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総括\★科学技術要覧（H２６～）\令和２年度版\05_HP掲載\エクセルデータまとめ\作業済み\"/>
    </mc:Choice>
  </mc:AlternateContent>
  <bookViews>
    <workbookView xWindow="0" yWindow="0" windowWidth="28800" windowHeight="13515" firstSheet="2" activeTab="6"/>
  </bookViews>
  <sheets>
    <sheet name="18-1" sheetId="2" r:id="rId1"/>
    <sheet name="18-2-1" sheetId="3" r:id="rId2"/>
    <sheet name="18-2-2" sheetId="4" r:id="rId3"/>
    <sheet name="18-3-1" sheetId="5" r:id="rId4"/>
    <sheet name="18-3-2" sheetId="6" r:id="rId5"/>
    <sheet name="18-4" sheetId="7" r:id="rId6"/>
    <sheet name="18-5" sheetId="8" r:id="rId7"/>
  </sheets>
  <externalReferences>
    <externalReference r:id="rId8"/>
    <externalReference r:id="rId9"/>
    <externalReference r:id="rId10"/>
  </externalReferences>
  <definedNames>
    <definedName name="_1__123Graph_Aｸﾞﾗﾌ_1" localSheetId="1" hidden="1">#REF!</definedName>
    <definedName name="_1__123Graph_Aｸﾞﾗﾌ_1" hidden="1">'[1]第02-03-16図'!$B$4:$W$4</definedName>
    <definedName name="_2__123Graph_Bｸﾞﾗﾌ_1" localSheetId="1" hidden="1">#REF!</definedName>
    <definedName name="_2__123Graph_Bｸﾞﾗﾌ_1" hidden="1">'[1]第02-03-16図'!$B$5:$W$5</definedName>
    <definedName name="_3__123Graph_Cｸﾞﾗﾌ_1" localSheetId="1" hidden="1">#REF!</definedName>
    <definedName name="_3__123Graph_Cｸﾞﾗﾌ_1" hidden="1">'[1]第02-03-16図'!$B$6:$W$6</definedName>
    <definedName name="_4__123Graph_Dｸﾞﾗﾌ_1" localSheetId="1" hidden="1">#REF!</definedName>
    <definedName name="_4__123Graph_Dｸﾞﾗﾌ_1" hidden="1">'[1]第02-03-16図'!$B$7:$W$7</definedName>
    <definedName name="_5__123Graph_Eｸﾞﾗﾌ_1" localSheetId="1" hidden="1">#REF!</definedName>
    <definedName name="_5__123Graph_Eｸﾞﾗﾌ_1" hidden="1">'[1]第02-03-16図'!$B$8:$W$8</definedName>
    <definedName name="_6__123Graph_Fｸﾞﾗﾌ_1" localSheetId="1" hidden="1">#REF!</definedName>
    <definedName name="_6__123Graph_Fｸﾞﾗﾌ_1" hidden="1">'[1]第02-03-16図'!$B$9:$W$9</definedName>
    <definedName name="_7__123Graph_Xｸﾞﾗﾌ_1" localSheetId="1" hidden="1">#REF!</definedName>
    <definedName name="_7__123Graph_Xｸﾞﾗﾌ_1" hidden="1">'[1]第02-03-16図'!$B$3:$W$3</definedName>
    <definedName name="_xlnm.Print_Area" localSheetId="0">'18-1'!$A$3:$M$53</definedName>
    <definedName name="_xlnm.Print_Area" localSheetId="1">'18-2-1'!$A$4:$X$69</definedName>
    <definedName name="_xlnm.Print_Area" localSheetId="2">'18-2-2'!$A$4:$Z$69</definedName>
    <definedName name="_xlnm.Print_Area" localSheetId="3">'18-3-1'!$A$4:$W$41</definedName>
    <definedName name="_xlnm.Print_Area" localSheetId="4">'18-3-2'!$A$4:$W$25</definedName>
    <definedName name="_xlnm.Print_Area" localSheetId="5">'18-4'!$A$3:$P$58</definedName>
    <definedName name="_xlnm.Print_Area" localSheetId="6">'18-5'!$A$4:$G$71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8" l="1"/>
  <c r="F24" i="8"/>
  <c r="E46" i="8"/>
  <c r="E24" i="8"/>
  <c r="F69" i="8"/>
  <c r="G46" i="8"/>
  <c r="G69" i="8"/>
  <c r="F46" i="8"/>
  <c r="E69" i="8"/>
  <c r="F44" i="8" l="1"/>
  <c r="G43" i="8"/>
  <c r="B43" i="8"/>
  <c r="D42" i="8"/>
  <c r="E41" i="8"/>
  <c r="D44" i="8"/>
  <c r="F42" i="8"/>
  <c r="B41" i="8"/>
  <c r="E44" i="8"/>
  <c r="F43" i="8"/>
  <c r="G42" i="8"/>
  <c r="B42" i="8"/>
  <c r="D41" i="8"/>
  <c r="E43" i="8"/>
  <c r="G41" i="8"/>
  <c r="E42" i="8"/>
  <c r="G44" i="8"/>
  <c r="F41" i="8"/>
  <c r="B44" i="8"/>
  <c r="D43" i="8"/>
  <c r="E67" i="8"/>
  <c r="F66" i="8"/>
  <c r="G65" i="8"/>
  <c r="B65" i="8"/>
  <c r="D64" i="8"/>
  <c r="E63" i="8"/>
  <c r="G67" i="8"/>
  <c r="E65" i="8"/>
  <c r="G63" i="8"/>
  <c r="D67" i="8"/>
  <c r="E66" i="8"/>
  <c r="F65" i="8"/>
  <c r="G64" i="8"/>
  <c r="B64" i="8"/>
  <c r="D63" i="8"/>
  <c r="B67" i="8"/>
  <c r="D66" i="8"/>
  <c r="F64" i="8"/>
  <c r="B63" i="8"/>
  <c r="D65" i="8"/>
  <c r="B66" i="8"/>
  <c r="F67" i="8"/>
  <c r="E64" i="8"/>
  <c r="G66" i="8"/>
  <c r="F63" i="8"/>
  <c r="D12" i="8"/>
  <c r="E12" i="8"/>
  <c r="F22" i="8"/>
  <c r="G21" i="8"/>
  <c r="B21" i="8"/>
  <c r="D20" i="8"/>
  <c r="E19" i="8"/>
  <c r="E21" i="8"/>
  <c r="G19" i="8"/>
  <c r="E22" i="8"/>
  <c r="F21" i="8"/>
  <c r="G20" i="8"/>
  <c r="B20" i="8"/>
  <c r="D19" i="8"/>
  <c r="D22" i="8"/>
  <c r="F20" i="8"/>
  <c r="B19" i="8"/>
  <c r="G22" i="8"/>
  <c r="F19" i="8"/>
  <c r="E20" i="8"/>
  <c r="B22" i="8"/>
  <c r="D21" i="8"/>
  <c r="E31" i="8"/>
  <c r="D56" i="8" l="1"/>
  <c r="E61" i="8"/>
  <c r="G55" i="8"/>
  <c r="G32" i="8"/>
  <c r="F36" i="8"/>
  <c r="B34" i="8"/>
  <c r="D40" i="8"/>
  <c r="D15" i="8"/>
  <c r="G61" i="8"/>
  <c r="F53" i="8"/>
  <c r="E34" i="8"/>
  <c r="F16" i="8"/>
  <c r="E14" i="8"/>
  <c r="D32" i="8"/>
  <c r="F55" i="8"/>
  <c r="E59" i="8"/>
  <c r="B55" i="8"/>
  <c r="E33" i="8"/>
  <c r="G9" i="8"/>
  <c r="E9" i="8"/>
  <c r="B60" i="8"/>
  <c r="B16" i="8"/>
  <c r="D34" i="8"/>
  <c r="B38" i="8"/>
  <c r="D53" i="8"/>
  <c r="D37" i="8"/>
  <c r="B37" i="8"/>
  <c r="E37" i="8"/>
  <c r="G18" i="8"/>
  <c r="F32" i="8"/>
  <c r="G10" i="8"/>
  <c r="E39" i="8"/>
  <c r="E10" i="8"/>
  <c r="G12" i="8"/>
  <c r="E18" i="8"/>
  <c r="B10" i="8"/>
  <c r="D11" i="8"/>
  <c r="D39" i="8"/>
  <c r="F60" i="8"/>
  <c r="E53" i="8"/>
  <c r="F40" i="8"/>
  <c r="F31" i="8"/>
  <c r="B9" i="8"/>
  <c r="D36" i="8"/>
  <c r="F58" i="8"/>
  <c r="F56" i="8"/>
  <c r="B56" i="8"/>
  <c r="G34" i="8"/>
  <c r="B31" i="8"/>
  <c r="B17" i="8"/>
  <c r="G14" i="8"/>
  <c r="D33" i="8"/>
  <c r="G60" i="8"/>
  <c r="G59" i="8"/>
  <c r="E38" i="8"/>
  <c r="E32" i="8"/>
  <c r="B39" i="8"/>
  <c r="B14" i="8"/>
  <c r="F38" i="8"/>
  <c r="G16" i="8"/>
  <c r="D9" i="8"/>
  <c r="G17" i="8"/>
  <c r="G54" i="8"/>
  <c r="D18" i="8"/>
  <c r="B15" i="8"/>
  <c r="G39" i="8"/>
  <c r="F57" i="8"/>
  <c r="E54" i="8"/>
  <c r="F18" i="8"/>
  <c r="E13" i="8"/>
  <c r="D10" i="8"/>
  <c r="F10" i="8"/>
  <c r="F13" i="8"/>
  <c r="D16" i="8"/>
  <c r="E55" i="8"/>
  <c r="B61" i="8"/>
  <c r="F34" i="8"/>
  <c r="B40" i="8"/>
  <c r="D55" i="8"/>
  <c r="D35" i="8"/>
  <c r="E62" i="8"/>
  <c r="E60" i="8"/>
  <c r="B54" i="8"/>
  <c r="E36" i="8"/>
  <c r="B32" i="8"/>
  <c r="F15" i="8"/>
  <c r="D61" i="8"/>
  <c r="D14" i="8"/>
  <c r="F54" i="8"/>
  <c r="B58" i="8"/>
  <c r="G36" i="8"/>
  <c r="G35" i="8"/>
  <c r="B35" i="8"/>
  <c r="D62" i="8"/>
  <c r="F9" i="8"/>
  <c r="D31" i="8"/>
  <c r="G62" i="8"/>
  <c r="G15" i="8"/>
  <c r="B57" i="8"/>
  <c r="F35" i="8"/>
  <c r="F62" i="8"/>
  <c r="B33" i="8"/>
  <c r="E17" i="8"/>
  <c r="F12" i="8"/>
  <c r="D38" i="8"/>
  <c r="B11" i="8"/>
  <c r="B13" i="8"/>
  <c r="F11" i="8"/>
  <c r="G57" i="8"/>
  <c r="D57" i="8"/>
  <c r="F59" i="8"/>
  <c r="E56" i="8"/>
  <c r="G31" i="8"/>
  <c r="F39" i="8"/>
  <c r="B36" i="8"/>
  <c r="D54" i="8"/>
  <c r="D17" i="8"/>
  <c r="G58" i="8"/>
  <c r="G56" i="8"/>
  <c r="G40" i="8"/>
  <c r="G33" i="8"/>
  <c r="E16" i="8"/>
  <c r="F17" i="8"/>
  <c r="D60" i="8"/>
  <c r="G53" i="8"/>
  <c r="E58" i="8"/>
  <c r="B59" i="8"/>
  <c r="E35" i="8"/>
  <c r="G38" i="8"/>
  <c r="D58" i="8"/>
  <c r="F61" i="8"/>
  <c r="E15" i="8"/>
  <c r="D59" i="8"/>
  <c r="B53" i="8"/>
  <c r="E40" i="8"/>
  <c r="F33" i="8"/>
  <c r="F37" i="8"/>
  <c r="E57" i="8"/>
  <c r="B18" i="8"/>
  <c r="F14" i="8"/>
  <c r="E11" i="8"/>
  <c r="D13" i="8"/>
  <c r="B12" i="8"/>
  <c r="G11" i="8"/>
  <c r="B62" i="8"/>
  <c r="G13" i="8"/>
  <c r="G37" i="8"/>
  <c r="E45" i="8" l="1"/>
  <c r="G68" i="8"/>
  <c r="G45" i="8"/>
  <c r="F23" i="8"/>
  <c r="G23" i="8"/>
  <c r="F45" i="8"/>
  <c r="E68" i="8"/>
  <c r="E23" i="8"/>
  <c r="F68" i="8"/>
  <c r="M41" i="2" l="1"/>
  <c r="L41" i="2"/>
  <c r="K41" i="2"/>
  <c r="J41" i="2"/>
  <c r="I41" i="2"/>
  <c r="H41" i="2"/>
  <c r="G41" i="2"/>
  <c r="F41" i="2"/>
  <c r="E41" i="2"/>
  <c r="D41" i="2"/>
  <c r="M40" i="2"/>
  <c r="L40" i="2"/>
  <c r="K40" i="2"/>
  <c r="J40" i="2"/>
  <c r="I40" i="2"/>
  <c r="H40" i="2"/>
  <c r="G40" i="2"/>
  <c r="F40" i="2"/>
  <c r="E40" i="2"/>
  <c r="D40" i="2"/>
  <c r="M39" i="2"/>
  <c r="L39" i="2"/>
  <c r="K39" i="2"/>
  <c r="J39" i="2"/>
  <c r="I39" i="2"/>
  <c r="H39" i="2"/>
  <c r="G39" i="2"/>
  <c r="F39" i="2"/>
  <c r="E39" i="2"/>
  <c r="D39" i="2"/>
  <c r="M38" i="2"/>
  <c r="L38" i="2"/>
  <c r="K38" i="2"/>
  <c r="J38" i="2"/>
  <c r="I38" i="2"/>
  <c r="H38" i="2"/>
  <c r="G38" i="2"/>
  <c r="F38" i="2"/>
  <c r="E38" i="2"/>
  <c r="D38" i="2"/>
  <c r="M37" i="2"/>
  <c r="L37" i="2"/>
  <c r="K37" i="2"/>
  <c r="J37" i="2"/>
  <c r="I37" i="2"/>
  <c r="H37" i="2"/>
  <c r="G37" i="2"/>
  <c r="F37" i="2"/>
  <c r="E37" i="2"/>
  <c r="D37" i="2"/>
  <c r="M36" i="2"/>
  <c r="L36" i="2"/>
  <c r="K36" i="2"/>
  <c r="J36" i="2"/>
  <c r="I36" i="2"/>
  <c r="H36" i="2"/>
  <c r="G36" i="2"/>
  <c r="F36" i="2"/>
  <c r="E36" i="2"/>
  <c r="D36" i="2"/>
  <c r="M35" i="2"/>
  <c r="L35" i="2"/>
  <c r="K35" i="2"/>
  <c r="J35" i="2"/>
  <c r="I35" i="2"/>
  <c r="H35" i="2"/>
  <c r="G35" i="2"/>
  <c r="F35" i="2"/>
  <c r="E35" i="2"/>
  <c r="D35" i="2"/>
  <c r="M34" i="2"/>
  <c r="L34" i="2"/>
  <c r="K34" i="2"/>
  <c r="J34" i="2"/>
  <c r="I34" i="2"/>
  <c r="H34" i="2"/>
  <c r="G34" i="2"/>
  <c r="F34" i="2"/>
  <c r="E34" i="2"/>
  <c r="D34" i="2"/>
  <c r="M33" i="2"/>
  <c r="L33" i="2"/>
  <c r="K33" i="2"/>
  <c r="J33" i="2"/>
  <c r="I33" i="2"/>
  <c r="H33" i="2"/>
  <c r="G33" i="2"/>
  <c r="F33" i="2"/>
  <c r="E33" i="2"/>
  <c r="D33" i="2"/>
  <c r="M32" i="2"/>
  <c r="L32" i="2"/>
  <c r="K32" i="2"/>
  <c r="J32" i="2"/>
  <c r="I32" i="2"/>
  <c r="H32" i="2"/>
  <c r="G32" i="2"/>
  <c r="F32" i="2"/>
  <c r="E32" i="2"/>
  <c r="D32" i="2"/>
  <c r="M31" i="2"/>
  <c r="L31" i="2"/>
  <c r="K31" i="2"/>
  <c r="J31" i="2"/>
  <c r="I31" i="2"/>
  <c r="H31" i="2"/>
  <c r="G31" i="2"/>
  <c r="F31" i="2"/>
  <c r="E31" i="2"/>
  <c r="D31" i="2"/>
  <c r="M30" i="2"/>
  <c r="L30" i="2"/>
  <c r="K30" i="2"/>
  <c r="J30" i="2"/>
  <c r="I30" i="2"/>
  <c r="H30" i="2"/>
  <c r="G30" i="2"/>
  <c r="F30" i="2"/>
  <c r="E30" i="2"/>
  <c r="D30" i="2"/>
  <c r="M29" i="2"/>
  <c r="L29" i="2"/>
  <c r="K29" i="2"/>
  <c r="J29" i="2"/>
  <c r="I29" i="2"/>
  <c r="H29" i="2"/>
  <c r="G29" i="2"/>
  <c r="F29" i="2"/>
  <c r="E29" i="2"/>
  <c r="D29" i="2"/>
  <c r="M28" i="2"/>
  <c r="L28" i="2"/>
  <c r="K28" i="2"/>
  <c r="J28" i="2"/>
  <c r="I28" i="2"/>
  <c r="H28" i="2"/>
  <c r="G28" i="2"/>
  <c r="F28" i="2"/>
  <c r="E28" i="2"/>
  <c r="D28" i="2"/>
  <c r="M27" i="2"/>
  <c r="L27" i="2"/>
  <c r="K27" i="2"/>
  <c r="J27" i="2"/>
  <c r="I27" i="2"/>
  <c r="H27" i="2"/>
  <c r="G27" i="2"/>
  <c r="F27" i="2"/>
  <c r="E27" i="2"/>
  <c r="D27" i="2"/>
  <c r="M26" i="2"/>
  <c r="L26" i="2"/>
  <c r="K26" i="2"/>
  <c r="J26" i="2"/>
  <c r="I26" i="2"/>
  <c r="H26" i="2"/>
  <c r="G26" i="2"/>
  <c r="F26" i="2"/>
  <c r="E26" i="2"/>
  <c r="D26" i="2"/>
  <c r="M25" i="2"/>
  <c r="L25" i="2"/>
  <c r="K25" i="2"/>
  <c r="J25" i="2"/>
  <c r="I25" i="2"/>
  <c r="H25" i="2"/>
  <c r="G25" i="2"/>
  <c r="F25" i="2"/>
  <c r="E25" i="2"/>
  <c r="D25" i="2"/>
  <c r="M24" i="2"/>
  <c r="L24" i="2"/>
  <c r="K24" i="2"/>
  <c r="J24" i="2"/>
  <c r="I24" i="2"/>
  <c r="H24" i="2"/>
  <c r="G24" i="2"/>
  <c r="F24" i="2"/>
  <c r="E24" i="2"/>
  <c r="D24" i="2"/>
  <c r="M23" i="2"/>
  <c r="L23" i="2"/>
  <c r="K23" i="2"/>
  <c r="J23" i="2"/>
  <c r="I23" i="2"/>
  <c r="H23" i="2"/>
  <c r="G23" i="2"/>
  <c r="F23" i="2"/>
  <c r="E23" i="2"/>
  <c r="D23" i="2"/>
  <c r="M22" i="2"/>
  <c r="L22" i="2"/>
  <c r="K22" i="2"/>
  <c r="J22" i="2"/>
  <c r="I22" i="2"/>
  <c r="H22" i="2"/>
  <c r="G22" i="2"/>
  <c r="F22" i="2"/>
  <c r="E22" i="2"/>
  <c r="D22" i="2"/>
  <c r="M21" i="2"/>
  <c r="L21" i="2"/>
  <c r="K21" i="2"/>
  <c r="J21" i="2"/>
  <c r="I21" i="2"/>
  <c r="H21" i="2"/>
  <c r="G21" i="2"/>
  <c r="F21" i="2"/>
  <c r="E21" i="2"/>
  <c r="D21" i="2"/>
  <c r="M20" i="2"/>
  <c r="L20" i="2"/>
  <c r="K20" i="2"/>
  <c r="J20" i="2"/>
  <c r="I20" i="2"/>
  <c r="H20" i="2"/>
  <c r="G20" i="2"/>
  <c r="F20" i="2"/>
  <c r="E20" i="2"/>
  <c r="D20" i="2"/>
  <c r="M19" i="2"/>
  <c r="L19" i="2"/>
  <c r="K19" i="2"/>
  <c r="J19" i="2"/>
  <c r="I19" i="2"/>
  <c r="H19" i="2"/>
  <c r="G19" i="2"/>
  <c r="F19" i="2"/>
  <c r="E19" i="2"/>
  <c r="D19" i="2"/>
  <c r="M18" i="2"/>
  <c r="L18" i="2"/>
  <c r="K18" i="2"/>
  <c r="J18" i="2"/>
  <c r="I18" i="2"/>
  <c r="H18" i="2"/>
  <c r="G18" i="2"/>
  <c r="F18" i="2"/>
  <c r="E18" i="2"/>
  <c r="D18" i="2"/>
  <c r="M17" i="2"/>
  <c r="L17" i="2"/>
  <c r="K17" i="2"/>
  <c r="J17" i="2"/>
  <c r="I17" i="2"/>
  <c r="H17" i="2"/>
  <c r="G17" i="2"/>
  <c r="F17" i="2"/>
  <c r="E17" i="2"/>
  <c r="D17" i="2"/>
  <c r="M16" i="2"/>
  <c r="L16" i="2"/>
  <c r="K16" i="2"/>
  <c r="J16" i="2"/>
  <c r="I16" i="2"/>
  <c r="H16" i="2"/>
  <c r="G16" i="2"/>
  <c r="F16" i="2"/>
  <c r="E16" i="2"/>
  <c r="D16" i="2"/>
  <c r="M15" i="2"/>
  <c r="L15" i="2"/>
  <c r="K15" i="2"/>
  <c r="J15" i="2"/>
  <c r="I15" i="2"/>
  <c r="H15" i="2"/>
  <c r="G15" i="2"/>
  <c r="F15" i="2"/>
  <c r="E15" i="2"/>
  <c r="D15" i="2"/>
  <c r="M14" i="2"/>
  <c r="L14" i="2"/>
  <c r="K14" i="2"/>
  <c r="J14" i="2"/>
  <c r="I14" i="2"/>
  <c r="H14" i="2"/>
  <c r="G14" i="2"/>
  <c r="F14" i="2"/>
  <c r="E14" i="2"/>
  <c r="D14" i="2"/>
  <c r="M13" i="2"/>
  <c r="L13" i="2"/>
  <c r="K13" i="2"/>
  <c r="J13" i="2"/>
  <c r="I13" i="2"/>
  <c r="H13" i="2"/>
  <c r="G13" i="2"/>
  <c r="F13" i="2"/>
  <c r="E13" i="2"/>
  <c r="D13" i="2"/>
  <c r="M12" i="2"/>
  <c r="L12" i="2"/>
  <c r="K12" i="2"/>
  <c r="J12" i="2"/>
  <c r="I12" i="2"/>
  <c r="H12" i="2"/>
  <c r="G12" i="2"/>
  <c r="F12" i="2"/>
  <c r="E12" i="2"/>
  <c r="D12" i="2"/>
  <c r="M11" i="2"/>
  <c r="L11" i="2"/>
  <c r="K11" i="2"/>
  <c r="J11" i="2"/>
  <c r="I11" i="2"/>
  <c r="H11" i="2"/>
  <c r="G11" i="2"/>
  <c r="F11" i="2"/>
  <c r="E11" i="2"/>
  <c r="D11" i="2"/>
</calcChain>
</file>

<file path=xl/sharedStrings.xml><?xml version="1.0" encoding="utf-8"?>
<sst xmlns="http://schemas.openxmlformats.org/spreadsheetml/2006/main" count="1381" uniqueCount="329">
  <si>
    <t>18　技術貿易　 Technology trade</t>
    <phoneticPr fontId="4"/>
  </si>
  <si>
    <t>18-1　技術貿易額の推移　 Technology trade value</t>
    <phoneticPr fontId="4"/>
  </si>
  <si>
    <r>
      <t>項目</t>
    </r>
    <r>
      <rPr>
        <sz val="11"/>
        <color indexed="9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Item</t>
    </r>
    <r>
      <rPr>
        <sz val="10"/>
        <color indexed="9"/>
        <rFont val="ＭＳ Ｐゴシック"/>
        <family val="3"/>
        <charset val="128"/>
      </rPr>
      <t>1</t>
    </r>
    <phoneticPr fontId="4"/>
  </si>
  <si>
    <t>日　　銀　　統　　計</t>
    <phoneticPr fontId="4"/>
  </si>
  <si>
    <r>
      <t>総　　務</t>
    </r>
    <r>
      <rPr>
        <sz val="10"/>
        <color indexed="9"/>
        <rFont val="ＭＳ Ｐゴシック"/>
        <family val="3"/>
        <charset val="128"/>
      </rPr>
      <t>111　</t>
    </r>
    <r>
      <rPr>
        <sz val="10"/>
        <rFont val="ＭＳ Ｐゴシック"/>
        <family val="3"/>
        <charset val="128"/>
      </rPr>
      <t>　</t>
    </r>
    <phoneticPr fontId="4"/>
  </si>
  <si>
    <r>
      <t>111</t>
    </r>
    <r>
      <rPr>
        <sz val="10"/>
        <rFont val="ＭＳ Ｐゴシック"/>
        <family val="3"/>
        <charset val="128"/>
      </rPr>
      <t>省　　統　　計　　</t>
    </r>
    <phoneticPr fontId="4"/>
  </si>
  <si>
    <t>Statistics of Bank of Japan</t>
    <phoneticPr fontId="4"/>
  </si>
  <si>
    <r>
      <t>Statistics</t>
    </r>
    <r>
      <rPr>
        <sz val="8"/>
        <color indexed="9"/>
        <rFont val="ＭＳ Ｐゴシック"/>
        <family val="3"/>
        <charset val="128"/>
      </rPr>
      <t>111</t>
    </r>
    <r>
      <rPr>
        <sz val="8"/>
        <rFont val="ＭＳ Ｐゴシック"/>
        <family val="3"/>
        <charset val="128"/>
      </rPr>
      <t xml:space="preserve">
Internal Affairs</t>
    </r>
    <r>
      <rPr>
        <sz val="8"/>
        <color indexed="9"/>
        <rFont val="ＭＳ Ｐゴシック"/>
        <family val="3"/>
        <charset val="128"/>
      </rPr>
      <t>111</t>
    </r>
    <phoneticPr fontId="4"/>
  </si>
  <si>
    <r>
      <t>111</t>
    </r>
    <r>
      <rPr>
        <sz val="8"/>
        <rFont val="ＭＳ Ｐゴシック"/>
        <family val="3"/>
        <charset val="128"/>
      </rPr>
      <t xml:space="preserve">of Ministry of
</t>
    </r>
    <r>
      <rPr>
        <sz val="8"/>
        <color indexed="9"/>
        <rFont val="ＭＳ Ｐゴシック"/>
        <family val="3"/>
        <charset val="128"/>
      </rPr>
      <t>111</t>
    </r>
    <r>
      <rPr>
        <sz val="8"/>
        <rFont val="ＭＳ Ｐゴシック"/>
        <family val="3"/>
        <charset val="128"/>
      </rPr>
      <t>and Communications　　</t>
    </r>
    <phoneticPr fontId="4"/>
  </si>
  <si>
    <t>対価受取額</t>
  </si>
  <si>
    <t>対価支払額</t>
  </si>
  <si>
    <t>収支比</t>
  </si>
  <si>
    <t>Receipts（A）</t>
    <phoneticPr fontId="4"/>
  </si>
  <si>
    <t>Payments（B）</t>
    <phoneticPr fontId="4"/>
  </si>
  <si>
    <t>Ratio</t>
    <phoneticPr fontId="4"/>
  </si>
  <si>
    <t>Receipts（C）</t>
    <phoneticPr fontId="4"/>
  </si>
  <si>
    <t>Payments（D）</t>
    <phoneticPr fontId="4"/>
  </si>
  <si>
    <t>Ratio</t>
  </si>
  <si>
    <r>
      <t>1</t>
    </r>
    <r>
      <rPr>
        <sz val="10"/>
        <rFont val="ＭＳ Ｐゴシック"/>
        <family val="3"/>
        <charset val="128"/>
      </rPr>
      <t xml:space="preserve">年度
</t>
    </r>
    <r>
      <rPr>
        <sz val="10"/>
        <color indexed="9"/>
        <rFont val="ＭＳ Ｐゴシック"/>
        <family val="3"/>
        <charset val="128"/>
      </rPr>
      <t>1</t>
    </r>
    <r>
      <rPr>
        <sz val="8"/>
        <rFont val="ＭＳ Ｐゴシック"/>
        <family val="3"/>
        <charset val="128"/>
      </rPr>
      <t>FY</t>
    </r>
    <phoneticPr fontId="4"/>
  </si>
  <si>
    <t>百万円（百万ドル）</t>
    <phoneticPr fontId="4"/>
  </si>
  <si>
    <t>百万円（百万ドル）</t>
  </si>
  <si>
    <t>（A）/（B）</t>
    <phoneticPr fontId="4"/>
  </si>
  <si>
    <t>（C）/（D）</t>
    <phoneticPr fontId="4"/>
  </si>
  <si>
    <t>million yen （million dollar）</t>
    <phoneticPr fontId="4"/>
  </si>
  <si>
    <t>('82)</t>
  </si>
  <si>
    <t>('83)</t>
  </si>
  <si>
    <t>('84)</t>
  </si>
  <si>
    <t>('85)</t>
  </si>
  <si>
    <t>('86)</t>
  </si>
  <si>
    <t>('87)</t>
  </si>
  <si>
    <t>('88)</t>
  </si>
  <si>
    <t>元</t>
  </si>
  <si>
    <t>('89)</t>
  </si>
  <si>
    <t>２</t>
  </si>
  <si>
    <t>('90)</t>
  </si>
  <si>
    <t>３</t>
  </si>
  <si>
    <t>('91)</t>
  </si>
  <si>
    <t>４</t>
  </si>
  <si>
    <t>('92)</t>
  </si>
  <si>
    <t>５</t>
  </si>
  <si>
    <t>('93)</t>
  </si>
  <si>
    <t>６</t>
  </si>
  <si>
    <t>('94)</t>
  </si>
  <si>
    <t>７</t>
  </si>
  <si>
    <t>('95)</t>
  </si>
  <si>
    <t>８</t>
  </si>
  <si>
    <t>('96)</t>
  </si>
  <si>
    <t>９</t>
  </si>
  <si>
    <t>('97)</t>
  </si>
  <si>
    <t>10</t>
  </si>
  <si>
    <t>('98)</t>
  </si>
  <si>
    <t>11</t>
  </si>
  <si>
    <t>('99)</t>
  </si>
  <si>
    <t>12</t>
  </si>
  <si>
    <t>('00)</t>
  </si>
  <si>
    <t>('01)</t>
  </si>
  <si>
    <t>('02)</t>
  </si>
  <si>
    <t>('03)</t>
  </si>
  <si>
    <t>('04)</t>
  </si>
  <si>
    <t>('05)</t>
  </si>
  <si>
    <t>('06)</t>
  </si>
  <si>
    <t>('07)</t>
  </si>
  <si>
    <t>('08)</t>
  </si>
  <si>
    <t>('09)</t>
  </si>
  <si>
    <t>('10)</t>
  </si>
  <si>
    <t>('11)</t>
  </si>
  <si>
    <t>('12)</t>
  </si>
  <si>
    <t>('13)</t>
  </si>
  <si>
    <t>(33,783)</t>
  </si>
  <si>
    <t>(19,252)</t>
  </si>
  <si>
    <t>(34,788)</t>
  </si>
  <si>
    <t>(5,920)</t>
  </si>
  <si>
    <t>('14)</t>
  </si>
  <si>
    <t>(39,382)</t>
  </si>
  <si>
    <t>(20,193)</t>
  </si>
  <si>
    <t>(34,549)</t>
  </si>
  <si>
    <t>(4,843)</t>
  </si>
  <si>
    <t>('15)</t>
  </si>
  <si>
    <t>(36,996)</t>
  </si>
  <si>
    <t>(17,207)</t>
  </si>
  <si>
    <t>(32,631)</t>
  </si>
  <si>
    <t>(4,979)</t>
  </si>
  <si>
    <t>('16)</t>
  </si>
  <si>
    <t>(38,951)</t>
  </si>
  <si>
    <t>(20,797)</t>
  </si>
  <si>
    <t>(32,832)</t>
  </si>
  <si>
    <t>(4,163)</t>
  </si>
  <si>
    <t>('17)</t>
  </si>
  <si>
    <t>(42,268)</t>
  </si>
  <si>
    <t>(20,945)</t>
  </si>
  <si>
    <t>(34,631)</t>
  </si>
  <si>
    <t>(5,615)</t>
  </si>
  <si>
    <t>('18)</t>
  </si>
  <si>
    <t>(46,587)</t>
  </si>
  <si>
    <t>(23,442)</t>
  </si>
  <si>
    <t>(35,057)</t>
  </si>
  <si>
    <t>(5,352)</t>
  </si>
  <si>
    <t>注） 日銀統計は1996年1月分から集計方法等が変更され、1991年度以降の値も改訂された｡</t>
    <phoneticPr fontId="4"/>
  </si>
  <si>
    <r>
      <rPr>
        <sz val="10"/>
        <color rgb="FFFFFFFF"/>
        <rFont val="ＭＳ Ｐ明朝"/>
        <family val="1"/>
        <charset val="128"/>
      </rPr>
      <t xml:space="preserve">注） </t>
    </r>
    <r>
      <rPr>
        <sz val="10"/>
        <rFont val="ＭＳ Ｐ明朝"/>
        <family val="1"/>
        <charset val="128"/>
      </rPr>
      <t>また、2014年１月分からも集計方法が変更された。</t>
    </r>
    <phoneticPr fontId="4"/>
  </si>
  <si>
    <t>資料： 日本銀行「国際収支統計季報」、「国際収支統計月報」、「国際収支統計」、</t>
    <rPh sb="31" eb="33">
      <t>コクサイ</t>
    </rPh>
    <rPh sb="33" eb="35">
      <t>シュウシ</t>
    </rPh>
    <rPh sb="35" eb="37">
      <t>トウケイ</t>
    </rPh>
    <phoneticPr fontId="4"/>
  </si>
  <si>
    <t>　　　　総務省統計局「科学技術研究調査報告」</t>
    <phoneticPr fontId="4"/>
  </si>
  <si>
    <t>18-2　産業別技術貿易額の推移　 Technology trade value by industry</t>
    <rPh sb="14" eb="16">
      <t>スイイ</t>
    </rPh>
    <phoneticPr fontId="4"/>
  </si>
  <si>
    <t>18-2-1　対価受取額　 Technology receipts by industry</t>
    <phoneticPr fontId="4"/>
  </si>
  <si>
    <t>（単位： 百万円  million yen）</t>
    <phoneticPr fontId="4"/>
  </si>
  <si>
    <r>
      <t>1</t>
    </r>
    <r>
      <rPr>
        <sz val="10"/>
        <rFont val="ＭＳ Ｐゴシック"/>
        <family val="3"/>
        <charset val="128"/>
      </rPr>
      <t xml:space="preserve">産業
</t>
    </r>
    <r>
      <rPr>
        <sz val="10"/>
        <color indexed="9"/>
        <rFont val="ＭＳ Ｐゴシック"/>
        <family val="3"/>
        <charset val="128"/>
      </rPr>
      <t>1</t>
    </r>
    <r>
      <rPr>
        <sz val="8"/>
        <rFont val="ＭＳ Ｐゴシック"/>
        <family val="3"/>
        <charset val="128"/>
      </rPr>
      <t>Industry</t>
    </r>
    <phoneticPr fontId="4"/>
  </si>
  <si>
    <r>
      <t>年度</t>
    </r>
    <r>
      <rPr>
        <sz val="11"/>
        <color indexed="9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FY</t>
    </r>
    <r>
      <rPr>
        <sz val="10"/>
        <color indexed="9"/>
        <rFont val="ＭＳ Ｐゴシック"/>
        <family val="3"/>
        <charset val="128"/>
      </rPr>
      <t>1</t>
    </r>
    <phoneticPr fontId="4"/>
  </si>
  <si>
    <t>12('00)</t>
  </si>
  <si>
    <t>16('04)</t>
  </si>
  <si>
    <t>17('05)</t>
  </si>
  <si>
    <t>18('06)</t>
  </si>
  <si>
    <t>20('08)</t>
  </si>
  <si>
    <t>21('09)</t>
  </si>
  <si>
    <t>22('10)</t>
  </si>
  <si>
    <t>23('11)</t>
  </si>
  <si>
    <t>24('12)</t>
  </si>
  <si>
    <t>25('13)</t>
  </si>
  <si>
    <t>26('14)</t>
  </si>
  <si>
    <t>27('15)</t>
    <phoneticPr fontId="4"/>
  </si>
  <si>
    <t>28('16)</t>
    <phoneticPr fontId="4"/>
  </si>
  <si>
    <t>29('17)</t>
    <phoneticPr fontId="4"/>
  </si>
  <si>
    <t>30('18)</t>
    <phoneticPr fontId="4"/>
  </si>
  <si>
    <t>令和元('19)</t>
    <rPh sb="0" eb="2">
      <t>レイワ</t>
    </rPh>
    <rPh sb="2" eb="3">
      <t>ガン</t>
    </rPh>
    <phoneticPr fontId="4"/>
  </si>
  <si>
    <t>構 成 比</t>
  </si>
  <si>
    <t>対前年度比</t>
    <rPh sb="4" eb="5">
      <t>ヒ</t>
    </rPh>
    <phoneticPr fontId="4"/>
  </si>
  <si>
    <t>対価受取額の社
内使用研究費比</t>
    <phoneticPr fontId="4"/>
  </si>
  <si>
    <t>Growth rate
compared to  previous year</t>
    <phoneticPr fontId="4"/>
  </si>
  <si>
    <t>Receipts to
intramural R&amp;D
expenditures</t>
    <phoneticPr fontId="4"/>
  </si>
  <si>
    <t>（％）</t>
    <phoneticPr fontId="4"/>
  </si>
  <si>
    <t>全産業</t>
  </si>
  <si>
    <t>（金融・保険業を除く全産業）</t>
    <rPh sb="1" eb="3">
      <t>キンユウ</t>
    </rPh>
    <rPh sb="4" eb="7">
      <t>ホケンギョウ</t>
    </rPh>
    <rPh sb="8" eb="9">
      <t>ノゾ</t>
    </rPh>
    <rPh sb="10" eb="11">
      <t>ゼン</t>
    </rPh>
    <rPh sb="11" eb="13">
      <t>サンギョウ</t>
    </rPh>
    <phoneticPr fontId="4"/>
  </si>
  <si>
    <t>-</t>
  </si>
  <si>
    <t>農林水産業</t>
  </si>
  <si>
    <t>X</t>
  </si>
  <si>
    <t>鉱業，採石業，砂利採取業</t>
    <phoneticPr fontId="4"/>
  </si>
  <si>
    <t>建設業</t>
  </si>
  <si>
    <t>製造業</t>
  </si>
  <si>
    <t xml:space="preserve"> </t>
  </si>
  <si>
    <t>食料品製造業</t>
    <phoneticPr fontId="4"/>
  </si>
  <si>
    <t>繊維工業</t>
  </si>
  <si>
    <t>パルプ・紙・紙加工品製造業</t>
    <phoneticPr fontId="4"/>
  </si>
  <si>
    <t>印刷・同関連業</t>
    <phoneticPr fontId="4"/>
  </si>
  <si>
    <t>医薬品製造業</t>
    <phoneticPr fontId="4"/>
  </si>
  <si>
    <t>化学工業</t>
  </si>
  <si>
    <t>総合化学工業</t>
    <phoneticPr fontId="4"/>
  </si>
  <si>
    <t>油脂･塗料製造業</t>
    <phoneticPr fontId="4"/>
  </si>
  <si>
    <t>その他の化学工業</t>
  </si>
  <si>
    <t>石油製品･石炭製品製造業</t>
    <phoneticPr fontId="4"/>
  </si>
  <si>
    <t>プラスチック製品製造業</t>
    <phoneticPr fontId="4"/>
  </si>
  <si>
    <t>ゴム製品製造業</t>
    <phoneticPr fontId="4"/>
  </si>
  <si>
    <t>窯業・土石製品製造業</t>
    <phoneticPr fontId="4"/>
  </si>
  <si>
    <t>鉄鋼業</t>
  </si>
  <si>
    <t>非鉄金属製造業</t>
    <phoneticPr fontId="4"/>
  </si>
  <si>
    <t>金属製品製造業</t>
    <phoneticPr fontId="4"/>
  </si>
  <si>
    <t>機械工業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</si>
  <si>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</si>
  <si>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</si>
  <si>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業務用機械器具製造業</t>
    <rPh sb="0" eb="3">
      <t>ギョウムヨウ</t>
    </rPh>
    <phoneticPr fontId="4"/>
  </si>
  <si>
    <t>電子部品・デバイス・電子回路製造業</t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</si>
  <si>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</si>
  <si>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電子応用・電気計測器製造業</t>
    <phoneticPr fontId="4"/>
  </si>
  <si>
    <t>その他の電気機械器具製造業</t>
    <phoneticPr fontId="4"/>
  </si>
  <si>
    <t>情報通信機械器具製造業</t>
    <phoneticPr fontId="4"/>
  </si>
  <si>
    <t>輸送用機械器具製造業</t>
    <phoneticPr fontId="4"/>
  </si>
  <si>
    <t>自動車・同附属品製造業</t>
    <phoneticPr fontId="4"/>
  </si>
  <si>
    <t>その他の輸送用機械器具製造業</t>
    <phoneticPr fontId="4"/>
  </si>
  <si>
    <t>精密機械工業</t>
  </si>
  <si>
    <t>その他の製造業</t>
    <phoneticPr fontId="4"/>
  </si>
  <si>
    <t>電気･ガス･熱供給･水道業</t>
    <phoneticPr fontId="4"/>
  </si>
  <si>
    <t>情報通信業</t>
  </si>
  <si>
    <t>ソフトウェア・情報処理業</t>
    <rPh sb="7" eb="9">
      <t>ジョウホウ</t>
    </rPh>
    <rPh sb="9" eb="12">
      <t>ショリギョウ</t>
    </rPh>
    <phoneticPr fontId="4"/>
  </si>
  <si>
    <t>通信業</t>
  </si>
  <si>
    <t>放送業</t>
  </si>
  <si>
    <t>新聞・出版・その他の情報通信</t>
    <rPh sb="0" eb="2">
      <t>シンブン</t>
    </rPh>
    <rPh sb="3" eb="5">
      <t>シュッパン</t>
    </rPh>
    <rPh sb="8" eb="9">
      <t>タ</t>
    </rPh>
    <rPh sb="10" eb="14">
      <t>ジョウホウツウシン</t>
    </rPh>
    <phoneticPr fontId="4"/>
  </si>
  <si>
    <t>情報サービス業</t>
    <rPh sb="0" eb="2">
      <t>ジョウホウ</t>
    </rPh>
    <rPh sb="6" eb="7">
      <t>ギョウ</t>
    </rPh>
    <phoneticPr fontId="4"/>
  </si>
  <si>
    <t>インターネット附随・その他の情報通信業</t>
    <rPh sb="7" eb="9">
      <t>フズイ</t>
    </rPh>
    <rPh sb="12" eb="13">
      <t>タ</t>
    </rPh>
    <rPh sb="14" eb="16">
      <t>ジョウホウ</t>
    </rPh>
    <rPh sb="16" eb="19">
      <t>ツウシンギョウ</t>
    </rPh>
    <phoneticPr fontId="4"/>
  </si>
  <si>
    <t>運輸業，郵便業</t>
    <rPh sb="4" eb="6">
      <t>ユウビン</t>
    </rPh>
    <rPh sb="6" eb="7">
      <t>ギョウ</t>
    </rPh>
    <phoneticPr fontId="4"/>
  </si>
  <si>
    <t>卸売業</t>
  </si>
  <si>
    <t>金融業，保険業</t>
    <rPh sb="2" eb="3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</si>
  <si>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</si>
  <si>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専門サービス業</t>
    <rPh sb="0" eb="2">
      <t>センモン</t>
    </rPh>
    <rPh sb="6" eb="7">
      <t>ギョウ</t>
    </rPh>
    <phoneticPr fontId="4"/>
  </si>
  <si>
    <t>学術研究機関</t>
    <rPh sb="0" eb="2">
      <t>ガクジュツ</t>
    </rPh>
    <rPh sb="2" eb="4">
      <t>ケンキュウ</t>
    </rPh>
    <rPh sb="4" eb="6">
      <t>キカン</t>
    </rPh>
    <phoneticPr fontId="4"/>
  </si>
  <si>
    <t>その他の事業サービス業</t>
    <rPh sb="2" eb="3">
      <t>タ</t>
    </rPh>
    <rPh sb="4" eb="6">
      <t>ジギョウ</t>
    </rPh>
    <rPh sb="10" eb="11">
      <t>ギョウ</t>
    </rPh>
    <phoneticPr fontId="4"/>
  </si>
  <si>
    <t>学術・開発研究機関</t>
    <rPh sb="3" eb="5">
      <t>カイハツ</t>
    </rPh>
    <phoneticPr fontId="4"/>
  </si>
  <si>
    <t>専門サービス業（他に分類されないもの）</t>
    <phoneticPr fontId="4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</si>
  <si>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4"/>
  </si>
  <si>
    <t>サービス業（他に分類されないもの）</t>
    <phoneticPr fontId="4"/>
  </si>
  <si>
    <t>18-2-2　対価支払額　 Technology payments by industry</t>
    <phoneticPr fontId="4"/>
  </si>
  <si>
    <t>8('96)</t>
  </si>
  <si>
    <t>9('97)</t>
  </si>
  <si>
    <t>対前年度比</t>
    <phoneticPr fontId="4"/>
  </si>
  <si>
    <t>対価支払額の社
内使用研究費比</t>
    <rPh sb="2" eb="4">
      <t>シハライ</t>
    </rPh>
    <phoneticPr fontId="4"/>
  </si>
  <si>
    <t>Payments  to
intramural  R&amp;D
expenditures</t>
    <phoneticPr fontId="4"/>
  </si>
  <si>
    <t>（％）</t>
  </si>
  <si>
    <t>鉱業，採石業，砂利採取業</t>
  </si>
  <si>
    <t>食料品製造業</t>
  </si>
  <si>
    <t>印刷・同関連業</t>
  </si>
  <si>
    <t>医薬品製造業</t>
  </si>
  <si>
    <t>総合化学工業</t>
  </si>
  <si>
    <t>石油製品･石炭製品製造業</t>
  </si>
  <si>
    <t>プラスチック製品製造業</t>
  </si>
  <si>
    <t>ゴム製品製造業</t>
  </si>
  <si>
    <t>窯業・土石製品製造業</t>
  </si>
  <si>
    <t>非鉄金属製造業</t>
  </si>
  <si>
    <t>金属製品製造業</t>
  </si>
  <si>
    <t>電子部品・デバイス・電子回路製造業</t>
  </si>
  <si>
    <t>電子応用・電気計測器製造業</t>
  </si>
  <si>
    <t>その他の電気機械器具製造業</t>
  </si>
  <si>
    <t>情報通信機械器具製造業</t>
  </si>
  <si>
    <t>輸送用機械器具製造業</t>
  </si>
  <si>
    <t>自動車・同附属品製造業</t>
  </si>
  <si>
    <t>その他の輸送用機械器具製造業</t>
  </si>
  <si>
    <t>その他の製造業</t>
  </si>
  <si>
    <t>専門サービス業（他に分類されないもの）</t>
  </si>
  <si>
    <t>サービス業（他に分類されないもの）</t>
  </si>
  <si>
    <t>18-3　地域別・国別技術貿易額の推移　 Technology trade value by country and geographic area</t>
    <rPh sb="5" eb="8">
      <t>チイキベツ</t>
    </rPh>
    <phoneticPr fontId="4"/>
  </si>
  <si>
    <t>18-3-1　対価受取額　 Technology receipts by country and geographic area</t>
    <phoneticPr fontId="4"/>
  </si>
  <si>
    <t>（単位： 億円  100 million yen）</t>
    <phoneticPr fontId="4"/>
  </si>
  <si>
    <t>19('07)</t>
  </si>
  <si>
    <t>対前年度比</t>
  </si>
  <si>
    <r>
      <t>1</t>
    </r>
    <r>
      <rPr>
        <sz val="10"/>
        <rFont val="ＭＳ Ｐゴシック"/>
        <family val="3"/>
        <charset val="128"/>
      </rPr>
      <t xml:space="preserve">地域・国
</t>
    </r>
    <r>
      <rPr>
        <sz val="10"/>
        <color indexed="9"/>
        <rFont val="ＭＳ Ｐゴシック"/>
        <family val="3"/>
        <charset val="128"/>
      </rPr>
      <t>1</t>
    </r>
    <r>
      <rPr>
        <sz val="8"/>
        <rFont val="ＭＳ Ｐゴシック"/>
        <family val="3"/>
        <charset val="128"/>
      </rPr>
      <t>Geographic area and country</t>
    </r>
    <phoneticPr fontId="4"/>
  </si>
  <si>
    <t>東アジア・東南アジア</t>
    <rPh sb="0" eb="1">
      <t>ヒガシ</t>
    </rPh>
    <phoneticPr fontId="4"/>
  </si>
  <si>
    <t>East Asia,
Southeast  Asia</t>
    <phoneticPr fontId="4"/>
  </si>
  <si>
    <t>インド</t>
  </si>
  <si>
    <t>India</t>
  </si>
  <si>
    <t>インドネシア</t>
  </si>
  <si>
    <t>Indonesia</t>
    <phoneticPr fontId="4"/>
  </si>
  <si>
    <t>韓国</t>
  </si>
  <si>
    <t>Rep.  of  Korea</t>
    <phoneticPr fontId="4"/>
  </si>
  <si>
    <t>タイ</t>
  </si>
  <si>
    <t>Thailand</t>
  </si>
  <si>
    <t>中国</t>
  </si>
  <si>
    <t>China</t>
  </si>
  <si>
    <t>台湾</t>
  </si>
  <si>
    <t>Taiwan</t>
  </si>
  <si>
    <t>フィリピン</t>
  </si>
  <si>
    <t>Philippines</t>
  </si>
  <si>
    <t>マレーシア</t>
    <phoneticPr fontId="4"/>
  </si>
  <si>
    <t>Malaysia</t>
  </si>
  <si>
    <t>シンガポール</t>
  </si>
  <si>
    <t>Singapore</t>
  </si>
  <si>
    <t>西アジア</t>
  </si>
  <si>
    <t>West  Asia</t>
    <phoneticPr fontId="4"/>
  </si>
  <si>
    <t>北アメリカ</t>
  </si>
  <si>
    <t>North  America</t>
    <phoneticPr fontId="4"/>
  </si>
  <si>
    <t>米国</t>
  </si>
  <si>
    <t>United  States</t>
    <phoneticPr fontId="4"/>
  </si>
  <si>
    <t>カナダ</t>
    <phoneticPr fontId="4"/>
  </si>
  <si>
    <t>Canada</t>
    <phoneticPr fontId="4"/>
  </si>
  <si>
    <t>メキシコ</t>
    <phoneticPr fontId="4"/>
  </si>
  <si>
    <t>Mexico</t>
    <phoneticPr fontId="4"/>
  </si>
  <si>
    <t>南アメリカ</t>
  </si>
  <si>
    <t>South  America</t>
    <phoneticPr fontId="4"/>
  </si>
  <si>
    <t>ブラジル</t>
  </si>
  <si>
    <t>Brazil</t>
  </si>
  <si>
    <t>ヨーロッパ</t>
  </si>
  <si>
    <t>Europe</t>
  </si>
  <si>
    <t>英国</t>
    <rPh sb="0" eb="2">
      <t>エイコク</t>
    </rPh>
    <phoneticPr fontId="4"/>
  </si>
  <si>
    <t>United  Kingdom</t>
    <phoneticPr fontId="4"/>
  </si>
  <si>
    <t>イタリア</t>
  </si>
  <si>
    <t>Italy</t>
  </si>
  <si>
    <t>オランダ</t>
  </si>
  <si>
    <t>Netherland</t>
  </si>
  <si>
    <t>ドイツ</t>
  </si>
  <si>
    <t>Germany</t>
  </si>
  <si>
    <t>フランス</t>
  </si>
  <si>
    <t>France</t>
  </si>
  <si>
    <t>ベルギー</t>
    <phoneticPr fontId="4"/>
  </si>
  <si>
    <t>Belgium</t>
    <phoneticPr fontId="4"/>
  </si>
  <si>
    <t>アフリカ</t>
    <phoneticPr fontId="4"/>
  </si>
  <si>
    <t>Africa</t>
    <phoneticPr fontId="4"/>
  </si>
  <si>
    <t>南アフリカ</t>
    <rPh sb="0" eb="1">
      <t>ミナミ</t>
    </rPh>
    <phoneticPr fontId="4"/>
  </si>
  <si>
    <t>South Africa</t>
    <phoneticPr fontId="4"/>
  </si>
  <si>
    <t>オセアニア</t>
    <phoneticPr fontId="4"/>
  </si>
  <si>
    <t>Oceania</t>
    <phoneticPr fontId="4"/>
  </si>
  <si>
    <t>オーストラリア</t>
  </si>
  <si>
    <t>Australia</t>
  </si>
  <si>
    <t>　 　　　計</t>
  </si>
  <si>
    <t>Total</t>
  </si>
  <si>
    <t>18-3-2  対価支払額   Technology payments by country and geographic area</t>
    <rPh sb="10" eb="13">
      <t>シハライガク</t>
    </rPh>
    <phoneticPr fontId="4"/>
  </si>
  <si>
    <t>Italy</t>
    <phoneticPr fontId="4"/>
  </si>
  <si>
    <t>Netherlands</t>
  </si>
  <si>
    <t>スイス</t>
  </si>
  <si>
    <t>Switzerland</t>
  </si>
  <si>
    <t>スウェーデン</t>
  </si>
  <si>
    <t>Sweden</t>
  </si>
  <si>
    <t>その他</t>
  </si>
  <si>
    <t>Other  areas</t>
    <phoneticPr fontId="4"/>
  </si>
  <si>
    <t>計</t>
  </si>
  <si>
    <t>18-4　産業・地域別技術貿易額 （令和元年度）　 Technology trade value by geographic area and industry （FY2019）</t>
    <rPh sb="18" eb="20">
      <t>レイワ</t>
    </rPh>
    <rPh sb="20" eb="21">
      <t>ガン</t>
    </rPh>
    <rPh sb="21" eb="22">
      <t>ネン</t>
    </rPh>
    <rPh sb="22" eb="23">
      <t>ド</t>
    </rPh>
    <phoneticPr fontId="4"/>
  </si>
  <si>
    <r>
      <t>地域</t>
    </r>
    <r>
      <rPr>
        <sz val="11"/>
        <color indexed="9"/>
        <rFont val="ＭＳ Ｐゴシック"/>
        <family val="3"/>
        <charset val="128"/>
      </rPr>
      <t>1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Geographic  area</t>
    </r>
    <r>
      <rPr>
        <sz val="10"/>
        <color indexed="9"/>
        <rFont val="ＭＳ Ｐゴシック"/>
        <family val="3"/>
        <charset val="128"/>
      </rPr>
      <t>1</t>
    </r>
    <phoneticPr fontId="4"/>
  </si>
  <si>
    <t>輸出額</t>
    <phoneticPr fontId="4"/>
  </si>
  <si>
    <t>輸入額</t>
  </si>
  <si>
    <t>東アジア・
東南アジア</t>
    <phoneticPr fontId="4"/>
  </si>
  <si>
    <t>西アジア</t>
    <phoneticPr fontId="4"/>
  </si>
  <si>
    <t>北アメリカ</t>
    <phoneticPr fontId="4"/>
  </si>
  <si>
    <t>南アメリカ</t>
    <phoneticPr fontId="4"/>
  </si>
  <si>
    <t>Receipts</t>
  </si>
  <si>
    <t>East Asia, Southeast Asia</t>
    <phoneticPr fontId="4"/>
  </si>
  <si>
    <t>West Asia</t>
    <phoneticPr fontId="4"/>
  </si>
  <si>
    <t>North America</t>
    <phoneticPr fontId="4"/>
  </si>
  <si>
    <t>South America</t>
    <phoneticPr fontId="4"/>
  </si>
  <si>
    <t>Other area</t>
    <phoneticPr fontId="4"/>
  </si>
  <si>
    <t>Payments</t>
  </si>
  <si>
    <t>Other areas</t>
    <phoneticPr fontId="4"/>
  </si>
  <si>
    <t>パルプ・紙・紙加工品製造業</t>
  </si>
  <si>
    <t>油脂･塗料製造業</t>
  </si>
  <si>
    <t>電気・ガス・熱供給・水道業</t>
  </si>
  <si>
    <t>18-5　日本の主要業種における技術貿易の国（地域）別収支（令和元年度）</t>
    <rPh sb="5" eb="7">
      <t>ニホン</t>
    </rPh>
    <rPh sb="30" eb="32">
      <t>レイワ</t>
    </rPh>
    <rPh sb="32" eb="33">
      <t>ガン</t>
    </rPh>
    <phoneticPr fontId="18"/>
  </si>
  <si>
    <r>
      <t>20-5　</t>
    </r>
    <r>
      <rPr>
        <sz val="10"/>
        <rFont val="ＭＳ Ｐゴシック"/>
        <family val="3"/>
        <charset val="128"/>
      </rPr>
      <t>Technology trade balance in Japan's major industrial sectors by country and region (FY2019)</t>
    </r>
    <phoneticPr fontId="18"/>
  </si>
  <si>
    <t>自動車・同附属品製造業　 Motor vehicles and accessories</t>
    <phoneticPr fontId="18"/>
  </si>
  <si>
    <t>（単位： 百万円  million yen）</t>
    <rPh sb="5" eb="7">
      <t>ヒャクマン</t>
    </rPh>
    <phoneticPr fontId="18"/>
  </si>
  <si>
    <r>
      <t>1</t>
    </r>
    <r>
      <rPr>
        <sz val="10"/>
        <rFont val="ＭＳ Ｐゴシック"/>
        <family val="3"/>
        <charset val="128"/>
      </rPr>
      <t xml:space="preserve">相手国（地域）
</t>
    </r>
    <r>
      <rPr>
        <sz val="10"/>
        <color indexed="9"/>
        <rFont val="ＭＳ Ｐゴシック"/>
        <family val="3"/>
        <charset val="128"/>
      </rPr>
      <t>1</t>
    </r>
    <r>
      <rPr>
        <sz val="8"/>
        <rFont val="ＭＳ Ｐゴシック"/>
        <family val="3"/>
        <charset val="128"/>
      </rPr>
      <t>Country and region</t>
    </r>
    <rPh sb="1" eb="4">
      <t>アイテコク</t>
    </rPh>
    <rPh sb="5" eb="7">
      <t>チイキ</t>
    </rPh>
    <phoneticPr fontId="18"/>
  </si>
  <si>
    <r>
      <t>輸出入額</t>
    </r>
    <r>
      <rPr>
        <sz val="11"/>
        <color indexed="9"/>
        <rFont val="ＭＳ Ｐゴシック"/>
        <family val="3"/>
        <charset val="128"/>
      </rPr>
      <t>1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Exports and imports</t>
    </r>
    <r>
      <rPr>
        <sz val="8"/>
        <color indexed="9"/>
        <rFont val="ＭＳ Ｐゴシック"/>
        <family val="3"/>
        <charset val="128"/>
      </rPr>
      <t>1</t>
    </r>
    <r>
      <rPr>
        <sz val="8"/>
        <rFont val="ＭＳ Ｐゴシック"/>
        <family val="3"/>
        <charset val="128"/>
      </rPr>
      <t xml:space="preserve">
amount</t>
    </r>
    <r>
      <rPr>
        <sz val="10"/>
        <color indexed="9"/>
        <rFont val="ＭＳ Ｐゴシック"/>
        <family val="3"/>
        <charset val="128"/>
      </rPr>
      <t>1</t>
    </r>
    <phoneticPr fontId="18"/>
  </si>
  <si>
    <t>技術輸出</t>
    <rPh sb="0" eb="2">
      <t>ギジュツ</t>
    </rPh>
    <rPh sb="2" eb="4">
      <t>ユシュツ</t>
    </rPh>
    <phoneticPr fontId="18"/>
  </si>
  <si>
    <t>技術輸入</t>
    <rPh sb="0" eb="2">
      <t>ギジュツ</t>
    </rPh>
    <rPh sb="2" eb="4">
      <t>ユニュウ</t>
    </rPh>
    <phoneticPr fontId="18"/>
  </si>
  <si>
    <t>輸出－輸入</t>
    <rPh sb="0" eb="2">
      <t>ユシュツ</t>
    </rPh>
    <rPh sb="3" eb="5">
      <t>ユニュウ</t>
    </rPh>
    <phoneticPr fontId="18"/>
  </si>
  <si>
    <t>Technology  exports</t>
    <phoneticPr fontId="18"/>
  </si>
  <si>
    <t>Technology  imports</t>
    <phoneticPr fontId="18"/>
  </si>
  <si>
    <t>Exports-imports</t>
  </si>
  <si>
    <t>表示対象順位</t>
    <rPh sb="0" eb="2">
      <t>ヒョウジ</t>
    </rPh>
    <rPh sb="2" eb="4">
      <t>タイショウ</t>
    </rPh>
    <rPh sb="4" eb="6">
      <t>ジュンイ</t>
    </rPh>
    <phoneticPr fontId="18"/>
  </si>
  <si>
    <t>その他</t>
    <rPh sb="0" eb="3">
      <t>ソノタ</t>
    </rPh>
    <phoneticPr fontId="18"/>
  </si>
  <si>
    <t>Others</t>
    <phoneticPr fontId="18"/>
  </si>
  <si>
    <t>合　　計</t>
    <rPh sb="0" eb="1">
      <t>ゴウ</t>
    </rPh>
    <rPh sb="3" eb="4">
      <t>ケイ</t>
    </rPh>
    <phoneticPr fontId="18"/>
  </si>
  <si>
    <t>Total</t>
    <phoneticPr fontId="18"/>
  </si>
  <si>
    <r>
      <t>情報通信機械器具製造業　</t>
    </r>
    <r>
      <rPr>
        <sz val="9"/>
        <rFont val="ＭＳ Ｐゴシック"/>
        <family val="3"/>
        <charset val="128"/>
      </rPr>
      <t xml:space="preserve"> Information and communication electronics equipment</t>
    </r>
    <phoneticPr fontId="18"/>
  </si>
  <si>
    <t>その他</t>
    <rPh sb="2" eb="3">
      <t>タ</t>
    </rPh>
    <phoneticPr fontId="18"/>
  </si>
  <si>
    <t>Others</t>
  </si>
  <si>
    <t xml:space="preserve">医薬品製造業　 Pharmaceuticals </t>
    <phoneticPr fontId="18"/>
  </si>
  <si>
    <t>注） 「輸出－輸入」が上位の１０か国に加え、１１位以下の米国、ドイツ、フランス、英国データを必要に応じて
　　　掲載している。</t>
    <rPh sb="4" eb="6">
      <t>ユシュツ</t>
    </rPh>
    <rPh sb="7" eb="9">
      <t>ユニュウ</t>
    </rPh>
    <rPh sb="11" eb="13">
      <t>ジョウイ</t>
    </rPh>
    <rPh sb="17" eb="18">
      <t>コク</t>
    </rPh>
    <rPh sb="19" eb="20">
      <t>クワ</t>
    </rPh>
    <rPh sb="28" eb="30">
      <t>ベイコク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</si>
</sst>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0"/>
    <numFmt numFmtId="177" formatCode="0.0_ "/>
    <numFmt numFmtId="178" formatCode="#,##0;[Red]#,##0"/>
    <numFmt numFmtId="179" formatCode="#,###,##0.00;&quot; -&quot;###,##0.00"/>
    <numFmt numFmtId="180" formatCode="###,###,##0.00;&quot;-&quot;##,###,##0.00"/>
    <numFmt numFmtId="181" formatCode="#,##0.0;[Red]\-#,##0.0"/>
    <numFmt numFmtId="182" formatCode="#,##0;&quot;△ &quot;#,##0"/>
    <numFmt numFmtId="183" formatCode="\ 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rgb="FFFFFFFF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9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38" fontId="17" fillId="0" borderId="0" applyFont="0" applyFill="0" applyBorder="0" applyAlignment="0" applyProtection="0"/>
  </cellStyleXfs>
  <cellXfs count="51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17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Continuous" vertical="center"/>
    </xf>
    <xf numFmtId="0" fontId="2" fillId="0" borderId="1" xfId="1" applyFont="1" applyBorder="1" applyAlignment="1">
      <alignment horizontal="centerContinuous" vertical="center"/>
    </xf>
    <xf numFmtId="38" fontId="2" fillId="0" borderId="5" xfId="2" applyFont="1" applyBorder="1" applyAlignment="1">
      <alignment vertical="center"/>
    </xf>
    <xf numFmtId="3" fontId="2" fillId="0" borderId="0" xfId="1" quotePrefix="1" applyNumberFormat="1" applyFont="1" applyBorder="1" applyAlignment="1">
      <alignment horizontal="center" vertical="center"/>
    </xf>
    <xf numFmtId="38" fontId="2" fillId="0" borderId="0" xfId="2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18" xfId="1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3" fontId="2" fillId="0" borderId="18" xfId="1" quotePrefix="1" applyNumberFormat="1" applyFont="1" applyBorder="1" applyAlignment="1">
      <alignment horizontal="center" vertical="center"/>
    </xf>
    <xf numFmtId="38" fontId="2" fillId="0" borderId="18" xfId="2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0" fontId="2" fillId="0" borderId="0" xfId="1" applyFont="1" applyBorder="1" applyAlignment="1">
      <alignment horizontal="right" vertical="center"/>
    </xf>
    <xf numFmtId="0" fontId="2" fillId="0" borderId="20" xfId="1" quotePrefix="1" applyFont="1" applyBorder="1" applyAlignment="1">
      <alignment horizontal="right" vertical="center"/>
    </xf>
    <xf numFmtId="0" fontId="2" fillId="0" borderId="20" xfId="1" applyFont="1" applyBorder="1" applyAlignment="1">
      <alignment vertical="center"/>
    </xf>
    <xf numFmtId="38" fontId="2" fillId="0" borderId="21" xfId="2" applyFont="1" applyBorder="1" applyAlignment="1">
      <alignment vertical="center"/>
    </xf>
    <xf numFmtId="3" fontId="2" fillId="0" borderId="20" xfId="1" quotePrefix="1" applyNumberFormat="1" applyFont="1" applyBorder="1" applyAlignment="1">
      <alignment horizontal="center" vertical="center"/>
    </xf>
    <xf numFmtId="38" fontId="2" fillId="0" borderId="20" xfId="2" applyFont="1" applyBorder="1" applyAlignment="1">
      <alignment vertical="center"/>
    </xf>
    <xf numFmtId="176" fontId="2" fillId="0" borderId="20" xfId="1" applyNumberFormat="1" applyFont="1" applyBorder="1" applyAlignment="1">
      <alignment vertical="center"/>
    </xf>
    <xf numFmtId="0" fontId="2" fillId="0" borderId="0" xfId="1" quotePrefix="1" applyFont="1" applyBorder="1" applyAlignment="1">
      <alignment horizontal="right" vertical="center"/>
    </xf>
    <xf numFmtId="0" fontId="2" fillId="0" borderId="18" xfId="1" quotePrefix="1" applyFont="1" applyBorder="1" applyAlignment="1">
      <alignment horizontal="right" vertical="center"/>
    </xf>
    <xf numFmtId="38" fontId="2" fillId="0" borderId="5" xfId="2" applyFont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38" fontId="2" fillId="0" borderId="21" xfId="2" applyFont="1" applyBorder="1" applyAlignment="1">
      <alignment horizontal="right" vertical="center"/>
    </xf>
    <xf numFmtId="38" fontId="2" fillId="0" borderId="20" xfId="2" applyFont="1" applyBorder="1" applyAlignment="1">
      <alignment horizontal="right" vertical="center"/>
    </xf>
    <xf numFmtId="38" fontId="2" fillId="0" borderId="19" xfId="2" applyFont="1" applyFill="1" applyBorder="1" applyAlignment="1">
      <alignment horizontal="right" vertical="center"/>
    </xf>
    <xf numFmtId="38" fontId="2" fillId="0" borderId="18" xfId="2" applyFont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21" xfId="2" applyFont="1" applyFill="1" applyBorder="1" applyAlignment="1">
      <alignment horizontal="right" vertical="center"/>
    </xf>
    <xf numFmtId="0" fontId="2" fillId="0" borderId="14" xfId="1" applyFont="1" applyBorder="1" applyAlignment="1">
      <alignment vertical="center"/>
    </xf>
    <xf numFmtId="38" fontId="2" fillId="0" borderId="15" xfId="2" applyFont="1" applyBorder="1" applyAlignment="1">
      <alignment vertical="center"/>
    </xf>
    <xf numFmtId="0" fontId="2" fillId="0" borderId="14" xfId="1" applyFont="1" applyBorder="1" applyAlignment="1">
      <alignment horizontal="right" vertical="center"/>
    </xf>
    <xf numFmtId="38" fontId="2" fillId="0" borderId="14" xfId="2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38" fontId="9" fillId="0" borderId="0" xfId="2" applyFont="1" applyBorder="1" applyAlignment="1">
      <alignment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 applyProtection="1">
      <alignment vertical="center"/>
      <protection locked="0" hidden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 applyProtection="1">
      <alignment vertical="center"/>
      <protection locked="0" hidden="1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24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top"/>
    </xf>
    <xf numFmtId="0" fontId="6" fillId="0" borderId="26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top"/>
    </xf>
    <xf numFmtId="0" fontId="6" fillId="0" borderId="17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25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 applyProtection="1">
      <alignment vertical="center"/>
      <protection locked="0" hidden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25" xfId="1" applyFont="1" applyFill="1" applyBorder="1" applyAlignment="1">
      <alignment horizontal="centerContinuous" vertical="center"/>
    </xf>
    <xf numFmtId="38" fontId="2" fillId="0" borderId="0" xfId="1" applyNumberFormat="1" applyFont="1" applyFill="1" applyBorder="1" applyAlignment="1" applyProtection="1">
      <alignment horizontal="right" vertical="center"/>
      <protection locked="0" hidden="1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2" fontId="2" fillId="0" borderId="0" xfId="2" quotePrefix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0" fontId="11" fillId="0" borderId="29" xfId="1" applyFont="1" applyFill="1" applyBorder="1" applyAlignment="1">
      <alignment vertical="center"/>
    </xf>
    <xf numFmtId="0" fontId="11" fillId="0" borderId="30" xfId="1" applyFont="1" applyFill="1" applyBorder="1" applyAlignment="1">
      <alignment horizontal="centerContinuous" vertical="center"/>
    </xf>
    <xf numFmtId="38" fontId="2" fillId="0" borderId="29" xfId="1" applyNumberFormat="1" applyFont="1" applyFill="1" applyBorder="1" applyAlignment="1" applyProtection="1">
      <alignment horizontal="right" vertical="center"/>
      <protection locked="0" hidden="1"/>
    </xf>
    <xf numFmtId="38" fontId="2" fillId="0" borderId="29" xfId="1" applyNumberFormat="1" applyFont="1" applyFill="1" applyBorder="1" applyAlignment="1">
      <alignment horizontal="right" vertical="center"/>
    </xf>
    <xf numFmtId="38" fontId="2" fillId="0" borderId="29" xfId="2" applyFont="1" applyFill="1" applyBorder="1" applyAlignment="1">
      <alignment horizontal="right" vertical="center"/>
    </xf>
    <xf numFmtId="2" fontId="2" fillId="0" borderId="29" xfId="2" quotePrefix="1" applyNumberFormat="1" applyFont="1" applyFill="1" applyBorder="1" applyAlignment="1">
      <alignment horizontal="right" vertical="center"/>
    </xf>
    <xf numFmtId="2" fontId="2" fillId="0" borderId="29" xfId="1" applyNumberFormat="1" applyFont="1" applyFill="1" applyBorder="1" applyAlignment="1">
      <alignment horizontal="right" vertical="center"/>
    </xf>
    <xf numFmtId="0" fontId="11" fillId="0" borderId="31" xfId="1" applyFont="1" applyFill="1" applyBorder="1" applyAlignment="1">
      <alignment vertical="center"/>
    </xf>
    <xf numFmtId="0" fontId="11" fillId="0" borderId="32" xfId="1" applyFont="1" applyFill="1" applyBorder="1" applyAlignment="1">
      <alignment horizontal="centerContinuous" vertical="center"/>
    </xf>
    <xf numFmtId="38" fontId="2" fillId="0" borderId="31" xfId="2" applyFont="1" applyFill="1" applyBorder="1" applyAlignment="1" applyProtection="1">
      <alignment horizontal="right" vertical="center"/>
      <protection locked="0" hidden="1"/>
    </xf>
    <xf numFmtId="38" fontId="2" fillId="0" borderId="31" xfId="2" applyFont="1" applyFill="1" applyBorder="1" applyAlignment="1">
      <alignment horizontal="right" vertical="center"/>
    </xf>
    <xf numFmtId="2" fontId="2" fillId="0" borderId="31" xfId="2" applyNumberFormat="1" applyFont="1" applyFill="1" applyBorder="1" applyAlignment="1">
      <alignment horizontal="right" vertical="center"/>
    </xf>
    <xf numFmtId="38" fontId="2" fillId="0" borderId="31" xfId="2" applyNumberFormat="1" applyFont="1" applyFill="1" applyBorder="1" applyAlignment="1" applyProtection="1">
      <alignment horizontal="right" vertical="center"/>
      <protection locked="0" hidden="1"/>
    </xf>
    <xf numFmtId="38" fontId="2" fillId="0" borderId="31" xfId="2" applyNumberFormat="1" applyFont="1" applyFill="1" applyBorder="1" applyAlignment="1">
      <alignment horizontal="right" vertical="center"/>
    </xf>
    <xf numFmtId="2" fontId="2" fillId="0" borderId="31" xfId="2" quotePrefix="1" applyNumberFormat="1" applyFont="1" applyFill="1" applyBorder="1" applyAlignment="1">
      <alignment horizontal="right" vertical="center"/>
    </xf>
    <xf numFmtId="2" fontId="2" fillId="0" borderId="31" xfId="1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 applyProtection="1">
      <alignment horizontal="right" vertical="center"/>
      <protection locked="0" hidden="1"/>
    </xf>
    <xf numFmtId="2" fontId="2" fillId="0" borderId="0" xfId="2" applyNumberFormat="1" applyFont="1" applyFill="1" applyBorder="1" applyAlignment="1">
      <alignment horizontal="right" vertical="center"/>
    </xf>
    <xf numFmtId="0" fontId="11" fillId="0" borderId="20" xfId="1" applyFont="1" applyFill="1" applyBorder="1" applyAlignment="1">
      <alignment vertical="center"/>
    </xf>
    <xf numFmtId="0" fontId="11" fillId="0" borderId="33" xfId="1" applyFont="1" applyFill="1" applyBorder="1" applyAlignment="1">
      <alignment horizontal="distributed" vertical="center"/>
    </xf>
    <xf numFmtId="38" fontId="2" fillId="0" borderId="20" xfId="2" applyFont="1" applyFill="1" applyBorder="1" applyAlignment="1" applyProtection="1">
      <alignment horizontal="right" vertical="center"/>
      <protection locked="0" hidden="1"/>
    </xf>
    <xf numFmtId="38" fontId="2" fillId="0" borderId="20" xfId="2" applyFont="1" applyFill="1" applyBorder="1" applyAlignment="1">
      <alignment horizontal="right" vertical="center"/>
    </xf>
    <xf numFmtId="2" fontId="2" fillId="0" borderId="20" xfId="2" quotePrefix="1" applyNumberFormat="1" applyFont="1" applyFill="1" applyBorder="1" applyAlignment="1">
      <alignment horizontal="right" vertical="center"/>
    </xf>
    <xf numFmtId="2" fontId="2" fillId="0" borderId="20" xfId="1" applyNumberFormat="1" applyFont="1" applyFill="1" applyBorder="1" applyAlignment="1">
      <alignment horizontal="right" vertical="center"/>
    </xf>
    <xf numFmtId="0" fontId="11" fillId="0" borderId="25" xfId="1" applyFont="1" applyFill="1" applyBorder="1" applyAlignment="1">
      <alignment horizontal="distributed" vertical="center"/>
    </xf>
    <xf numFmtId="0" fontId="12" fillId="0" borderId="0" xfId="1" applyFont="1" applyFill="1" applyBorder="1" applyAlignment="1"/>
    <xf numFmtId="0" fontId="12" fillId="0" borderId="20" xfId="1" applyFont="1" applyFill="1" applyBorder="1" applyAlignment="1"/>
    <xf numFmtId="0" fontId="11" fillId="0" borderId="33" xfId="1" applyFont="1" applyFill="1" applyBorder="1" applyAlignment="1">
      <alignment horizontal="centerContinuous" vertical="center"/>
    </xf>
    <xf numFmtId="38" fontId="2" fillId="0" borderId="34" xfId="2" applyFont="1" applyFill="1" applyBorder="1" applyAlignment="1">
      <alignment horizontal="right" vertical="center"/>
    </xf>
    <xf numFmtId="0" fontId="11" fillId="0" borderId="34" xfId="1" applyFont="1" applyFill="1" applyBorder="1" applyAlignment="1">
      <alignment vertical="center"/>
    </xf>
    <xf numFmtId="0" fontId="11" fillId="0" borderId="35" xfId="1" applyFont="1" applyFill="1" applyBorder="1" applyAlignment="1">
      <alignment horizontal="distributed" vertical="center"/>
    </xf>
    <xf numFmtId="38" fontId="2" fillId="0" borderId="34" xfId="2" applyFont="1" applyFill="1" applyBorder="1" applyAlignment="1" applyProtection="1">
      <alignment horizontal="right" vertical="center"/>
      <protection locked="0" hidden="1"/>
    </xf>
    <xf numFmtId="2" fontId="2" fillId="0" borderId="34" xfId="2" quotePrefix="1" applyNumberFormat="1" applyFont="1" applyFill="1" applyBorder="1" applyAlignment="1">
      <alignment horizontal="right" vertical="center"/>
    </xf>
    <xf numFmtId="2" fontId="2" fillId="0" borderId="34" xfId="1" applyNumberFormat="1" applyFont="1" applyFill="1" applyBorder="1" applyAlignment="1">
      <alignment horizontal="right" vertical="center"/>
    </xf>
    <xf numFmtId="38" fontId="2" fillId="0" borderId="36" xfId="2" applyFont="1" applyFill="1" applyBorder="1" applyAlignment="1" applyProtection="1">
      <alignment horizontal="right" vertical="center"/>
      <protection locked="0" hidden="1"/>
    </xf>
    <xf numFmtId="38" fontId="2" fillId="0" borderId="36" xfId="2" applyFont="1" applyFill="1" applyBorder="1" applyAlignment="1">
      <alignment horizontal="right" vertical="center"/>
    </xf>
    <xf numFmtId="2" fontId="2" fillId="0" borderId="36" xfId="2" quotePrefix="1" applyNumberFormat="1" applyFont="1" applyFill="1" applyBorder="1" applyAlignment="1">
      <alignment horizontal="right" vertical="center"/>
    </xf>
    <xf numFmtId="2" fontId="2" fillId="0" borderId="36" xfId="1" applyNumberFormat="1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2" fillId="0" borderId="0" xfId="2" applyFont="1" applyFill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0" fontId="12" fillId="0" borderId="37" xfId="1" applyFont="1" applyFill="1" applyBorder="1" applyAlignment="1"/>
    <xf numFmtId="0" fontId="11" fillId="0" borderId="32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right"/>
    </xf>
    <xf numFmtId="0" fontId="11" fillId="0" borderId="25" xfId="1" applyFont="1" applyFill="1" applyBorder="1" applyAlignment="1">
      <alignment vertical="center"/>
    </xf>
    <xf numFmtId="0" fontId="11" fillId="0" borderId="14" xfId="1" applyFont="1" applyFill="1" applyBorder="1" applyAlignment="1">
      <alignment vertical="center"/>
    </xf>
    <xf numFmtId="0" fontId="11" fillId="0" borderId="27" xfId="1" applyFont="1" applyFill="1" applyBorder="1" applyAlignment="1">
      <alignment vertical="center"/>
    </xf>
    <xf numFmtId="0" fontId="2" fillId="0" borderId="14" xfId="1" applyFont="1" applyFill="1" applyBorder="1" applyAlignment="1" applyProtection="1">
      <alignment vertical="center"/>
      <protection locked="0" hidden="1"/>
    </xf>
    <xf numFmtId="0" fontId="2" fillId="0" borderId="14" xfId="1" applyFont="1" applyFill="1" applyBorder="1" applyAlignment="1">
      <alignment vertical="center"/>
    </xf>
    <xf numFmtId="38" fontId="2" fillId="0" borderId="14" xfId="2" applyFont="1" applyFill="1" applyBorder="1" applyAlignment="1">
      <alignment horizontal="right" vertical="center"/>
    </xf>
    <xf numFmtId="2" fontId="2" fillId="0" borderId="14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Alignment="1" applyProtection="1">
      <alignment vertical="center"/>
      <protection locked="0" hidden="1"/>
    </xf>
    <xf numFmtId="2" fontId="14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 applyProtection="1">
      <alignment vertical="center"/>
      <protection locked="0" hidden="1"/>
    </xf>
    <xf numFmtId="0" fontId="9" fillId="0" borderId="0" xfId="1" applyFont="1" applyFill="1" applyAlignment="1">
      <alignment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Fill="1" applyAlignment="1">
      <alignment vertical="center"/>
    </xf>
    <xf numFmtId="177" fontId="2" fillId="0" borderId="0" xfId="3" applyNumberFormat="1" applyFont="1" applyFill="1" applyAlignment="1">
      <alignment vertical="center"/>
    </xf>
    <xf numFmtId="177" fontId="2" fillId="0" borderId="24" xfId="3" applyNumberFormat="1" applyFont="1" applyFill="1" applyBorder="1" applyAlignment="1">
      <alignment vertical="center"/>
    </xf>
    <xf numFmtId="0" fontId="6" fillId="0" borderId="13" xfId="1" applyFont="1" applyFill="1" applyBorder="1" applyAlignment="1">
      <alignment horizontal="center" vertical="top" wrapText="1"/>
    </xf>
    <xf numFmtId="177" fontId="6" fillId="0" borderId="13" xfId="3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28" xfId="1" applyFont="1" applyFill="1" applyBorder="1" applyAlignment="1">
      <alignment vertical="center" wrapText="1"/>
    </xf>
    <xf numFmtId="0" fontId="2" fillId="0" borderId="25" xfId="1" applyFont="1" applyFill="1" applyBorder="1" applyAlignment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77" fontId="2" fillId="0" borderId="0" xfId="3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Continuous" vertical="center"/>
    </xf>
    <xf numFmtId="178" fontId="2" fillId="0" borderId="0" xfId="2" applyNumberFormat="1" applyFont="1" applyFill="1" applyBorder="1" applyAlignment="1">
      <alignment horizontal="right" vertical="center"/>
    </xf>
    <xf numFmtId="2" fontId="2" fillId="0" borderId="0" xfId="1" applyNumberFormat="1" applyFont="1" applyFill="1" applyAlignment="1">
      <alignment horizontal="right" vertical="center"/>
    </xf>
    <xf numFmtId="2" fontId="2" fillId="0" borderId="0" xfId="3" applyNumberFormat="1" applyFont="1" applyFill="1" applyAlignment="1">
      <alignment horizontal="right" vertical="center"/>
    </xf>
    <xf numFmtId="2" fontId="2" fillId="0" borderId="0" xfId="2" quotePrefix="1" applyNumberFormat="1" applyFont="1" applyFill="1" applyAlignment="1">
      <alignment horizontal="right" vertical="center"/>
    </xf>
    <xf numFmtId="0" fontId="2" fillId="0" borderId="32" xfId="1" applyFont="1" applyFill="1" applyBorder="1" applyAlignment="1">
      <alignment horizontal="centerContinuous" vertical="center"/>
    </xf>
    <xf numFmtId="38" fontId="2" fillId="0" borderId="38" xfId="2" applyFont="1" applyFill="1" applyBorder="1" applyAlignment="1">
      <alignment horizontal="right" vertical="center"/>
    </xf>
    <xf numFmtId="178" fontId="2" fillId="0" borderId="31" xfId="2" applyNumberFormat="1" applyFont="1" applyFill="1" applyBorder="1" applyAlignment="1">
      <alignment horizontal="right" vertical="center"/>
    </xf>
    <xf numFmtId="38" fontId="2" fillId="0" borderId="38" xfId="2" quotePrefix="1" applyFont="1" applyFill="1" applyBorder="1" applyAlignment="1">
      <alignment horizontal="right" vertical="center"/>
    </xf>
    <xf numFmtId="38" fontId="2" fillId="0" borderId="38" xfId="2" applyNumberFormat="1" applyFont="1" applyFill="1" applyBorder="1" applyAlignment="1">
      <alignment horizontal="right" vertical="center"/>
    </xf>
    <xf numFmtId="2" fontId="2" fillId="0" borderId="31" xfId="3" applyNumberFormat="1" applyFont="1" applyFill="1" applyBorder="1" applyAlignment="1">
      <alignment horizontal="right" vertical="center"/>
    </xf>
    <xf numFmtId="38" fontId="2" fillId="0" borderId="0" xfId="2" applyFont="1" applyFill="1" applyAlignment="1" applyProtection="1">
      <alignment horizontal="right" vertical="center"/>
      <protection locked="0" hidden="1"/>
    </xf>
    <xf numFmtId="178" fontId="2" fillId="0" borderId="0" xfId="2" applyNumberFormat="1" applyFont="1" applyFill="1" applyAlignment="1">
      <alignment horizontal="right" vertical="center"/>
    </xf>
    <xf numFmtId="38" fontId="2" fillId="0" borderId="5" xfId="2" quotePrefix="1" applyFont="1" applyFill="1" applyBorder="1" applyAlignment="1">
      <alignment horizontal="right" vertical="center"/>
    </xf>
    <xf numFmtId="178" fontId="2" fillId="0" borderId="0" xfId="1" quotePrefix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distributed" vertical="center"/>
    </xf>
    <xf numFmtId="49" fontId="2" fillId="0" borderId="21" xfId="2" applyNumberFormat="1" applyFont="1" applyFill="1" applyBorder="1" applyAlignment="1">
      <alignment horizontal="right" vertical="center"/>
    </xf>
    <xf numFmtId="49" fontId="2" fillId="0" borderId="20" xfId="2" applyNumberFormat="1" applyFont="1" applyFill="1" applyBorder="1" applyAlignment="1" applyProtection="1">
      <alignment horizontal="right" vertical="center"/>
      <protection locked="0" hidden="1"/>
    </xf>
    <xf numFmtId="49" fontId="2" fillId="0" borderId="20" xfId="2" applyNumberFormat="1" applyFont="1" applyFill="1" applyBorder="1" applyAlignment="1">
      <alignment horizontal="right" vertical="center"/>
    </xf>
    <xf numFmtId="178" fontId="2" fillId="0" borderId="20" xfId="2" applyNumberFormat="1" applyFont="1" applyFill="1" applyBorder="1" applyAlignment="1">
      <alignment horizontal="right" vertical="center"/>
    </xf>
    <xf numFmtId="178" fontId="2" fillId="0" borderId="20" xfId="1" quotePrefix="1" applyNumberFormat="1" applyFont="1" applyFill="1" applyBorder="1" applyAlignment="1">
      <alignment horizontal="right" vertical="center"/>
    </xf>
    <xf numFmtId="2" fontId="2" fillId="0" borderId="20" xfId="3" applyNumberFormat="1" applyFont="1" applyFill="1" applyBorder="1" applyAlignment="1">
      <alignment horizontal="right" vertical="center"/>
    </xf>
    <xf numFmtId="0" fontId="2" fillId="0" borderId="25" xfId="1" applyFont="1" applyFill="1" applyBorder="1" applyAlignment="1">
      <alignment horizontal="distributed" vertical="center"/>
    </xf>
    <xf numFmtId="38" fontId="2" fillId="0" borderId="21" xfId="2" quotePrefix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centerContinuous" vertical="center"/>
    </xf>
    <xf numFmtId="49" fontId="2" fillId="0" borderId="5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 applyProtection="1">
      <alignment horizontal="right" vertical="center"/>
      <protection locked="0" hidden="1"/>
    </xf>
    <xf numFmtId="49" fontId="2" fillId="0" borderId="0" xfId="2" applyNumberFormat="1" applyFont="1" applyFill="1" applyBorder="1" applyAlignment="1">
      <alignment horizontal="right" vertical="center"/>
    </xf>
    <xf numFmtId="2" fontId="2" fillId="0" borderId="20" xfId="2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horizontal="distributed" vertical="center"/>
    </xf>
    <xf numFmtId="49" fontId="2" fillId="0" borderId="39" xfId="2" applyNumberFormat="1" applyFont="1" applyFill="1" applyBorder="1" applyAlignment="1">
      <alignment horizontal="right" vertical="center"/>
    </xf>
    <xf numFmtId="49" fontId="2" fillId="0" borderId="34" xfId="2" applyNumberFormat="1" applyFont="1" applyFill="1" applyBorder="1" applyAlignment="1" applyProtection="1">
      <alignment horizontal="right" vertical="center"/>
      <protection locked="0" hidden="1"/>
    </xf>
    <xf numFmtId="49" fontId="2" fillId="0" borderId="34" xfId="2" applyNumberFormat="1" applyFont="1" applyFill="1" applyBorder="1" applyAlignment="1">
      <alignment horizontal="right" vertical="center"/>
    </xf>
    <xf numFmtId="178" fontId="2" fillId="0" borderId="34" xfId="2" applyNumberFormat="1" applyFont="1" applyFill="1" applyBorder="1" applyAlignment="1">
      <alignment horizontal="right" vertical="center"/>
    </xf>
    <xf numFmtId="2" fontId="2" fillId="0" borderId="34" xfId="3" applyNumberFormat="1" applyFont="1" applyFill="1" applyBorder="1" applyAlignment="1">
      <alignment horizontal="right" vertical="center"/>
    </xf>
    <xf numFmtId="2" fontId="2" fillId="0" borderId="0" xfId="3" applyNumberFormat="1" applyFont="1" applyFill="1" applyBorder="1" applyAlignment="1">
      <alignment horizontal="right" vertical="center"/>
    </xf>
    <xf numFmtId="38" fontId="2" fillId="0" borderId="39" xfId="2" quotePrefix="1" applyFont="1" applyFill="1" applyBorder="1" applyAlignment="1">
      <alignment horizontal="right" vertical="center"/>
    </xf>
    <xf numFmtId="38" fontId="2" fillId="0" borderId="39" xfId="2" applyFont="1" applyFill="1" applyBorder="1" applyAlignment="1">
      <alignment horizontal="right" vertical="center"/>
    </xf>
    <xf numFmtId="49" fontId="2" fillId="0" borderId="38" xfId="2" applyNumberFormat="1" applyFont="1" applyFill="1" applyBorder="1" applyAlignment="1">
      <alignment horizontal="right" vertical="center"/>
    </xf>
    <xf numFmtId="49" fontId="2" fillId="0" borderId="31" xfId="2" applyNumberFormat="1" applyFont="1" applyFill="1" applyBorder="1" applyAlignment="1" applyProtection="1">
      <alignment horizontal="right" vertical="center"/>
      <protection locked="0" hidden="1"/>
    </xf>
    <xf numFmtId="49" fontId="2" fillId="0" borderId="31" xfId="2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horizontal="centerContinuous" vertical="center"/>
    </xf>
    <xf numFmtId="38" fontId="2" fillId="0" borderId="40" xfId="2" applyFont="1" applyFill="1" applyBorder="1" applyAlignment="1">
      <alignment horizontal="right" vertical="center"/>
    </xf>
    <xf numFmtId="38" fontId="2" fillId="0" borderId="29" xfId="2" applyFont="1" applyFill="1" applyBorder="1" applyAlignment="1" applyProtection="1">
      <alignment horizontal="right" vertical="center"/>
      <protection locked="0" hidden="1"/>
    </xf>
    <xf numFmtId="178" fontId="2" fillId="0" borderId="29" xfId="2" applyNumberFormat="1" applyFont="1" applyFill="1" applyBorder="1" applyAlignment="1">
      <alignment horizontal="right" vertical="center"/>
    </xf>
    <xf numFmtId="2" fontId="2" fillId="0" borderId="29" xfId="3" applyNumberFormat="1" applyFont="1" applyFill="1" applyBorder="1" applyAlignment="1">
      <alignment horizontal="right" vertical="center"/>
    </xf>
    <xf numFmtId="0" fontId="2" fillId="0" borderId="41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  <protection locked="0" hidden="1"/>
    </xf>
    <xf numFmtId="178" fontId="2" fillId="0" borderId="0" xfId="1" applyNumberFormat="1" applyFont="1" applyFill="1" applyBorder="1" applyAlignment="1">
      <alignment horizontal="right" vertical="center"/>
    </xf>
    <xf numFmtId="0" fontId="2" fillId="0" borderId="27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2" fontId="2" fillId="0" borderId="14" xfId="3" applyNumberFormat="1" applyFont="1" applyFill="1" applyBorder="1" applyAlignment="1">
      <alignment vertical="center"/>
    </xf>
    <xf numFmtId="0" fontId="9" fillId="0" borderId="0" xfId="1" applyFont="1" applyFill="1" applyAlignment="1" applyProtection="1">
      <alignment vertical="center"/>
      <protection locked="0" hidden="1"/>
    </xf>
    <xf numFmtId="3" fontId="9" fillId="0" borderId="0" xfId="1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1" applyFont="1" applyFill="1" applyBorder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2" fillId="0" borderId="24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center" vertical="center" wrapText="1"/>
    </xf>
    <xf numFmtId="0" fontId="6" fillId="0" borderId="25" xfId="1" applyFont="1" applyBorder="1" applyAlignment="1">
      <alignment vertical="center" wrapText="1"/>
    </xf>
    <xf numFmtId="40" fontId="2" fillId="0" borderId="0" xfId="2" applyNumberFormat="1" applyFont="1" applyBorder="1" applyAlignment="1">
      <alignment vertical="center"/>
    </xf>
    <xf numFmtId="40" fontId="2" fillId="0" borderId="0" xfId="2" applyNumberFormat="1" applyFont="1" applyBorder="1" applyAlignment="1" applyProtection="1">
      <alignment vertical="center"/>
      <protection locked="0"/>
    </xf>
    <xf numFmtId="40" fontId="13" fillId="0" borderId="0" xfId="2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179" fontId="13" fillId="0" borderId="0" xfId="1" quotePrefix="1" applyNumberFormat="1" applyFont="1" applyFill="1" applyBorder="1" applyAlignment="1">
      <alignment horizontal="right" vertical="center"/>
    </xf>
    <xf numFmtId="179" fontId="13" fillId="0" borderId="0" xfId="1" quotePrefix="1" applyNumberFormat="1" applyFont="1" applyFill="1" applyBorder="1" applyAlignment="1" applyProtection="1">
      <alignment horizontal="right" vertical="center"/>
      <protection locked="0"/>
    </xf>
    <xf numFmtId="179" fontId="13" fillId="0" borderId="0" xfId="1" applyNumberFormat="1" applyFont="1" applyFill="1" applyBorder="1" applyAlignment="1">
      <alignment horizontal="right" vertical="center"/>
    </xf>
    <xf numFmtId="0" fontId="2" fillId="0" borderId="34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40" fontId="2" fillId="0" borderId="34" xfId="2" applyNumberFormat="1" applyFont="1" applyBorder="1" applyAlignment="1">
      <alignment vertical="center"/>
    </xf>
    <xf numFmtId="40" fontId="2" fillId="0" borderId="34" xfId="2" applyNumberFormat="1" applyFont="1" applyBorder="1" applyAlignment="1" applyProtection="1">
      <alignment vertical="center"/>
      <protection locked="0"/>
    </xf>
    <xf numFmtId="40" fontId="13" fillId="0" borderId="34" xfId="2" applyNumberFormat="1" applyFont="1" applyBorder="1" applyAlignment="1">
      <alignment vertical="center"/>
    </xf>
    <xf numFmtId="2" fontId="13" fillId="0" borderId="34" xfId="1" applyNumberFormat="1" applyFont="1" applyBorder="1" applyAlignment="1">
      <alignment vertical="center"/>
    </xf>
    <xf numFmtId="0" fontId="6" fillId="0" borderId="33" xfId="1" applyFont="1" applyBorder="1" applyAlignment="1">
      <alignment vertical="center"/>
    </xf>
    <xf numFmtId="40" fontId="2" fillId="0" borderId="20" xfId="2" applyNumberFormat="1" applyFont="1" applyBorder="1" applyAlignment="1">
      <alignment vertical="center"/>
    </xf>
    <xf numFmtId="40" fontId="2" fillId="0" borderId="20" xfId="2" applyNumberFormat="1" applyFont="1" applyBorder="1" applyAlignment="1" applyProtection="1">
      <alignment vertical="center"/>
      <protection locked="0"/>
    </xf>
    <xf numFmtId="179" fontId="13" fillId="0" borderId="20" xfId="1" applyNumberFormat="1" applyFont="1" applyFill="1" applyBorder="1" applyAlignment="1">
      <alignment horizontal="right" vertical="center"/>
    </xf>
    <xf numFmtId="40" fontId="13" fillId="0" borderId="20" xfId="2" applyNumberFormat="1" applyFont="1" applyBorder="1" applyAlignment="1">
      <alignment vertical="center"/>
    </xf>
    <xf numFmtId="2" fontId="13" fillId="0" borderId="20" xfId="1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horizontal="right" vertical="center"/>
    </xf>
    <xf numFmtId="40" fontId="13" fillId="0" borderId="0" xfId="2" quotePrefix="1" applyNumberFormat="1" applyFont="1" applyBorder="1" applyAlignment="1">
      <alignment horizontal="right" vertical="center"/>
    </xf>
    <xf numFmtId="0" fontId="6" fillId="0" borderId="27" xfId="1" applyFont="1" applyBorder="1" applyAlignment="1">
      <alignment vertical="center"/>
    </xf>
    <xf numFmtId="40" fontId="2" fillId="0" borderId="14" xfId="2" applyNumberFormat="1" applyFont="1" applyBorder="1" applyAlignment="1">
      <alignment vertical="center"/>
    </xf>
    <xf numFmtId="40" fontId="2" fillId="0" borderId="14" xfId="2" applyNumberFormat="1" applyFont="1" applyBorder="1" applyAlignment="1" applyProtection="1">
      <alignment vertical="center"/>
      <protection locked="0"/>
    </xf>
    <xf numFmtId="40" fontId="13" fillId="0" borderId="14" xfId="2" quotePrefix="1" applyNumberFormat="1" applyFont="1" applyBorder="1" applyAlignment="1">
      <alignment horizontal="right" vertical="center"/>
    </xf>
    <xf numFmtId="0" fontId="6" fillId="0" borderId="25" xfId="1" applyFont="1" applyBorder="1" applyAlignment="1">
      <alignment horizontal="left" vertical="center" wrapText="1"/>
    </xf>
    <xf numFmtId="2" fontId="2" fillId="0" borderId="0" xfId="1" applyNumberFormat="1" applyFont="1" applyAlignment="1">
      <alignment vertical="center"/>
    </xf>
    <xf numFmtId="40" fontId="2" fillId="0" borderId="20" xfId="1" applyNumberFormat="1" applyFont="1" applyBorder="1" applyAlignment="1">
      <alignment vertical="center"/>
    </xf>
    <xf numFmtId="179" fontId="2" fillId="0" borderId="20" xfId="1" applyNumberFormat="1" applyFont="1" applyFill="1" applyBorder="1" applyAlignment="1">
      <alignment horizontal="right" vertical="center"/>
    </xf>
    <xf numFmtId="2" fontId="2" fillId="0" borderId="20" xfId="1" applyNumberFormat="1" applyFont="1" applyBorder="1" applyAlignment="1">
      <alignment vertical="center"/>
    </xf>
    <xf numFmtId="40" fontId="2" fillId="0" borderId="0" xfId="2" applyNumberFormat="1" applyFont="1" applyAlignment="1">
      <alignment vertical="center"/>
    </xf>
    <xf numFmtId="179" fontId="2" fillId="0" borderId="0" xfId="2" applyNumberFormat="1" applyFont="1" applyAlignment="1">
      <alignment vertical="center"/>
    </xf>
    <xf numFmtId="179" fontId="2" fillId="0" borderId="0" xfId="1" applyNumberFormat="1" applyFont="1" applyFill="1" applyBorder="1" applyAlignment="1">
      <alignment horizontal="right" vertical="center"/>
    </xf>
    <xf numFmtId="180" fontId="2" fillId="0" borderId="0" xfId="1" quotePrefix="1" applyNumberFormat="1" applyFont="1" applyFill="1" applyAlignment="1">
      <alignment horizontal="right" vertical="center"/>
    </xf>
    <xf numFmtId="180" fontId="2" fillId="0" borderId="0" xfId="1" applyNumberFormat="1" applyFont="1" applyFill="1" applyBorder="1" applyAlignment="1">
      <alignment horizontal="right" vertical="center"/>
    </xf>
    <xf numFmtId="2" fontId="2" fillId="0" borderId="34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Continuous" vertical="center"/>
    </xf>
    <xf numFmtId="40" fontId="2" fillId="0" borderId="0" xfId="2" quotePrefix="1" applyNumberFormat="1" applyFont="1" applyBorder="1" applyAlignment="1">
      <alignment horizontal="right" vertical="center"/>
    </xf>
    <xf numFmtId="0" fontId="2" fillId="0" borderId="14" xfId="1" applyFont="1" applyBorder="1" applyAlignment="1">
      <alignment horizontal="centerContinuous" vertical="center"/>
    </xf>
    <xf numFmtId="181" fontId="2" fillId="0" borderId="14" xfId="2" quotePrefix="1" applyNumberFormat="1" applyFont="1" applyBorder="1" applyAlignment="1">
      <alignment horizontal="right" vertical="center"/>
    </xf>
    <xf numFmtId="40" fontId="2" fillId="0" borderId="14" xfId="2" quotePrefix="1" applyNumberFormat="1" applyFont="1" applyBorder="1" applyAlignment="1">
      <alignment horizontal="right" vertical="center"/>
    </xf>
    <xf numFmtId="181" fontId="2" fillId="0" borderId="0" xfId="2" quotePrefix="1" applyNumberFormat="1" applyFont="1" applyBorder="1" applyAlignment="1">
      <alignment horizontal="right" vertical="center"/>
    </xf>
    <xf numFmtId="0" fontId="2" fillId="0" borderId="0" xfId="4" applyFont="1" applyAlignment="1">
      <alignment vertical="center"/>
    </xf>
    <xf numFmtId="0" fontId="13" fillId="0" borderId="0" xfId="1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2" fillId="0" borderId="0" xfId="4" applyFont="1" applyBorder="1" applyAlignment="1">
      <alignment horizontal="right" vertical="center"/>
    </xf>
    <xf numFmtId="0" fontId="2" fillId="0" borderId="24" xfId="4" applyFont="1" applyBorder="1" applyAlignment="1">
      <alignment vertical="center"/>
    </xf>
    <xf numFmtId="0" fontId="2" fillId="0" borderId="43" xfId="4" applyFont="1" applyBorder="1" applyAlignment="1">
      <alignment vertical="center"/>
    </xf>
    <xf numFmtId="0" fontId="2" fillId="0" borderId="24" xfId="4" applyFont="1" applyBorder="1" applyAlignment="1">
      <alignment horizontal="center" vertical="center"/>
    </xf>
    <xf numFmtId="0" fontId="6" fillId="0" borderId="44" xfId="4" applyFont="1" applyBorder="1" applyAlignment="1">
      <alignment horizontal="center" vertical="top"/>
    </xf>
    <xf numFmtId="0" fontId="6" fillId="0" borderId="17" xfId="4" applyFont="1" applyBorder="1" applyAlignment="1">
      <alignment horizontal="center" vertical="top" wrapText="1"/>
    </xf>
    <xf numFmtId="0" fontId="6" fillId="0" borderId="17" xfId="4" applyFont="1" applyBorder="1" applyAlignment="1">
      <alignment horizontal="center" vertical="top"/>
    </xf>
    <xf numFmtId="0" fontId="6" fillId="0" borderId="28" xfId="4" applyFont="1" applyBorder="1" applyAlignment="1">
      <alignment horizontal="center" vertical="top" wrapText="1"/>
    </xf>
    <xf numFmtId="0" fontId="6" fillId="0" borderId="28" xfId="4" applyFont="1" applyBorder="1" applyAlignment="1">
      <alignment horizontal="center" vertical="top"/>
    </xf>
    <xf numFmtId="0" fontId="6" fillId="0" borderId="16" xfId="4" applyFont="1" applyBorder="1" applyAlignment="1">
      <alignment horizontal="center" vertical="top"/>
    </xf>
    <xf numFmtId="0" fontId="2" fillId="0" borderId="0" xfId="4" applyFont="1" applyBorder="1" applyAlignment="1">
      <alignment horizontal="left" vertical="center" wrapText="1"/>
    </xf>
    <xf numFmtId="0" fontId="2" fillId="0" borderId="45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2" fillId="0" borderId="6" xfId="4" applyFont="1" applyBorder="1" applyAlignment="1">
      <alignment horizontal="center" vertical="center"/>
    </xf>
    <xf numFmtId="0" fontId="2" fillId="0" borderId="46" xfId="4" applyFont="1" applyBorder="1" applyAlignment="1">
      <alignment horizontal="center" vertical="center"/>
    </xf>
    <xf numFmtId="0" fontId="11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centerContinuous" vertical="center"/>
    </xf>
    <xf numFmtId="38" fontId="2" fillId="0" borderId="47" xfId="2" applyFont="1" applyBorder="1" applyAlignment="1">
      <alignment horizontal="right" vertical="center"/>
    </xf>
    <xf numFmtId="38" fontId="2" fillId="0" borderId="6" xfId="2" applyFont="1" applyBorder="1" applyAlignment="1">
      <alignment horizontal="right" vertical="center"/>
    </xf>
    <xf numFmtId="38" fontId="2" fillId="0" borderId="48" xfId="2" applyFont="1" applyBorder="1" applyAlignment="1">
      <alignment horizontal="right" vertical="center"/>
    </xf>
    <xf numFmtId="0" fontId="11" fillId="0" borderId="31" xfId="4" applyFont="1" applyBorder="1" applyAlignment="1">
      <alignment horizontal="left" vertical="center"/>
    </xf>
    <xf numFmtId="0" fontId="11" fillId="0" borderId="31" xfId="4" applyFont="1" applyBorder="1" applyAlignment="1">
      <alignment horizontal="centerContinuous" vertical="center"/>
    </xf>
    <xf numFmtId="38" fontId="2" fillId="0" borderId="49" xfId="2" applyFont="1" applyBorder="1" applyAlignment="1">
      <alignment horizontal="right" vertical="center"/>
    </xf>
    <xf numFmtId="38" fontId="2" fillId="0" borderId="31" xfId="2" applyFont="1" applyBorder="1" applyAlignment="1">
      <alignment horizontal="right" vertical="center"/>
    </xf>
    <xf numFmtId="38" fontId="2" fillId="0" borderId="50" xfId="2" applyFont="1" applyBorder="1" applyAlignment="1">
      <alignment horizontal="right" vertical="center"/>
    </xf>
    <xf numFmtId="38" fontId="2" fillId="0" borderId="51" xfId="2" applyFont="1" applyBorder="1" applyAlignment="1">
      <alignment horizontal="right" vertical="center"/>
    </xf>
    <xf numFmtId="0" fontId="11" fillId="0" borderId="20" xfId="4" applyFont="1" applyBorder="1" applyAlignment="1">
      <alignment horizontal="left" vertical="center"/>
    </xf>
    <xf numFmtId="0" fontId="11" fillId="0" borderId="20" xfId="4" applyFont="1" applyBorder="1" applyAlignment="1">
      <alignment horizontal="distributed" vertical="center"/>
    </xf>
    <xf numFmtId="38" fontId="2" fillId="0" borderId="52" xfId="2" applyFont="1" applyBorder="1" applyAlignment="1">
      <alignment horizontal="right" vertical="center"/>
    </xf>
    <xf numFmtId="38" fontId="2" fillId="0" borderId="53" xfId="2" applyFont="1" applyBorder="1" applyAlignment="1">
      <alignment horizontal="right" vertical="center"/>
    </xf>
    <xf numFmtId="38" fontId="2" fillId="0" borderId="54" xfId="2" applyFont="1" applyBorder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Border="1" applyAlignment="1">
      <alignment horizontal="distributed" vertical="center"/>
    </xf>
    <xf numFmtId="0" fontId="11" fillId="0" borderId="20" xfId="4" applyFont="1" applyBorder="1" applyAlignment="1">
      <alignment horizontal="centerContinuous" vertical="center"/>
    </xf>
    <xf numFmtId="0" fontId="11" fillId="0" borderId="34" xfId="4" applyFont="1" applyBorder="1" applyAlignment="1">
      <alignment horizontal="left" vertical="center"/>
    </xf>
    <xf numFmtId="0" fontId="11" fillId="0" borderId="34" xfId="4" applyFont="1" applyBorder="1" applyAlignment="1">
      <alignment horizontal="distributed" vertical="center"/>
    </xf>
    <xf numFmtId="38" fontId="2" fillId="0" borderId="55" xfId="2" applyFont="1" applyBorder="1" applyAlignment="1">
      <alignment horizontal="right" vertical="center"/>
    </xf>
    <xf numFmtId="38" fontId="2" fillId="0" borderId="34" xfId="2" applyFont="1" applyBorder="1" applyAlignment="1">
      <alignment horizontal="right" vertical="center"/>
    </xf>
    <xf numFmtId="38" fontId="2" fillId="0" borderId="56" xfId="2" applyFont="1" applyBorder="1" applyAlignment="1">
      <alignment horizontal="right" vertical="center"/>
    </xf>
    <xf numFmtId="38" fontId="2" fillId="0" borderId="57" xfId="2" applyFont="1" applyBorder="1" applyAlignment="1">
      <alignment horizontal="right" vertical="center"/>
    </xf>
    <xf numFmtId="0" fontId="11" fillId="0" borderId="29" xfId="4" applyFont="1" applyBorder="1" applyAlignment="1">
      <alignment horizontal="left" vertical="center"/>
    </xf>
    <xf numFmtId="0" fontId="11" fillId="0" borderId="29" xfId="4" applyFont="1" applyBorder="1" applyAlignment="1">
      <alignment horizontal="centerContinuous" vertical="center"/>
    </xf>
    <xf numFmtId="38" fontId="2" fillId="0" borderId="58" xfId="2" applyFont="1" applyBorder="1" applyAlignment="1">
      <alignment horizontal="right" vertical="center"/>
    </xf>
    <xf numFmtId="38" fontId="2" fillId="0" borderId="29" xfId="2" applyFont="1" applyBorder="1" applyAlignment="1">
      <alignment horizontal="right" vertical="center"/>
    </xf>
    <xf numFmtId="38" fontId="2" fillId="0" borderId="59" xfId="2" applyFont="1" applyBorder="1" applyAlignment="1">
      <alignment horizontal="right" vertical="center"/>
    </xf>
    <xf numFmtId="38" fontId="2" fillId="0" borderId="60" xfId="2" applyFont="1" applyBorder="1" applyAlignment="1">
      <alignment horizontal="right" vertical="center"/>
    </xf>
    <xf numFmtId="0" fontId="12" fillId="0" borderId="31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distributed" vertical="center"/>
    </xf>
    <xf numFmtId="38" fontId="2" fillId="0" borderId="48" xfId="2" quotePrefix="1" applyFont="1" applyBorder="1" applyAlignment="1">
      <alignment horizontal="right" vertical="center"/>
    </xf>
    <xf numFmtId="38" fontId="2" fillId="0" borderId="0" xfId="2" quotePrefix="1" applyFont="1" applyBorder="1" applyAlignment="1">
      <alignment horizontal="right" vertical="center"/>
    </xf>
    <xf numFmtId="38" fontId="2" fillId="0" borderId="61" xfId="2" applyFont="1" applyBorder="1" applyAlignment="1">
      <alignment horizontal="right" vertical="center"/>
    </xf>
    <xf numFmtId="38" fontId="2" fillId="0" borderId="61" xfId="2" quotePrefix="1" applyFont="1" applyBorder="1" applyAlignment="1">
      <alignment horizontal="right" vertical="center"/>
    </xf>
    <xf numFmtId="0" fontId="13" fillId="0" borderId="14" xfId="1" applyFont="1" applyBorder="1" applyAlignment="1">
      <alignment horizontal="distributed" vertical="center"/>
    </xf>
    <xf numFmtId="0" fontId="13" fillId="0" borderId="14" xfId="1" applyFont="1" applyBorder="1" applyAlignment="1">
      <alignment horizontal="left" vertical="center"/>
    </xf>
    <xf numFmtId="38" fontId="2" fillId="0" borderId="15" xfId="2" applyFont="1" applyBorder="1" applyAlignment="1">
      <alignment horizontal="right" vertical="center"/>
    </xf>
    <xf numFmtId="38" fontId="2" fillId="0" borderId="62" xfId="2" applyFont="1" applyBorder="1" applyAlignment="1">
      <alignment horizontal="right" vertical="center"/>
    </xf>
    <xf numFmtId="38" fontId="2" fillId="0" borderId="14" xfId="2" applyFont="1" applyBorder="1" applyAlignment="1">
      <alignment horizontal="right" vertical="center"/>
    </xf>
    <xf numFmtId="38" fontId="2" fillId="0" borderId="63" xfId="2" quotePrefix="1" applyFont="1" applyBorder="1" applyAlignment="1">
      <alignment horizontal="right" vertical="center"/>
    </xf>
    <xf numFmtId="38" fontId="2" fillId="0" borderId="62" xfId="2" quotePrefix="1" applyFont="1" applyBorder="1" applyAlignment="1">
      <alignment horizontal="right" vertical="center"/>
    </xf>
    <xf numFmtId="0" fontId="9" fillId="0" borderId="0" xfId="4" applyFont="1" applyAlignment="1">
      <alignment vertical="center"/>
    </xf>
    <xf numFmtId="0" fontId="9" fillId="0" borderId="0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5" applyFont="1" applyFill="1" applyAlignment="1">
      <alignment vertical="center" shrinkToFit="1"/>
    </xf>
    <xf numFmtId="0" fontId="7" fillId="0" borderId="0" xfId="5" applyFont="1" applyFill="1" applyAlignment="1">
      <alignment vertical="center"/>
    </xf>
    <xf numFmtId="0" fontId="2" fillId="0" borderId="0" xfId="5" applyFont="1" applyFill="1" applyAlignment="1">
      <alignment horizontal="right" vertical="center"/>
    </xf>
    <xf numFmtId="0" fontId="11" fillId="0" borderId="1" xfId="5" applyFont="1" applyFill="1" applyBorder="1" applyAlignment="1">
      <alignment horizontal="left" vertical="center" wrapText="1"/>
    </xf>
    <xf numFmtId="182" fontId="2" fillId="0" borderId="2" xfId="6" applyNumberFormat="1" applyFont="1" applyFill="1" applyBorder="1" applyAlignment="1">
      <alignment horizontal="center" vertical="center" wrapText="1"/>
    </xf>
    <xf numFmtId="182" fontId="2" fillId="0" borderId="23" xfId="6" applyNumberFormat="1" applyFont="1" applyFill="1" applyBorder="1" applyAlignment="1">
      <alignment horizontal="center" vertical="center" wrapText="1"/>
    </xf>
    <xf numFmtId="182" fontId="2" fillId="0" borderId="1" xfId="6" applyNumberFormat="1" applyFont="1" applyFill="1" applyBorder="1" applyAlignment="1">
      <alignment horizontal="center" vertical="center" wrapText="1"/>
    </xf>
    <xf numFmtId="182" fontId="2" fillId="0" borderId="0" xfId="6" applyNumberFormat="1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left" vertical="center" wrapText="1"/>
    </xf>
    <xf numFmtId="182" fontId="6" fillId="0" borderId="15" xfId="6" applyNumberFormat="1" applyFont="1" applyFill="1" applyBorder="1" applyAlignment="1">
      <alignment horizontal="center" vertical="top" wrapText="1"/>
    </xf>
    <xf numFmtId="182" fontId="6" fillId="0" borderId="28" xfId="6" applyNumberFormat="1" applyFont="1" applyFill="1" applyBorder="1" applyAlignment="1">
      <alignment horizontal="center" vertical="top" wrapText="1"/>
    </xf>
    <xf numFmtId="182" fontId="6" fillId="0" borderId="14" xfId="6" applyNumberFormat="1" applyFont="1" applyFill="1" applyBorder="1" applyAlignment="1">
      <alignment horizontal="center" vertical="top" wrapText="1"/>
    </xf>
    <xf numFmtId="182" fontId="6" fillId="0" borderId="0" xfId="6" applyNumberFormat="1" applyFont="1" applyFill="1" applyBorder="1" applyAlignment="1">
      <alignment horizontal="center" vertical="top" wrapText="1"/>
    </xf>
    <xf numFmtId="0" fontId="2" fillId="0" borderId="0" xfId="5" applyFont="1" applyFill="1" applyBorder="1" applyAlignment="1">
      <alignment horizontal="left" wrapText="1"/>
    </xf>
    <xf numFmtId="0" fontId="11" fillId="0" borderId="0" xfId="5" applyFont="1" applyFill="1" applyBorder="1" applyAlignment="1">
      <alignment horizontal="left" vertical="center" wrapText="1"/>
    </xf>
    <xf numFmtId="0" fontId="6" fillId="0" borderId="0" xfId="5" applyFont="1" applyFill="1" applyBorder="1" applyAlignment="1">
      <alignment horizontal="right" vertical="top" wrapText="1"/>
    </xf>
    <xf numFmtId="182" fontId="11" fillId="0" borderId="64" xfId="6" applyNumberFormat="1" applyFont="1" applyFill="1" applyBorder="1" applyAlignment="1">
      <alignment horizontal="center" vertical="top" wrapText="1"/>
    </xf>
    <xf numFmtId="182" fontId="11" fillId="0" borderId="0" xfId="6" applyNumberFormat="1" applyFont="1" applyFill="1" applyBorder="1" applyAlignment="1">
      <alignment horizontal="center" vertical="top" wrapText="1"/>
    </xf>
    <xf numFmtId="182" fontId="11" fillId="0" borderId="4" xfId="6" applyNumberFormat="1" applyFont="1" applyFill="1" applyBorder="1" applyAlignment="1">
      <alignment horizontal="center" vertical="top" wrapText="1"/>
    </xf>
    <xf numFmtId="0" fontId="11" fillId="0" borderId="20" xfId="5" applyNumberFormat="1" applyFont="1" applyFill="1" applyBorder="1" applyAlignment="1">
      <alignment horizontal="distributed" vertical="center"/>
    </xf>
    <xf numFmtId="0" fontId="2" fillId="0" borderId="20" xfId="5" applyNumberFormat="1" applyFont="1" applyFill="1" applyBorder="1" applyAlignment="1">
      <alignment horizontal="distributed" vertical="center"/>
    </xf>
    <xf numFmtId="0" fontId="6" fillId="0" borderId="20" xfId="5" applyNumberFormat="1" applyFont="1" applyFill="1" applyBorder="1" applyAlignment="1">
      <alignment vertical="center" shrinkToFit="1"/>
    </xf>
    <xf numFmtId="182" fontId="11" fillId="0" borderId="65" xfId="6" applyNumberFormat="1" applyFont="1" applyFill="1" applyBorder="1" applyAlignment="1">
      <alignment vertical="center"/>
    </xf>
    <xf numFmtId="182" fontId="11" fillId="0" borderId="66" xfId="6" applyNumberFormat="1" applyFont="1" applyFill="1" applyBorder="1" applyAlignment="1">
      <alignment horizontal="right" vertical="center"/>
    </xf>
    <xf numFmtId="182" fontId="11" fillId="0" borderId="20" xfId="6" applyNumberFormat="1" applyFont="1" applyFill="1" applyBorder="1" applyAlignment="1">
      <alignment vertical="center"/>
    </xf>
    <xf numFmtId="182" fontId="11" fillId="0" borderId="0" xfId="6" applyNumberFormat="1" applyFont="1" applyFill="1" applyBorder="1" applyAlignment="1">
      <alignment vertical="center"/>
    </xf>
    <xf numFmtId="0" fontId="11" fillId="0" borderId="34" xfId="5" applyNumberFormat="1" applyFont="1" applyFill="1" applyBorder="1" applyAlignment="1">
      <alignment horizontal="distributed" vertical="center"/>
    </xf>
    <xf numFmtId="0" fontId="2" fillId="0" borderId="34" xfId="5" applyNumberFormat="1" applyFont="1" applyFill="1" applyBorder="1" applyAlignment="1">
      <alignment horizontal="distributed" vertical="center"/>
    </xf>
    <xf numFmtId="0" fontId="6" fillId="0" borderId="34" xfId="5" applyNumberFormat="1" applyFont="1" applyFill="1" applyBorder="1" applyAlignment="1">
      <alignment vertical="center" shrinkToFit="1"/>
    </xf>
    <xf numFmtId="182" fontId="11" fillId="0" borderId="67" xfId="6" applyNumberFormat="1" applyFont="1" applyFill="1" applyBorder="1" applyAlignment="1">
      <alignment vertical="center"/>
    </xf>
    <xf numFmtId="182" fontId="11" fillId="0" borderId="68" xfId="6" applyNumberFormat="1" applyFont="1" applyFill="1" applyBorder="1" applyAlignment="1">
      <alignment horizontal="right" vertical="center"/>
    </xf>
    <xf numFmtId="182" fontId="11" fillId="0" borderId="34" xfId="6" applyNumberFormat="1" applyFont="1" applyFill="1" applyBorder="1" applyAlignment="1">
      <alignment vertical="center"/>
    </xf>
    <xf numFmtId="0" fontId="11" fillId="0" borderId="11" xfId="5" applyNumberFormat="1" applyFont="1" applyFill="1" applyBorder="1" applyAlignment="1">
      <alignment horizontal="distributed" vertical="center"/>
    </xf>
    <xf numFmtId="0" fontId="2" fillId="0" borderId="11" xfId="5" applyNumberFormat="1" applyFont="1" applyFill="1" applyBorder="1" applyAlignment="1">
      <alignment horizontal="distributed" vertical="center"/>
    </xf>
    <xf numFmtId="0" fontId="6" fillId="0" borderId="11" xfId="5" applyNumberFormat="1" applyFont="1" applyFill="1" applyBorder="1" applyAlignment="1">
      <alignment vertical="center" shrinkToFit="1"/>
    </xf>
    <xf numFmtId="182" fontId="11" fillId="0" borderId="69" xfId="6" applyNumberFormat="1" applyFont="1" applyFill="1" applyBorder="1" applyAlignment="1">
      <alignment vertical="center"/>
    </xf>
    <xf numFmtId="182" fontId="11" fillId="0" borderId="42" xfId="6" applyNumberFormat="1" applyFont="1" applyFill="1" applyBorder="1" applyAlignment="1">
      <alignment vertical="center"/>
    </xf>
    <xf numFmtId="182" fontId="11" fillId="0" borderId="11" xfId="6" applyNumberFormat="1" applyFont="1" applyFill="1" applyBorder="1" applyAlignment="1">
      <alignment vertical="center"/>
    </xf>
    <xf numFmtId="0" fontId="11" fillId="0" borderId="14" xfId="5" applyNumberFormat="1" applyFont="1" applyFill="1" applyBorder="1" applyAlignment="1">
      <alignment horizontal="distributed" vertical="center"/>
    </xf>
    <xf numFmtId="0" fontId="2" fillId="0" borderId="14" xfId="5" applyNumberFormat="1" applyFont="1" applyFill="1" applyBorder="1" applyAlignment="1">
      <alignment horizontal="distributed" vertical="center"/>
    </xf>
    <xf numFmtId="183" fontId="6" fillId="0" borderId="14" xfId="5" applyNumberFormat="1" applyFont="1" applyFill="1" applyBorder="1" applyAlignment="1">
      <alignment vertical="center" shrinkToFit="1"/>
    </xf>
    <xf numFmtId="182" fontId="11" fillId="0" borderId="44" xfId="6" applyNumberFormat="1" applyFont="1" applyFill="1" applyBorder="1" applyAlignment="1">
      <alignment vertical="center" wrapText="1"/>
    </xf>
    <xf numFmtId="182" fontId="11" fillId="0" borderId="28" xfId="6" applyNumberFormat="1" applyFont="1" applyFill="1" applyBorder="1" applyAlignment="1">
      <alignment vertical="center" wrapText="1"/>
    </xf>
    <xf numFmtId="182" fontId="11" fillId="0" borderId="14" xfId="6" applyNumberFormat="1" applyFont="1" applyFill="1" applyBorder="1" applyAlignment="1">
      <alignment vertical="center" wrapText="1"/>
    </xf>
    <xf numFmtId="182" fontId="11" fillId="0" borderId="0" xfId="6" applyNumberFormat="1" applyFont="1" applyFill="1" applyBorder="1" applyAlignment="1">
      <alignment vertical="center" wrapText="1"/>
    </xf>
    <xf numFmtId="182" fontId="2" fillId="0" borderId="0" xfId="6" applyNumberFormat="1" applyFont="1" applyFill="1" applyAlignment="1">
      <alignment vertical="center"/>
    </xf>
    <xf numFmtId="0" fontId="2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 shrinkToFit="1"/>
    </xf>
    <xf numFmtId="182" fontId="6" fillId="0" borderId="64" xfId="6" applyNumberFormat="1" applyFont="1" applyFill="1" applyBorder="1" applyAlignment="1">
      <alignment horizontal="center" vertical="top" wrapText="1"/>
    </xf>
    <xf numFmtId="182" fontId="6" fillId="0" borderId="23" xfId="6" applyNumberFormat="1" applyFont="1" applyFill="1" applyBorder="1" applyAlignment="1">
      <alignment horizontal="center" vertical="top" wrapText="1"/>
    </xf>
    <xf numFmtId="0" fontId="6" fillId="0" borderId="18" xfId="5" applyNumberFormat="1" applyFont="1" applyFill="1" applyBorder="1" applyAlignment="1">
      <alignment vertical="center" shrinkToFit="1"/>
    </xf>
    <xf numFmtId="0" fontId="11" fillId="0" borderId="18" xfId="5" applyNumberFormat="1" applyFont="1" applyFill="1" applyBorder="1" applyAlignment="1">
      <alignment horizontal="distributed" vertical="center"/>
    </xf>
    <xf numFmtId="0" fontId="2" fillId="0" borderId="18" xfId="5" applyNumberFormat="1" applyFont="1" applyFill="1" applyBorder="1" applyAlignment="1">
      <alignment horizontal="distributed" vertical="center"/>
    </xf>
    <xf numFmtId="182" fontId="11" fillId="0" borderId="70" xfId="6" applyNumberFormat="1" applyFont="1" applyFill="1" applyBorder="1" applyAlignment="1">
      <alignment vertical="center"/>
    </xf>
    <xf numFmtId="182" fontId="11" fillId="0" borderId="71" xfId="6" applyNumberFormat="1" applyFont="1" applyFill="1" applyBorder="1" applyAlignment="1">
      <alignment horizontal="right" vertical="center"/>
    </xf>
    <xf numFmtId="182" fontId="11" fillId="0" borderId="18" xfId="6" applyNumberFormat="1" applyFont="1" applyFill="1" applyBorder="1" applyAlignment="1">
      <alignment vertical="center"/>
    </xf>
    <xf numFmtId="182" fontId="11" fillId="0" borderId="42" xfId="6" applyNumberFormat="1" applyFont="1" applyFill="1" applyBorder="1" applyAlignment="1">
      <alignment horizontal="right" vertical="center"/>
    </xf>
    <xf numFmtId="0" fontId="6" fillId="0" borderId="14" xfId="5" applyNumberFormat="1" applyFont="1" applyFill="1" applyBorder="1" applyAlignment="1">
      <alignment vertical="center" shrinkToFit="1"/>
    </xf>
    <xf numFmtId="182" fontId="2" fillId="0" borderId="0" xfId="6" applyNumberFormat="1" applyFont="1" applyFill="1" applyBorder="1" applyAlignment="1">
      <alignment vertical="center" wrapText="1"/>
    </xf>
    <xf numFmtId="182" fontId="6" fillId="0" borderId="5" xfId="6" applyNumberFormat="1" applyFont="1" applyFill="1" applyBorder="1" applyAlignment="1">
      <alignment horizontal="center" vertical="top" wrapText="1"/>
    </xf>
    <xf numFmtId="182" fontId="11" fillId="0" borderId="65" xfId="6" applyNumberFormat="1" applyFont="1" applyFill="1" applyBorder="1" applyAlignment="1">
      <alignment horizontal="right" vertical="center"/>
    </xf>
    <xf numFmtId="182" fontId="11" fillId="0" borderId="20" xfId="6" applyNumberFormat="1" applyFont="1" applyFill="1" applyBorder="1" applyAlignment="1">
      <alignment horizontal="right" vertical="center"/>
    </xf>
    <xf numFmtId="182" fontId="11" fillId="0" borderId="0" xfId="6" applyNumberFormat="1" applyFont="1" applyFill="1" applyBorder="1" applyAlignment="1">
      <alignment horizontal="right" vertical="center"/>
    </xf>
    <xf numFmtId="182" fontId="11" fillId="0" borderId="67" xfId="6" applyNumberFormat="1" applyFont="1" applyFill="1" applyBorder="1" applyAlignment="1">
      <alignment horizontal="right" vertical="center"/>
    </xf>
    <xf numFmtId="182" fontId="11" fillId="0" borderId="34" xfId="6" applyNumberFormat="1" applyFont="1" applyFill="1" applyBorder="1" applyAlignment="1">
      <alignment horizontal="right" vertical="center"/>
    </xf>
    <xf numFmtId="182" fontId="11" fillId="0" borderId="68" xfId="6" quotePrefix="1" applyNumberFormat="1" applyFont="1" applyFill="1" applyBorder="1" applyAlignment="1">
      <alignment horizontal="right" vertical="center"/>
    </xf>
    <xf numFmtId="182" fontId="11" fillId="0" borderId="70" xfId="6" applyNumberFormat="1" applyFont="1" applyFill="1" applyBorder="1" applyAlignment="1">
      <alignment horizontal="right" vertical="center"/>
    </xf>
    <xf numFmtId="182" fontId="11" fillId="0" borderId="18" xfId="6" applyNumberFormat="1" applyFont="1" applyFill="1" applyBorder="1" applyAlignment="1">
      <alignment horizontal="right" vertical="center"/>
    </xf>
    <xf numFmtId="182" fontId="11" fillId="0" borderId="69" xfId="6" applyNumberFormat="1" applyFont="1" applyFill="1" applyBorder="1" applyAlignment="1">
      <alignment horizontal="right" vertical="center"/>
    </xf>
    <xf numFmtId="182" fontId="11" fillId="0" borderId="11" xfId="6" applyNumberFormat="1" applyFont="1" applyFill="1" applyBorder="1" applyAlignment="1">
      <alignment horizontal="right" vertical="center"/>
    </xf>
    <xf numFmtId="182" fontId="2" fillId="0" borderId="44" xfId="6" applyNumberFormat="1" applyFont="1" applyFill="1" applyBorder="1" applyAlignment="1">
      <alignment vertical="center" wrapText="1"/>
    </xf>
    <xf numFmtId="182" fontId="2" fillId="0" borderId="28" xfId="6" applyNumberFormat="1" applyFont="1" applyFill="1" applyBorder="1" applyAlignment="1">
      <alignment vertical="center" wrapText="1"/>
    </xf>
    <xf numFmtId="182" fontId="2" fillId="0" borderId="14" xfId="6" applyNumberFormat="1" applyFont="1" applyFill="1" applyBorder="1" applyAlignment="1">
      <alignment vertical="center" wrapText="1"/>
    </xf>
    <xf numFmtId="0" fontId="17" fillId="0" borderId="0" xfId="5" applyBorder="1" applyAlignment="1">
      <alignment vertical="center" wrapText="1"/>
    </xf>
    <xf numFmtId="183" fontId="9" fillId="0" borderId="0" xfId="5" applyNumberFormat="1" applyFont="1" applyFill="1" applyBorder="1" applyAlignment="1">
      <alignment horizontal="left" vertical="center" wrapText="1"/>
    </xf>
    <xf numFmtId="0" fontId="9" fillId="0" borderId="0" xfId="5" applyFont="1" applyFill="1" applyAlignment="1">
      <alignment vertical="center"/>
    </xf>
    <xf numFmtId="0" fontId="19" fillId="0" borderId="0" xfId="5" applyFont="1" applyFill="1" applyAlignment="1">
      <alignment vertical="center"/>
    </xf>
    <xf numFmtId="0" fontId="7" fillId="0" borderId="0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2" fillId="0" borderId="14" xfId="1" applyFont="1" applyBorder="1" applyAlignment="1">
      <alignment horizontal="left" wrapText="1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6" fillId="0" borderId="17" xfId="1" applyFont="1" applyBorder="1" applyAlignment="1">
      <alignment horizontal="center" vertical="top"/>
    </xf>
    <xf numFmtId="0" fontId="6" fillId="0" borderId="14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13" xfId="1" applyFont="1" applyBorder="1" applyAlignment="1">
      <alignment horizontal="center" vertical="top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right" vertical="center"/>
    </xf>
    <xf numFmtId="0" fontId="2" fillId="0" borderId="1" xfId="1" applyFont="1" applyBorder="1" applyAlignment="1">
      <alignment horizontal="right" vertical="center"/>
    </xf>
    <xf numFmtId="0" fontId="7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6" fillId="0" borderId="7" xfId="1" applyFont="1" applyBorder="1" applyAlignment="1">
      <alignment horizontal="right" vertical="top" wrapText="1"/>
    </xf>
    <xf numFmtId="0" fontId="6" fillId="0" borderId="8" xfId="1" applyFont="1" applyBorder="1" applyAlignment="1">
      <alignment horizontal="right" vertical="top" wrapText="1"/>
    </xf>
    <xf numFmtId="0" fontId="8" fillId="0" borderId="8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2" fillId="0" borderId="23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wrapText="1"/>
    </xf>
    <xf numFmtId="0" fontId="7" fillId="0" borderId="14" xfId="1" applyFont="1" applyFill="1" applyBorder="1" applyAlignment="1">
      <alignment horizontal="left" wrapText="1"/>
    </xf>
    <xf numFmtId="0" fontId="2" fillId="0" borderId="22" xfId="1" applyFont="1" applyFill="1" applyBorder="1" applyAlignment="1">
      <alignment horizontal="right" vertical="top" wrapText="1"/>
    </xf>
    <xf numFmtId="0" fontId="2" fillId="0" borderId="25" xfId="1" applyFont="1" applyFill="1" applyBorder="1" applyAlignment="1">
      <alignment horizontal="right" vertical="top" wrapText="1"/>
    </xf>
    <xf numFmtId="0" fontId="2" fillId="0" borderId="27" xfId="1" applyFont="1" applyFill="1" applyBorder="1" applyAlignment="1">
      <alignment horizontal="right" vertical="top" wrapText="1"/>
    </xf>
    <xf numFmtId="0" fontId="2" fillId="0" borderId="4" xfId="1" applyFont="1" applyFill="1" applyBorder="1" applyAlignment="1" applyProtection="1">
      <alignment horizontal="center" vertical="center"/>
      <protection locked="0" hidden="1"/>
    </xf>
    <xf numFmtId="0" fontId="2" fillId="0" borderId="13" xfId="1" applyFont="1" applyFill="1" applyBorder="1" applyAlignment="1" applyProtection="1">
      <alignment horizontal="center" vertical="center"/>
      <protection locked="0" hidden="1"/>
    </xf>
    <xf numFmtId="0" fontId="2" fillId="0" borderId="17" xfId="1" applyFont="1" applyFill="1" applyBorder="1" applyAlignment="1" applyProtection="1">
      <alignment horizontal="center" vertical="center"/>
      <protection locked="0" hidden="1"/>
    </xf>
    <xf numFmtId="3" fontId="2" fillId="0" borderId="4" xfId="1" applyNumberFormat="1" applyFont="1" applyFill="1" applyBorder="1" applyAlignment="1">
      <alignment horizontal="center" vertical="center"/>
    </xf>
    <xf numFmtId="3" fontId="2" fillId="0" borderId="13" xfId="1" applyNumberFormat="1" applyFont="1" applyFill="1" applyBorder="1" applyAlignment="1">
      <alignment horizontal="center" vertical="center"/>
    </xf>
    <xf numFmtId="3" fontId="2" fillId="0" borderId="17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wrapText="1"/>
    </xf>
    <xf numFmtId="0" fontId="2" fillId="0" borderId="25" xfId="1" applyFont="1" applyFill="1" applyBorder="1" applyAlignment="1">
      <alignment horizontal="left" wrapText="1"/>
    </xf>
    <xf numFmtId="0" fontId="2" fillId="0" borderId="14" xfId="1" applyFont="1" applyFill="1" applyBorder="1" applyAlignment="1">
      <alignment horizontal="left" wrapText="1"/>
    </xf>
    <xf numFmtId="0" fontId="2" fillId="0" borderId="27" xfId="1" applyFont="1" applyFill="1" applyBorder="1" applyAlignment="1">
      <alignment horizontal="left" wrapText="1"/>
    </xf>
    <xf numFmtId="3" fontId="2" fillId="0" borderId="23" xfId="1" applyNumberFormat="1" applyFont="1" applyFill="1" applyBorder="1" applyAlignment="1">
      <alignment horizontal="center" vertical="center"/>
    </xf>
    <xf numFmtId="3" fontId="2" fillId="0" borderId="26" xfId="1" applyNumberFormat="1" applyFont="1" applyFill="1" applyBorder="1" applyAlignment="1">
      <alignment horizontal="center" vertical="center"/>
    </xf>
    <xf numFmtId="3" fontId="2" fillId="0" borderId="28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right" vertical="top" wrapText="1"/>
    </xf>
    <xf numFmtId="0" fontId="2" fillId="0" borderId="0" xfId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top" wrapText="1"/>
    </xf>
    <xf numFmtId="0" fontId="6" fillId="0" borderId="17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2" xfId="1" applyFont="1" applyBorder="1" applyAlignment="1">
      <alignment horizontal="right" vertical="top" wrapText="1"/>
    </xf>
    <xf numFmtId="0" fontId="2" fillId="0" borderId="25" xfId="1" applyFont="1" applyBorder="1" applyAlignment="1">
      <alignment horizontal="right" vertical="top" wrapText="1"/>
    </xf>
    <xf numFmtId="0" fontId="2" fillId="0" borderId="23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>
      <alignment horizontal="left" wrapText="1"/>
    </xf>
    <xf numFmtId="0" fontId="2" fillId="0" borderId="27" xfId="1" applyFont="1" applyBorder="1" applyAlignment="1">
      <alignment horizontal="left" wrapText="1"/>
    </xf>
    <xf numFmtId="0" fontId="2" fillId="0" borderId="42" xfId="1" applyFont="1" applyBorder="1" applyAlignment="1">
      <alignment horizontal="center" vertical="center"/>
    </xf>
    <xf numFmtId="0" fontId="7" fillId="0" borderId="25" xfId="1" applyFont="1" applyBorder="1" applyAlignment="1">
      <alignment horizontal="left" wrapText="1"/>
    </xf>
    <xf numFmtId="0" fontId="7" fillId="0" borderId="14" xfId="1" applyFont="1" applyBorder="1" applyAlignment="1">
      <alignment horizontal="left" wrapText="1"/>
    </xf>
    <xf numFmtId="0" fontId="7" fillId="0" borderId="27" xfId="1" applyFont="1" applyBorder="1" applyAlignment="1">
      <alignment horizontal="left" wrapText="1"/>
    </xf>
    <xf numFmtId="0" fontId="2" fillId="0" borderId="42" xfId="4" applyFont="1" applyBorder="1" applyAlignment="1">
      <alignment horizontal="center" vertical="center"/>
    </xf>
    <xf numFmtId="0" fontId="2" fillId="0" borderId="26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7" fillId="0" borderId="0" xfId="4" applyFont="1" applyBorder="1" applyAlignment="1">
      <alignment horizontal="left" wrapText="1"/>
    </xf>
    <xf numFmtId="0" fontId="2" fillId="0" borderId="0" xfId="4" applyFont="1" applyBorder="1" applyAlignment="1">
      <alignment horizontal="left" wrapText="1"/>
    </xf>
    <xf numFmtId="0" fontId="2" fillId="0" borderId="14" xfId="4" applyFont="1" applyBorder="1" applyAlignment="1">
      <alignment horizontal="left" wrapText="1"/>
    </xf>
    <xf numFmtId="0" fontId="12" fillId="0" borderId="0" xfId="1" applyFont="1" applyBorder="1" applyAlignment="1">
      <alignment horizontal="left" vertical="center"/>
    </xf>
    <xf numFmtId="0" fontId="12" fillId="0" borderId="25" xfId="1" applyFont="1" applyBorder="1" applyAlignment="1">
      <alignment horizontal="left" vertical="center"/>
    </xf>
    <xf numFmtId="0" fontId="2" fillId="0" borderId="1" xfId="4" applyFont="1" applyBorder="1" applyAlignment="1">
      <alignment horizontal="right" vertical="top" wrapText="1"/>
    </xf>
    <xf numFmtId="0" fontId="2" fillId="0" borderId="0" xfId="4" applyFont="1" applyBorder="1" applyAlignment="1">
      <alignment horizontal="right" vertical="top" wrapText="1"/>
    </xf>
    <xf numFmtId="0" fontId="2" fillId="0" borderId="2" xfId="4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2" fillId="0" borderId="42" xfId="4" applyFont="1" applyBorder="1" applyAlignment="1">
      <alignment horizontal="center" vertical="center" wrapText="1"/>
    </xf>
    <xf numFmtId="0" fontId="2" fillId="0" borderId="26" xfId="4" applyFont="1" applyBorder="1" applyAlignment="1">
      <alignment horizontal="center" vertical="center" wrapText="1"/>
    </xf>
    <xf numFmtId="183" fontId="14" fillId="0" borderId="1" xfId="5" applyNumberFormat="1" applyFont="1" applyFill="1" applyBorder="1" applyAlignment="1">
      <alignment vertical="center" wrapText="1"/>
    </xf>
    <xf numFmtId="0" fontId="17" fillId="0" borderId="1" xfId="5" applyBorder="1" applyAlignment="1">
      <alignment vertical="center" wrapText="1"/>
    </xf>
    <xf numFmtId="183" fontId="9" fillId="0" borderId="0" xfId="5" applyNumberFormat="1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wrapText="1"/>
    </xf>
    <xf numFmtId="0" fontId="2" fillId="0" borderId="14" xfId="5" applyFont="1" applyFill="1" applyBorder="1" applyAlignment="1">
      <alignment horizontal="left" wrapText="1"/>
    </xf>
    <xf numFmtId="0" fontId="2" fillId="0" borderId="1" xfId="5" applyFont="1" applyFill="1" applyBorder="1" applyAlignment="1">
      <alignment horizontal="right" vertical="top" wrapText="1"/>
    </xf>
    <xf numFmtId="0" fontId="6" fillId="0" borderId="14" xfId="5" applyFont="1" applyFill="1" applyBorder="1" applyAlignment="1">
      <alignment horizontal="right" vertical="top" wrapText="1"/>
    </xf>
  </cellXfs>
  <cellStyles count="7">
    <cellStyle name="パーセント 2" xfId="3"/>
    <cellStyle name="桁区切り 2" xfId="2"/>
    <cellStyle name="桁区切り 3" xfId="6"/>
    <cellStyle name="標準" xfId="0" builtinId="0"/>
    <cellStyle name="標準 2" xfId="1"/>
    <cellStyle name="標準 3" xfId="5"/>
    <cellStyle name="標準_5-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3</xdr:col>
      <xdr:colOff>0</xdr:colOff>
      <xdr:row>8</xdr:row>
      <xdr:rowOff>180975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0" y="571500"/>
          <a:ext cx="781050" cy="1447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2400" y="914400"/>
          <a:ext cx="2657475" cy="1238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42875" y="923925"/>
          <a:ext cx="266700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3825" y="952500"/>
          <a:ext cx="2105025" cy="90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0</xdr:rowOff>
    </xdr:from>
    <xdr:to>
      <xdr:col>4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3350" y="952500"/>
          <a:ext cx="2095500" cy="1104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5</xdr:col>
      <xdr:colOff>0</xdr:colOff>
      <xdr:row>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00025" y="771525"/>
          <a:ext cx="2676525" cy="1114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90500" y="1000125"/>
          <a:ext cx="25812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27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3" name="Line 15"/>
        <xdr:cNvSpPr>
          <a:spLocks noChangeShapeType="1"/>
        </xdr:cNvSpPr>
      </xdr:nvSpPr>
      <xdr:spPr bwMode="auto">
        <a:xfrm>
          <a:off x="200025" y="4219575"/>
          <a:ext cx="2571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49</xdr:row>
      <xdr:rowOff>0</xdr:rowOff>
    </xdr:from>
    <xdr:to>
      <xdr:col>3</xdr:col>
      <xdr:colOff>1247775</xdr:colOff>
      <xdr:row>51</xdr:row>
      <xdr:rowOff>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200025" y="7439025"/>
          <a:ext cx="256222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kgserver2\home3\&#20445;&#23384;&#12501;&#12449;&#12452;&#12523;\&#12415;&#12388;&#12367;&#12426;\&#35519;&#26619;&#29677;\H18&#31185;&#23398;&#25216;&#34899;&#35201;&#35239;\&#31637;&#20316;&#25552;&#20986;&#29256;\&#8546;&#37096;\&#8544;19&#25216;&#34899;&#36031;&#26131;&#21454;&#25903;&#27604;H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200@18-01-00%20&#25216;&#34899;&#36031;&#26131;&#38989;&#12398;&#25512;&#3122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5324;/&#9733;&#31185;&#23398;&#25216;&#34899;&#35201;&#35239;&#65288;H&#65298;&#65302;&#65374;&#65289;/&#20196;&#21644;&#65298;&#24180;&#29256;/04_&#21360;&#21047;/02_&#12487;&#12540;&#12479;&#19968;&#24335;&#36865;&#20184;/R02%200200@18-05-00%20&#26085;&#26412;&#12398;&#20027;&#35201;&#26989;&#31278;&#12395;&#12362;&#12369;&#12427;&#25216;&#34899;&#36031;&#26131;&#12398;&#22269;&#65288;&#22320;&#22495;&#65289;&#21029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19 (H18)"/>
      <sheetName val="データ (H18)"/>
      <sheetName val="70A-TBP_PNC"/>
      <sheetName val="69A-TBP_RNC"/>
      <sheetName val="I-19 (H17)"/>
      <sheetName val="データ (H17)"/>
      <sheetName val="Sheet1"/>
      <sheetName val="I-19 (2)"/>
      <sheetName val="第02-03-16図 (2)"/>
      <sheetName val="I-19"/>
      <sheetName val="第02-03-16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>
            <v>1975</v>
          </cell>
          <cell r="C3">
            <v>76</v>
          </cell>
          <cell r="D3">
            <v>77</v>
          </cell>
          <cell r="E3">
            <v>78</v>
          </cell>
          <cell r="F3">
            <v>79</v>
          </cell>
          <cell r="G3">
            <v>80</v>
          </cell>
          <cell r="H3">
            <v>81</v>
          </cell>
          <cell r="I3">
            <v>82</v>
          </cell>
          <cell r="J3">
            <v>83</v>
          </cell>
          <cell r="K3">
            <v>84</v>
          </cell>
          <cell r="L3">
            <v>85</v>
          </cell>
          <cell r="M3">
            <v>86</v>
          </cell>
          <cell r="N3">
            <v>87</v>
          </cell>
          <cell r="O3">
            <v>88</v>
          </cell>
          <cell r="P3">
            <v>89</v>
          </cell>
          <cell r="Q3">
            <v>90</v>
          </cell>
          <cell r="R3">
            <v>91</v>
          </cell>
          <cell r="S3">
            <v>92</v>
          </cell>
          <cell r="T3">
            <v>93</v>
          </cell>
          <cell r="U3">
            <v>94</v>
          </cell>
          <cell r="V3">
            <v>95</v>
          </cell>
          <cell r="W3">
            <v>96</v>
          </cell>
        </row>
        <row r="4">
          <cell r="B4">
            <v>0.20373027259684362</v>
          </cell>
          <cell r="C4">
            <v>0.21875</v>
          </cell>
          <cell r="D4">
            <v>0.20689655172413793</v>
          </cell>
          <cell r="E4">
            <v>0.24037639007698888</v>
          </cell>
          <cell r="F4">
            <v>0.2519623233908948</v>
          </cell>
          <cell r="G4">
            <v>0.26656626506024095</v>
          </cell>
          <cell r="H4">
            <v>0.28154205607476634</v>
          </cell>
          <cell r="I4">
            <v>0.31870011402508552</v>
          </cell>
          <cell r="J4">
            <v>0.28708375378405648</v>
          </cell>
          <cell r="K4">
            <v>0.30562884784520666</v>
          </cell>
          <cell r="L4">
            <v>0.3062261753494282</v>
          </cell>
          <cell r="M4">
            <v>0.2798887859128823</v>
          </cell>
          <cell r="N4">
            <v>0.3390141583639224</v>
          </cell>
          <cell r="O4">
            <v>0.3264207377866401</v>
          </cell>
          <cell r="P4">
            <v>0.37866265965439522</v>
          </cell>
          <cell r="Q4">
            <v>0.41049842689186949</v>
          </cell>
          <cell r="R4">
            <v>0.47449293177627533</v>
          </cell>
          <cell r="S4">
            <v>0.42554359762793764</v>
          </cell>
          <cell r="T4">
            <v>0.53713428357089277</v>
          </cell>
          <cell r="U4">
            <v>0.62458706937234543</v>
          </cell>
          <cell r="V4">
            <v>0.63821641707014976</v>
          </cell>
          <cell r="W4">
            <v>0.67923998502433547</v>
          </cell>
        </row>
        <row r="5">
          <cell r="B5">
            <v>0.39374212888234561</v>
          </cell>
          <cell r="C5">
            <v>0.47040642519542925</v>
          </cell>
          <cell r="D5">
            <v>0.49101364789073271</v>
          </cell>
          <cell r="E5">
            <v>0.63547990711139346</v>
          </cell>
          <cell r="F5">
            <v>0.55250556053513922</v>
          </cell>
          <cell r="G5">
            <v>0.66635772703931462</v>
          </cell>
          <cell r="H5">
            <v>0.67443920626116971</v>
          </cell>
          <cell r="I5">
            <v>0.65432588026736205</v>
          </cell>
          <cell r="J5">
            <v>0.86252864508736748</v>
          </cell>
          <cell r="K5">
            <v>0.98601868202539023</v>
          </cell>
          <cell r="L5">
            <v>0.79891395183048919</v>
          </cell>
          <cell r="M5">
            <v>0.85993007824942336</v>
          </cell>
          <cell r="N5">
            <v>0.76109022224575895</v>
          </cell>
          <cell r="O5">
            <v>0.78878585499447462</v>
          </cell>
          <cell r="P5">
            <v>0.99825111767826025</v>
          </cell>
          <cell r="Q5">
            <v>0.91246467530861208</v>
          </cell>
          <cell r="R5">
            <v>0.93891212965051019</v>
          </cell>
          <cell r="S5">
            <v>0.9124998792002087</v>
          </cell>
          <cell r="T5">
            <v>1.10300462292065</v>
          </cell>
          <cell r="U5">
            <v>1.2466596347921326</v>
          </cell>
          <cell r="V5">
            <v>1.4349131383786682</v>
          </cell>
          <cell r="W5">
            <v>1.5582475746338955</v>
          </cell>
        </row>
        <row r="6">
          <cell r="B6">
            <v>9.1101694915254239</v>
          </cell>
          <cell r="C6">
            <v>9.0311203319502074</v>
          </cell>
          <cell r="D6">
            <v>9.7619047619047628</v>
          </cell>
          <cell r="E6">
            <v>8.7704918032786878</v>
          </cell>
          <cell r="F6">
            <v>7.4416365824308066</v>
          </cell>
          <cell r="G6">
            <v>9.7859116022099446</v>
          </cell>
          <cell r="H6">
            <v>11.206153846153846</v>
          </cell>
          <cell r="I6">
            <v>7.0477987421383652</v>
          </cell>
          <cell r="J6">
            <v>6.1272534464475079</v>
          </cell>
          <cell r="K6">
            <v>5.2885273972602738</v>
          </cell>
          <cell r="L6">
            <v>5.7076923076923078</v>
          </cell>
          <cell r="M6">
            <v>5.7908636688079946</v>
          </cell>
          <cell r="N6">
            <v>5.4787291330102317</v>
          </cell>
          <cell r="O6">
            <v>4.6670511341791618</v>
          </cell>
          <cell r="P6">
            <v>5.4659810126582276</v>
          </cell>
          <cell r="Q6">
            <v>5.3059011164274326</v>
          </cell>
          <cell r="R6">
            <v>4.416109045848823</v>
          </cell>
          <cell r="S6">
            <v>4.0381708971129626</v>
          </cell>
          <cell r="T6">
            <v>4.3114069952305245</v>
          </cell>
          <cell r="U6">
            <v>4.5645933014354068</v>
          </cell>
          <cell r="V6">
            <v>4.3776557305969073</v>
          </cell>
          <cell r="W6">
            <v>4.1431670281995663</v>
          </cell>
        </row>
        <row r="7">
          <cell r="B7">
            <v>0.42219743446737312</v>
          </cell>
          <cell r="C7">
            <v>0.41695303550973656</v>
          </cell>
          <cell r="D7">
            <v>0.41055408970976254</v>
          </cell>
          <cell r="E7">
            <v>0.44605059370160044</v>
          </cell>
          <cell r="F7">
            <v>0.46157786885245899</v>
          </cell>
          <cell r="G7">
            <v>0.48629148629148627</v>
          </cell>
          <cell r="H7">
            <v>0.51096593560429304</v>
          </cell>
          <cell r="I7">
            <v>0.542480690595184</v>
          </cell>
          <cell r="J7">
            <v>0.52922208786779523</v>
          </cell>
          <cell r="K7">
            <v>0.56872586872586872</v>
          </cell>
          <cell r="L7">
            <v>0.50870297585626056</v>
          </cell>
          <cell r="M7">
            <v>0.47703774945900457</v>
          </cell>
          <cell r="N7">
            <v>0.47132169576059851</v>
          </cell>
          <cell r="O7">
            <v>0.46195426195426198</v>
          </cell>
          <cell r="P7">
            <v>0.4434078507305052</v>
          </cell>
          <cell r="Q7">
            <v>0.52003270645952571</v>
          </cell>
          <cell r="R7">
            <v>0.44642602368383505</v>
          </cell>
          <cell r="S7">
            <v>0.45976684674438439</v>
          </cell>
          <cell r="T7">
            <v>0.46438318777292575</v>
          </cell>
          <cell r="U7">
            <v>0.53227571115973737</v>
          </cell>
          <cell r="V7">
            <v>0.52750352609308881</v>
          </cell>
          <cell r="W7">
            <v>0.574025974025974</v>
          </cell>
        </row>
        <row r="8">
          <cell r="B8">
            <v>0.38021778584392013</v>
          </cell>
          <cell r="C8">
            <v>0.35138042309071355</v>
          </cell>
          <cell r="D8">
            <v>0.51976137211036544</v>
          </cell>
          <cell r="E8">
            <v>0.51143790849673199</v>
          </cell>
          <cell r="F8">
            <v>0.53066588785046731</v>
          </cell>
          <cell r="G8">
            <v>0.48329108089421524</v>
          </cell>
          <cell r="H8">
            <v>0.52151898734177216</v>
          </cell>
          <cell r="I8">
            <v>0.41697541259683396</v>
          </cell>
          <cell r="J8">
            <v>0.64576757532281204</v>
          </cell>
          <cell r="K8">
            <v>0.48760545100584035</v>
          </cell>
          <cell r="L8">
            <v>0.52024107345917669</v>
          </cell>
          <cell r="M8">
            <v>0.55485232067510548</v>
          </cell>
          <cell r="N8">
            <v>0.56183893601424229</v>
          </cell>
          <cell r="O8">
            <v>0.51196748457022434</v>
          </cell>
          <cell r="P8">
            <v>0.57737627651217593</v>
          </cell>
          <cell r="Q8">
            <v>0.66586773191300486</v>
          </cell>
          <cell r="R8">
            <v>0.6914978465464986</v>
          </cell>
          <cell r="S8">
            <v>0.6782338936584662</v>
          </cell>
          <cell r="T8">
            <v>0.70625281151596941</v>
          </cell>
          <cell r="U8">
            <v>0.74785729983151417</v>
          </cell>
          <cell r="V8">
            <v>0.76542062280061085</v>
          </cell>
          <cell r="W8">
            <v>0.71036922396639401</v>
          </cell>
        </row>
        <row r="9">
          <cell r="B9">
            <v>1.0183486238532109</v>
          </cell>
          <cell r="C9">
            <v>1.2613636363636365</v>
          </cell>
          <cell r="D9">
            <v>1.2188552188552189</v>
          </cell>
          <cell r="E9">
            <v>1.1901840490797546</v>
          </cell>
          <cell r="F9">
            <v>1.2018927444794953</v>
          </cell>
          <cell r="G9">
            <v>1.1581920903954803</v>
          </cell>
          <cell r="H9">
            <v>1.2090680100755669</v>
          </cell>
          <cell r="I9">
            <v>1.21256038647343</v>
          </cell>
          <cell r="J9">
            <v>1.2759336099585061</v>
          </cell>
          <cell r="K9">
            <v>1.1215559157212318</v>
          </cell>
          <cell r="L9">
            <v>1.3268206039076376</v>
          </cell>
          <cell r="M9">
            <v>1.101071975497703</v>
          </cell>
          <cell r="N9">
            <v>1.011156186612576</v>
          </cell>
          <cell r="O9">
            <v>1.0272232304900182</v>
          </cell>
          <cell r="P9">
            <v>0.98117469879518071</v>
          </cell>
          <cell r="Q9">
            <v>0.84574151280524124</v>
          </cell>
          <cell r="R9">
            <v>0.9910714285714286</v>
          </cell>
          <cell r="S9">
            <v>1.1711623344776851</v>
          </cell>
          <cell r="T9">
            <v>1.2093216812317935</v>
          </cell>
          <cell r="U9">
            <v>1.1884852638793695</v>
          </cell>
          <cell r="V9">
            <v>1.1696509863429438</v>
          </cell>
          <cell r="W9">
            <v>1.0522018802572983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1"/>
      <sheetName val="Calculation"/>
      <sheetName val="20【IMF】"/>
      <sheetName val="20【A209】"/>
      <sheetName val="20【A210】"/>
      <sheetName val="20【日銀】"/>
      <sheetName val="19【IMF】"/>
      <sheetName val="19【A209】"/>
      <sheetName val="19【A210】"/>
      <sheetName val="19【日銀】"/>
      <sheetName val="IMF2016"/>
      <sheetName val="18【A209】"/>
      <sheetName val="18【A210】"/>
      <sheetName val="日銀国際収支統計2016"/>
      <sheetName val="16Calculation"/>
      <sheetName val="IMF2015"/>
      <sheetName val="16【A210】"/>
      <sheetName val="16【A211】"/>
      <sheetName val="日銀国際収支統計2015"/>
      <sheetName val="15Calculation"/>
      <sheetName val="IMF2014"/>
      <sheetName val="15【A210】"/>
      <sheetName val="15【A211】"/>
      <sheetName val="日銀国際収支統計2014"/>
      <sheetName val="14Calculation"/>
      <sheetName val="IMF2013"/>
      <sheetName val="IMF2012"/>
      <sheetName val="IMF2011"/>
      <sheetName val="【A210】"/>
      <sheetName val="【A211】"/>
      <sheetName val="12【A211】"/>
      <sheetName val="12【A212】"/>
      <sheetName val="日銀国際収支統計2013"/>
      <sheetName val="日銀国際収支統計2012"/>
      <sheetName val="Sheet2"/>
      <sheetName val="Sheet3"/>
    </sheetNames>
    <sheetDataSet>
      <sheetData sheetId="0"/>
      <sheetData sheetId="1">
        <row r="11">
          <cell r="D11">
            <v>131276</v>
          </cell>
          <cell r="E11" t="str">
            <v>(   527)</v>
          </cell>
          <cell r="F11">
            <v>447384</v>
          </cell>
          <cell r="G11" t="str">
            <v>( 1,796)</v>
          </cell>
          <cell r="H11">
            <v>0.29343025231121361</v>
          </cell>
          <cell r="I11">
            <v>184921</v>
          </cell>
          <cell r="J11" t="str">
            <v>(   742)</v>
          </cell>
          <cell r="K11">
            <v>282613</v>
          </cell>
          <cell r="L11" t="str">
            <v>(1,135)</v>
          </cell>
          <cell r="M11">
            <v>0.65432588026736205</v>
          </cell>
        </row>
        <row r="12">
          <cell r="D12">
            <v>148200</v>
          </cell>
          <cell r="E12" t="str">
            <v>(   624)</v>
          </cell>
          <cell r="F12">
            <v>493763</v>
          </cell>
          <cell r="G12" t="str">
            <v>( 2,079)</v>
          </cell>
          <cell r="H12">
            <v>0.30014399620870741</v>
          </cell>
          <cell r="I12">
            <v>240887</v>
          </cell>
          <cell r="J12" t="str">
            <v>( 1,014)</v>
          </cell>
          <cell r="K12">
            <v>279280</v>
          </cell>
          <cell r="L12" t="str">
            <v>(1,176)</v>
          </cell>
          <cell r="M12">
            <v>0.86252864508736748</v>
          </cell>
        </row>
        <row r="13">
          <cell r="D13">
            <v>164588</v>
          </cell>
          <cell r="E13" t="str">
            <v>(   693)</v>
          </cell>
          <cell r="F13">
            <v>550288</v>
          </cell>
          <cell r="G13" t="str">
            <v>( 2,317)</v>
          </cell>
          <cell r="H13">
            <v>0.29909429244322971</v>
          </cell>
          <cell r="I13">
            <v>277512</v>
          </cell>
          <cell r="J13" t="str">
            <v>( 1,168)</v>
          </cell>
          <cell r="K13">
            <v>281447</v>
          </cell>
          <cell r="L13" t="str">
            <v>(1,185)</v>
          </cell>
          <cell r="M13">
            <v>0.98601868202539023</v>
          </cell>
        </row>
        <row r="14">
          <cell r="D14">
            <v>177921</v>
          </cell>
          <cell r="E14" t="str">
            <v>(   746)</v>
          </cell>
          <cell r="F14">
            <v>601497</v>
          </cell>
          <cell r="G14" t="str">
            <v>( 2,522)</v>
          </cell>
          <cell r="H14">
            <v>0.29579698651863601</v>
          </cell>
          <cell r="I14">
            <v>234220</v>
          </cell>
          <cell r="J14" t="str">
            <v>(   982)</v>
          </cell>
          <cell r="K14">
            <v>293173</v>
          </cell>
          <cell r="L14" t="str">
            <v>(1,229)</v>
          </cell>
          <cell r="M14">
            <v>0.79891395183048919</v>
          </cell>
        </row>
        <row r="15">
          <cell r="D15">
            <v>170017</v>
          </cell>
          <cell r="E15" t="str">
            <v>( 1,009)</v>
          </cell>
          <cell r="F15">
            <v>568688</v>
          </cell>
          <cell r="G15" t="str">
            <v>( 3,375)</v>
          </cell>
          <cell r="H15">
            <v>0.29896357932644968</v>
          </cell>
          <cell r="I15">
            <v>224078</v>
          </cell>
          <cell r="J15" t="str">
            <v>( 1,330)</v>
          </cell>
          <cell r="K15">
            <v>260577</v>
          </cell>
          <cell r="L15" t="str">
            <v>(1,546)</v>
          </cell>
          <cell r="M15">
            <v>0.85993007824942336</v>
          </cell>
        </row>
        <row r="16">
          <cell r="D16">
            <v>200271</v>
          </cell>
          <cell r="E16" t="str">
            <v>( 1,385)</v>
          </cell>
          <cell r="F16">
            <v>603994</v>
          </cell>
          <cell r="G16" t="str">
            <v>( 4,176)</v>
          </cell>
          <cell r="H16">
            <v>0.33157779713043506</v>
          </cell>
          <cell r="I16">
            <v>215575</v>
          </cell>
          <cell r="J16" t="str">
            <v>( 1,490)</v>
          </cell>
          <cell r="K16">
            <v>283245</v>
          </cell>
          <cell r="L16" t="str">
            <v>(1,958)</v>
          </cell>
          <cell r="M16">
            <v>0.76109022224575895</v>
          </cell>
        </row>
        <row r="17">
          <cell r="D17">
            <v>215504</v>
          </cell>
          <cell r="E17" t="str">
            <v>( 1,682)</v>
          </cell>
          <cell r="F17">
            <v>650743</v>
          </cell>
          <cell r="G17" t="str">
            <v>( 5,078)</v>
          </cell>
          <cell r="H17">
            <v>0.33116606709561225</v>
          </cell>
          <cell r="I17">
            <v>246255</v>
          </cell>
          <cell r="J17" t="str">
            <v>( 1,922)</v>
          </cell>
          <cell r="K17">
            <v>312195</v>
          </cell>
          <cell r="L17" t="str">
            <v>(2,436)</v>
          </cell>
          <cell r="M17">
            <v>0.78878585499447462</v>
          </cell>
        </row>
        <row r="18">
          <cell r="D18">
            <v>302082</v>
          </cell>
          <cell r="E18" t="str">
            <v>( 2,190)</v>
          </cell>
          <cell r="F18">
            <v>752790</v>
          </cell>
          <cell r="G18" t="str">
            <v>( 5,457)</v>
          </cell>
          <cell r="H18">
            <v>0.40128322639780017</v>
          </cell>
          <cell r="I18">
            <v>329348</v>
          </cell>
          <cell r="J18" t="str">
            <v>( 2,387)</v>
          </cell>
          <cell r="K18">
            <v>329925</v>
          </cell>
          <cell r="L18" t="str">
            <v>(2,391)</v>
          </cell>
          <cell r="M18">
            <v>0.99825111767826025</v>
          </cell>
        </row>
        <row r="19">
          <cell r="D19">
            <v>373874</v>
          </cell>
          <cell r="E19" t="str">
            <v>( 2,582)</v>
          </cell>
          <cell r="F19">
            <v>869379</v>
          </cell>
          <cell r="G19" t="str">
            <v>( 6,004)</v>
          </cell>
          <cell r="H19">
            <v>0.43004719460672503</v>
          </cell>
          <cell r="I19">
            <v>339352</v>
          </cell>
          <cell r="J19" t="str">
            <v>( 2,344)</v>
          </cell>
          <cell r="K19">
            <v>371907</v>
          </cell>
          <cell r="L19" t="str">
            <v>(2,569)</v>
          </cell>
          <cell r="M19">
            <v>0.91246467530861208</v>
          </cell>
        </row>
        <row r="20">
          <cell r="D20">
            <v>397600</v>
          </cell>
          <cell r="E20" t="str">
            <v>( 2,952)</v>
          </cell>
          <cell r="F20">
            <v>861900</v>
          </cell>
          <cell r="G20" t="str">
            <v>( 6,398)</v>
          </cell>
          <cell r="H20">
            <v>0.4613064160575473</v>
          </cell>
          <cell r="I20">
            <v>370552</v>
          </cell>
          <cell r="J20" t="str">
            <v>( 2,751)</v>
          </cell>
          <cell r="K20">
            <v>394661</v>
          </cell>
          <cell r="L20" t="str">
            <v>(2,930)</v>
          </cell>
          <cell r="M20">
            <v>0.93891212965051019</v>
          </cell>
        </row>
        <row r="21">
          <cell r="D21">
            <v>399500</v>
          </cell>
          <cell r="E21" t="str">
            <v>( 3,154)</v>
          </cell>
          <cell r="F21">
            <v>889900</v>
          </cell>
          <cell r="G21" t="str">
            <v>( 7,026)</v>
          </cell>
          <cell r="H21">
            <v>0.44892684571300145</v>
          </cell>
          <cell r="I21">
            <v>377691</v>
          </cell>
          <cell r="J21" t="str">
            <v>( 2,982)</v>
          </cell>
          <cell r="K21">
            <v>413908</v>
          </cell>
          <cell r="L21" t="str">
            <v>(3,268)</v>
          </cell>
          <cell r="M21">
            <v>0.9124998792002087</v>
          </cell>
        </row>
        <row r="22">
          <cell r="D22">
            <v>435100</v>
          </cell>
          <cell r="E22" t="str">
            <v>( 3,913)</v>
          </cell>
          <cell r="F22">
            <v>790600</v>
          </cell>
          <cell r="G22" t="str">
            <v>( 7,110)</v>
          </cell>
          <cell r="H22">
            <v>0.55034151277510757</v>
          </cell>
          <cell r="I22">
            <v>400362</v>
          </cell>
          <cell r="J22" t="str">
            <v>( 3,600)</v>
          </cell>
          <cell r="K22">
            <v>362974</v>
          </cell>
          <cell r="L22" t="str">
            <v>(3,264)</v>
          </cell>
          <cell r="M22">
            <v>1.10300462292065</v>
          </cell>
        </row>
        <row r="23">
          <cell r="D23">
            <v>542700</v>
          </cell>
          <cell r="E23" t="str">
            <v>( 5,310)</v>
          </cell>
          <cell r="F23">
            <v>856100</v>
          </cell>
          <cell r="G23" t="str">
            <v>( 8,376)</v>
          </cell>
          <cell r="H23">
            <v>0.63392127087957018</v>
          </cell>
          <cell r="I23">
            <v>462128</v>
          </cell>
          <cell r="J23" t="str">
            <v>( 4,521)</v>
          </cell>
          <cell r="K23">
            <v>370693</v>
          </cell>
          <cell r="L23" t="str">
            <v>(3,627)</v>
          </cell>
          <cell r="M23">
            <v>1.2466596347921326</v>
          </cell>
        </row>
        <row r="24">
          <cell r="D24">
            <v>618200</v>
          </cell>
          <cell r="E24" t="str">
            <v>( 6,572)</v>
          </cell>
          <cell r="F24">
            <v>944500</v>
          </cell>
          <cell r="G24" t="str">
            <v>(10,041)</v>
          </cell>
          <cell r="H24">
            <v>0.65452620434092113</v>
          </cell>
          <cell r="I24">
            <v>562077</v>
          </cell>
          <cell r="J24" t="str">
            <v>( 5,976)</v>
          </cell>
          <cell r="K24">
            <v>391715</v>
          </cell>
          <cell r="L24" t="str">
            <v>(4,165)</v>
          </cell>
          <cell r="M24">
            <v>1.4349131383786682</v>
          </cell>
        </row>
        <row r="25">
          <cell r="D25">
            <v>756200</v>
          </cell>
          <cell r="E25" t="str">
            <v>( 6,952)</v>
          </cell>
          <cell r="F25">
            <v>1096700</v>
          </cell>
          <cell r="G25" t="str">
            <v>(10,082)</v>
          </cell>
          <cell r="H25">
            <v>0.68952311479894224</v>
          </cell>
          <cell r="I25">
            <v>703033</v>
          </cell>
          <cell r="J25" t="str">
            <v>( 6,463)</v>
          </cell>
          <cell r="K25">
            <v>451169</v>
          </cell>
          <cell r="L25" t="str">
            <v>(4,148)</v>
          </cell>
          <cell r="M25">
            <v>1.5582475746338955</v>
          </cell>
        </row>
        <row r="26">
          <cell r="D26">
            <v>929700</v>
          </cell>
          <cell r="E26" t="str">
            <v>( 7,684)</v>
          </cell>
          <cell r="F26">
            <v>1155700</v>
          </cell>
          <cell r="G26" t="str">
            <v>( 9,552)</v>
          </cell>
          <cell r="H26">
            <v>0.80444752098295402</v>
          </cell>
          <cell r="I26">
            <v>831563</v>
          </cell>
          <cell r="J26" t="str">
            <v>( 6,873)</v>
          </cell>
          <cell r="K26">
            <v>438400</v>
          </cell>
          <cell r="L26" t="str">
            <v>(3,623)</v>
          </cell>
          <cell r="M26">
            <v>1.8968134124087592</v>
          </cell>
        </row>
        <row r="27">
          <cell r="D27">
            <v>953000</v>
          </cell>
          <cell r="E27" t="str">
            <v>( 7,280)</v>
          </cell>
          <cell r="F27">
            <v>1186200</v>
          </cell>
          <cell r="G27" t="str">
            <v>( 9,061)</v>
          </cell>
          <cell r="H27">
            <v>0.80340583375484742</v>
          </cell>
          <cell r="I27">
            <v>916098</v>
          </cell>
          <cell r="J27" t="str">
            <v>( 6,998)</v>
          </cell>
          <cell r="K27">
            <v>430054</v>
          </cell>
          <cell r="L27" t="str">
            <v>(3,285)</v>
          </cell>
          <cell r="M27">
            <v>2.1301929525129402</v>
          </cell>
        </row>
        <row r="28">
          <cell r="D28">
            <v>966700</v>
          </cell>
          <cell r="E28" t="str">
            <v>( 8,487)</v>
          </cell>
          <cell r="F28">
            <v>1101900</v>
          </cell>
          <cell r="G28" t="str">
            <v>( 9,673)</v>
          </cell>
          <cell r="H28">
            <v>0.87730284054814411</v>
          </cell>
          <cell r="I28">
            <v>960800</v>
          </cell>
          <cell r="J28" t="str">
            <v>( 8,435)</v>
          </cell>
          <cell r="K28">
            <v>410296</v>
          </cell>
          <cell r="L28" t="str">
            <v>(3,602)</v>
          </cell>
          <cell r="M28">
            <v>2.3417240236317194</v>
          </cell>
        </row>
        <row r="29">
          <cell r="D29">
            <v>1188100</v>
          </cell>
          <cell r="E29" t="str">
            <v>(11,024)</v>
          </cell>
          <cell r="F29">
            <v>1218000</v>
          </cell>
          <cell r="G29" t="str">
            <v>(11,302)</v>
          </cell>
          <cell r="H29">
            <v>0.97545155993431854</v>
          </cell>
          <cell r="I29">
            <v>1057853</v>
          </cell>
          <cell r="J29" t="str">
            <v>( 9,816)</v>
          </cell>
          <cell r="K29">
            <v>443287</v>
          </cell>
          <cell r="L29" t="str">
            <v>(4,113)</v>
          </cell>
          <cell r="M29">
            <v>2.3863839905072788</v>
          </cell>
        </row>
        <row r="30">
          <cell r="D30">
            <v>1236600</v>
          </cell>
          <cell r="E30" t="str">
            <v>(10,175)</v>
          </cell>
          <cell r="F30">
            <v>1370300</v>
          </cell>
          <cell r="G30" t="str">
            <v>(11,275)</v>
          </cell>
          <cell r="H30">
            <v>0.90243012479019191</v>
          </cell>
          <cell r="I30">
            <v>1246814</v>
          </cell>
          <cell r="J30" t="str">
            <v>(10,259)</v>
          </cell>
          <cell r="K30">
            <v>548379</v>
          </cell>
          <cell r="L30" t="str">
            <v>(4,512)</v>
          </cell>
          <cell r="M30">
            <v>2.2736355695604682</v>
          </cell>
        </row>
        <row r="31">
          <cell r="D31">
            <v>1390700</v>
          </cell>
          <cell r="E31" t="str">
            <v>(11,091)</v>
          </cell>
          <cell r="F31">
            <v>1370500</v>
          </cell>
          <cell r="G31" t="str">
            <v>(10,930)</v>
          </cell>
          <cell r="H31">
            <v>1.0147391462969719</v>
          </cell>
          <cell r="I31">
            <v>1386769</v>
          </cell>
          <cell r="J31" t="str">
            <v>(11,060)</v>
          </cell>
          <cell r="K31">
            <v>541713</v>
          </cell>
          <cell r="L31" t="str">
            <v>(4,320)</v>
          </cell>
          <cell r="M31">
            <v>2.559969947186056</v>
          </cell>
        </row>
        <row r="32">
          <cell r="D32">
            <v>1438800</v>
          </cell>
          <cell r="E32" t="str">
            <v>(12,411)</v>
          </cell>
          <cell r="F32">
            <v>1289300</v>
          </cell>
          <cell r="G32" t="str">
            <v>(11,121)</v>
          </cell>
          <cell r="H32">
            <v>1.1159543938571317</v>
          </cell>
          <cell r="I32">
            <v>1512189</v>
          </cell>
          <cell r="J32" t="str">
            <v>(13,044)</v>
          </cell>
          <cell r="K32">
            <v>563764</v>
          </cell>
          <cell r="L32" t="str">
            <v>(4,863)</v>
          </cell>
          <cell r="M32">
            <v>2.6823085546434324</v>
          </cell>
        </row>
        <row r="33">
          <cell r="D33">
            <v>1771700</v>
          </cell>
          <cell r="E33" t="str">
            <v>(16,376)</v>
          </cell>
          <cell r="F33">
            <v>1524800</v>
          </cell>
          <cell r="G33" t="str">
            <v>(14,094)</v>
          </cell>
          <cell r="H33">
            <v>1.1619228751311648</v>
          </cell>
          <cell r="I33">
            <v>1769428</v>
          </cell>
          <cell r="J33" t="str">
            <v>(16,355)</v>
          </cell>
          <cell r="K33">
            <v>567643</v>
          </cell>
          <cell r="L33" t="str">
            <v>(5,247)</v>
          </cell>
          <cell r="M33">
            <v>3.1171493350574218</v>
          </cell>
        </row>
        <row r="34">
          <cell r="D34">
            <v>2126200</v>
          </cell>
          <cell r="E34" t="str">
            <v>(19,291)</v>
          </cell>
          <cell r="F34">
            <v>1668900</v>
          </cell>
          <cell r="G34" t="str">
            <v>(15,142)</v>
          </cell>
          <cell r="H34">
            <v>1.2740128228174246</v>
          </cell>
          <cell r="I34">
            <v>2028286</v>
          </cell>
          <cell r="J34" t="str">
            <v>(18,402)</v>
          </cell>
          <cell r="K34">
            <v>703707</v>
          </cell>
          <cell r="L34" t="str">
            <v>(6,385)</v>
          </cell>
          <cell r="M34">
            <v>2.8822876566525557</v>
          </cell>
        </row>
        <row r="35">
          <cell r="D35">
            <v>2404200</v>
          </cell>
          <cell r="E35" t="str">
            <v>(20,672)</v>
          </cell>
          <cell r="F35">
            <v>1791400</v>
          </cell>
          <cell r="G35" t="str">
            <v>(15,403)</v>
          </cell>
          <cell r="H35">
            <v>1.3420788210338284</v>
          </cell>
          <cell r="I35">
            <v>2378176</v>
          </cell>
          <cell r="J35" t="str">
            <v>(20,449)</v>
          </cell>
          <cell r="K35">
            <v>705388</v>
          </cell>
          <cell r="L35" t="str">
            <v>(6,065)</v>
          </cell>
          <cell r="M35">
            <v>3.3714438011420667</v>
          </cell>
        </row>
        <row r="36">
          <cell r="D36">
            <v>2677600</v>
          </cell>
          <cell r="E36" t="str">
            <v>(22,740)</v>
          </cell>
          <cell r="F36">
            <v>1964000</v>
          </cell>
          <cell r="G36" t="str">
            <v>(16,679)</v>
          </cell>
          <cell r="H36">
            <v>1.3633401221995927</v>
          </cell>
          <cell r="I36">
            <v>2482267</v>
          </cell>
          <cell r="J36" t="str">
            <v>(21,081)</v>
          </cell>
          <cell r="K36">
            <v>710510</v>
          </cell>
          <cell r="L36" t="str">
            <v>(6,034)</v>
          </cell>
          <cell r="M36">
            <v>3.493641187316153</v>
          </cell>
        </row>
        <row r="37">
          <cell r="D37">
            <v>2451900</v>
          </cell>
          <cell r="E37" t="str">
            <v>(23,722)</v>
          </cell>
          <cell r="F37">
            <v>1848800</v>
          </cell>
          <cell r="G37" t="str">
            <v>(17,887)</v>
          </cell>
          <cell r="H37">
            <v>1.3262115967113803</v>
          </cell>
          <cell r="I37">
            <v>2225470</v>
          </cell>
          <cell r="J37" t="str">
            <v>(21,531)</v>
          </cell>
          <cell r="K37">
            <v>600044</v>
          </cell>
          <cell r="L37" t="str">
            <v>(5,805)</v>
          </cell>
          <cell r="M37">
            <v>3.7088446847231205</v>
          </cell>
        </row>
        <row r="38">
          <cell r="D38">
            <v>2162000</v>
          </cell>
          <cell r="E38" t="str">
            <v>(23,106)</v>
          </cell>
          <cell r="F38">
            <v>1575400</v>
          </cell>
          <cell r="G38" t="str">
            <v>(16,837)</v>
          </cell>
          <cell r="H38">
            <v>1.372349879395709</v>
          </cell>
          <cell r="I38">
            <v>2015329</v>
          </cell>
          <cell r="J38" t="str">
            <v>(21,538)</v>
          </cell>
          <cell r="K38">
            <v>534901</v>
          </cell>
          <cell r="L38" t="str">
            <v>(5,717)</v>
          </cell>
          <cell r="M38">
            <v>3.7676672879654367</v>
          </cell>
        </row>
        <row r="39">
          <cell r="D39">
            <v>2391600</v>
          </cell>
          <cell r="E39" t="str">
            <v>(27,245)</v>
          </cell>
          <cell r="F39">
            <v>1616800</v>
          </cell>
          <cell r="G39" t="str">
            <v>(18,419)</v>
          </cell>
          <cell r="H39">
            <v>1.479218208807521</v>
          </cell>
          <cell r="I39">
            <v>2436638</v>
          </cell>
          <cell r="J39" t="str">
            <v>(27,758)</v>
          </cell>
          <cell r="K39">
            <v>530070</v>
          </cell>
          <cell r="L39" t="str">
            <v>(6,039)</v>
          </cell>
          <cell r="M39">
            <v>4.5968230611051375</v>
          </cell>
        </row>
        <row r="40">
          <cell r="D40">
            <v>2431600</v>
          </cell>
          <cell r="E40" t="str">
            <v>(30,469)</v>
          </cell>
          <cell r="F40">
            <v>1521800</v>
          </cell>
          <cell r="G40" t="str">
            <v>(19,069)</v>
          </cell>
          <cell r="H40">
            <v>1.5978446576422658</v>
          </cell>
          <cell r="I40">
            <v>2385208</v>
          </cell>
          <cell r="J40" t="str">
            <v>(29,887)</v>
          </cell>
          <cell r="K40">
            <v>414760</v>
          </cell>
          <cell r="L40" t="str">
            <v>(5,197)</v>
          </cell>
          <cell r="M40">
            <v>5.7508149291156334</v>
          </cell>
        </row>
        <row r="41">
          <cell r="D41">
            <v>2482400</v>
          </cell>
          <cell r="E41" t="str">
            <v>(31,112)</v>
          </cell>
          <cell r="F41">
            <v>1636900</v>
          </cell>
          <cell r="G41" t="str">
            <v>(20,515)</v>
          </cell>
          <cell r="H41">
            <v>1.5165251389822225</v>
          </cell>
          <cell r="I41">
            <v>2721046</v>
          </cell>
          <cell r="J41" t="str">
            <v>(34,103)</v>
          </cell>
          <cell r="K41">
            <v>448637</v>
          </cell>
          <cell r="L41" t="str">
            <v>(5,623)</v>
          </cell>
          <cell r="M41">
            <v>6.0651395225984484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-5"/>
      <sheetName val="Calculation"/>
      <sheetName val="表加工"/>
      <sheetName val="21【B508H】"/>
      <sheetName val="20【B508H】"/>
      <sheetName val="19【B508H】"/>
      <sheetName val="18【B508H】"/>
      <sheetName val="16Calculation"/>
      <sheetName val="16順位"/>
      <sheetName val="16転記"/>
      <sheetName val="16【B509H】"/>
      <sheetName val="15Calculation"/>
      <sheetName val="15順位"/>
      <sheetName val="15転記"/>
      <sheetName val="15【B509H】"/>
      <sheetName val="14Calculation"/>
      <sheetName val="13順位"/>
      <sheetName val="13転記"/>
      <sheetName val="13【B508H】"/>
      <sheetName val="順位"/>
      <sheetName val="12転記"/>
      <sheetName val="12【B508H】"/>
    </sheetNames>
    <sheetDataSet>
      <sheetData sheetId="0"/>
      <sheetData sheetId="1">
        <row r="4">
          <cell r="C4">
            <v>1</v>
          </cell>
          <cell r="D4" t="str">
            <v>アメリカ</v>
          </cell>
          <cell r="E4" t="str">
            <v>United States</v>
          </cell>
          <cell r="F4">
            <v>850005</v>
          </cell>
          <cell r="G4">
            <v>4576</v>
          </cell>
          <cell r="H4">
            <v>845429</v>
          </cell>
        </row>
        <row r="5">
          <cell r="C5">
            <v>2</v>
          </cell>
          <cell r="D5" t="str">
            <v>タイ</v>
          </cell>
          <cell r="E5" t="str">
            <v>Thailand</v>
          </cell>
          <cell r="F5">
            <v>232924</v>
          </cell>
          <cell r="G5">
            <v>175</v>
          </cell>
          <cell r="H5">
            <v>232749</v>
          </cell>
        </row>
        <row r="6">
          <cell r="C6">
            <v>3</v>
          </cell>
          <cell r="D6" t="str">
            <v>中国</v>
          </cell>
          <cell r="E6" t="str">
            <v>China</v>
          </cell>
          <cell r="F6">
            <v>225045</v>
          </cell>
          <cell r="G6">
            <v>1077</v>
          </cell>
          <cell r="H6">
            <v>223968</v>
          </cell>
        </row>
        <row r="7">
          <cell r="C7">
            <v>4</v>
          </cell>
          <cell r="D7" t="str">
            <v>インド</v>
          </cell>
          <cell r="E7" t="str">
            <v>India</v>
          </cell>
          <cell r="F7">
            <v>124107</v>
          </cell>
          <cell r="G7" t="str">
            <v>-</v>
          </cell>
          <cell r="H7">
            <v>124107</v>
          </cell>
        </row>
        <row r="8">
          <cell r="C8">
            <v>5</v>
          </cell>
          <cell r="D8" t="str">
            <v>インドネシア</v>
          </cell>
          <cell r="E8" t="str">
            <v>Indonesia</v>
          </cell>
          <cell r="F8">
            <v>95273</v>
          </cell>
          <cell r="G8">
            <v>44</v>
          </cell>
          <cell r="H8">
            <v>95229</v>
          </cell>
        </row>
        <row r="9">
          <cell r="C9">
            <v>6</v>
          </cell>
          <cell r="D9" t="str">
            <v>メキシコ</v>
          </cell>
          <cell r="E9" t="str">
            <v>Mexico</v>
          </cell>
          <cell r="F9">
            <v>72989</v>
          </cell>
          <cell r="G9">
            <v>254</v>
          </cell>
          <cell r="H9">
            <v>72735</v>
          </cell>
        </row>
        <row r="10">
          <cell r="C10">
            <v>7</v>
          </cell>
          <cell r="D10" t="str">
            <v>カナダ</v>
          </cell>
          <cell r="E10" t="str">
            <v>Canada</v>
          </cell>
          <cell r="F10">
            <v>67364</v>
          </cell>
          <cell r="G10">
            <v>1295</v>
          </cell>
          <cell r="H10">
            <v>66069</v>
          </cell>
        </row>
        <row r="11">
          <cell r="C11">
            <v>8</v>
          </cell>
          <cell r="D11" t="str">
            <v>イギリス</v>
          </cell>
          <cell r="E11" t="str">
            <v>United Kingdom</v>
          </cell>
          <cell r="F11">
            <v>41661</v>
          </cell>
          <cell r="G11">
            <v>559</v>
          </cell>
          <cell r="H11">
            <v>41102</v>
          </cell>
        </row>
        <row r="12">
          <cell r="C12">
            <v>9</v>
          </cell>
          <cell r="D12" t="str">
            <v>ブラジル</v>
          </cell>
          <cell r="E12" t="str">
            <v>Brazil</v>
          </cell>
          <cell r="F12">
            <v>27885</v>
          </cell>
          <cell r="G12" t="str">
            <v>-</v>
          </cell>
          <cell r="H12">
            <v>27885</v>
          </cell>
        </row>
        <row r="13">
          <cell r="C13">
            <v>10</v>
          </cell>
          <cell r="D13" t="str">
            <v>マレーシア</v>
          </cell>
          <cell r="E13" t="str">
            <v>Malaysia</v>
          </cell>
          <cell r="F13">
            <v>26002</v>
          </cell>
          <cell r="G13" t="str">
            <v>-</v>
          </cell>
          <cell r="H13">
            <v>26002</v>
          </cell>
        </row>
        <row r="14">
          <cell r="C14">
            <v>1</v>
          </cell>
          <cell r="D14" t="str">
            <v>アメリカ</v>
          </cell>
          <cell r="E14" t="str">
            <v>United States</v>
          </cell>
          <cell r="F14">
            <v>850005</v>
          </cell>
          <cell r="G14">
            <v>4576</v>
          </cell>
          <cell r="H14">
            <v>845429</v>
          </cell>
        </row>
        <row r="15">
          <cell r="C15">
            <v>12</v>
          </cell>
          <cell r="D15" t="str">
            <v>フランス</v>
          </cell>
          <cell r="E15" t="str">
            <v>France</v>
          </cell>
          <cell r="F15">
            <v>18059</v>
          </cell>
          <cell r="G15">
            <v>273</v>
          </cell>
          <cell r="H15">
            <v>17786</v>
          </cell>
        </row>
        <row r="16">
          <cell r="C16">
            <v>37</v>
          </cell>
          <cell r="D16" t="str">
            <v>ドイツ</v>
          </cell>
          <cell r="E16" t="str">
            <v>Germany</v>
          </cell>
          <cell r="F16">
            <v>1154</v>
          </cell>
          <cell r="G16">
            <v>5745</v>
          </cell>
          <cell r="H16">
            <v>-4591</v>
          </cell>
        </row>
        <row r="17">
          <cell r="C17">
            <v>8</v>
          </cell>
          <cell r="D17" t="str">
            <v>イギリス</v>
          </cell>
          <cell r="E17" t="str">
            <v>United Kingdom</v>
          </cell>
          <cell r="F17">
            <v>41661</v>
          </cell>
          <cell r="G17">
            <v>559</v>
          </cell>
          <cell r="H17">
            <v>41102</v>
          </cell>
        </row>
        <row r="18">
          <cell r="F18">
            <v>1946144</v>
          </cell>
          <cell r="G18">
            <v>16372</v>
          </cell>
          <cell r="H18">
            <v>1929772</v>
          </cell>
        </row>
        <row r="22">
          <cell r="C22">
            <v>1</v>
          </cell>
          <cell r="D22" t="str">
            <v>中国</v>
          </cell>
          <cell r="E22" t="str">
            <v>China</v>
          </cell>
          <cell r="F22">
            <v>52374</v>
          </cell>
          <cell r="G22">
            <v>415</v>
          </cell>
          <cell r="H22">
            <v>51959</v>
          </cell>
        </row>
        <row r="23">
          <cell r="C23">
            <v>2</v>
          </cell>
          <cell r="D23" t="str">
            <v>アメリカ</v>
          </cell>
          <cell r="E23" t="str">
            <v>United States</v>
          </cell>
          <cell r="F23">
            <v>90956</v>
          </cell>
          <cell r="G23">
            <v>45772</v>
          </cell>
          <cell r="H23">
            <v>45184</v>
          </cell>
        </row>
        <row r="24">
          <cell r="C24">
            <v>3</v>
          </cell>
          <cell r="D24" t="str">
            <v>韓国</v>
          </cell>
          <cell r="E24" t="str">
            <v>Rep. of Korea</v>
          </cell>
          <cell r="F24">
            <v>32155</v>
          </cell>
          <cell r="G24">
            <v>1346</v>
          </cell>
          <cell r="H24">
            <v>30809</v>
          </cell>
        </row>
        <row r="25">
          <cell r="C25">
            <v>4</v>
          </cell>
          <cell r="D25" t="str">
            <v>イギリス</v>
          </cell>
          <cell r="E25" t="str">
            <v>United Kingdom</v>
          </cell>
          <cell r="F25">
            <v>20371</v>
          </cell>
          <cell r="G25">
            <v>643</v>
          </cell>
          <cell r="H25">
            <v>19728</v>
          </cell>
        </row>
        <row r="26">
          <cell r="C26">
            <v>5</v>
          </cell>
          <cell r="D26" t="str">
            <v>タイ</v>
          </cell>
          <cell r="E26" t="str">
            <v>Thailand</v>
          </cell>
          <cell r="F26">
            <v>11264</v>
          </cell>
          <cell r="G26">
            <v>13</v>
          </cell>
          <cell r="H26">
            <v>11251</v>
          </cell>
        </row>
        <row r="27">
          <cell r="C27">
            <v>6</v>
          </cell>
          <cell r="D27" t="str">
            <v>マレーシア</v>
          </cell>
          <cell r="E27" t="str">
            <v>Malaysia</v>
          </cell>
          <cell r="F27">
            <v>6756</v>
          </cell>
          <cell r="G27" t="str">
            <v>-</v>
          </cell>
          <cell r="H27">
            <v>6756</v>
          </cell>
        </row>
        <row r="28">
          <cell r="C28">
            <v>7</v>
          </cell>
          <cell r="D28" t="str">
            <v>台湾</v>
          </cell>
          <cell r="E28" t="str">
            <v>Taiwan</v>
          </cell>
          <cell r="F28">
            <v>6562</v>
          </cell>
          <cell r="G28">
            <v>100</v>
          </cell>
          <cell r="H28">
            <v>6462</v>
          </cell>
        </row>
        <row r="29">
          <cell r="C29">
            <v>8</v>
          </cell>
          <cell r="D29" t="str">
            <v>インドネシア</v>
          </cell>
          <cell r="E29" t="str">
            <v>Indonesia</v>
          </cell>
          <cell r="F29">
            <v>3346</v>
          </cell>
          <cell r="G29" t="str">
            <v>-</v>
          </cell>
          <cell r="H29">
            <v>3346</v>
          </cell>
        </row>
        <row r="30">
          <cell r="C30">
            <v>9</v>
          </cell>
          <cell r="D30" t="str">
            <v>フィリピン</v>
          </cell>
          <cell r="E30" t="str">
            <v>Philippines</v>
          </cell>
          <cell r="F30">
            <v>1471</v>
          </cell>
          <cell r="G30" t="str">
            <v>-</v>
          </cell>
          <cell r="H30">
            <v>1471</v>
          </cell>
        </row>
        <row r="31">
          <cell r="C31">
            <v>10</v>
          </cell>
          <cell r="D31" t="str">
            <v>オーストリア</v>
          </cell>
          <cell r="E31" t="str">
            <v>Austria</v>
          </cell>
          <cell r="F31">
            <v>1146</v>
          </cell>
          <cell r="G31" t="str">
            <v>-</v>
          </cell>
          <cell r="H31">
            <v>1146</v>
          </cell>
        </row>
        <row r="32">
          <cell r="C32">
            <v>2</v>
          </cell>
          <cell r="D32" t="str">
            <v>アメリカ</v>
          </cell>
          <cell r="E32" t="str">
            <v>United States</v>
          </cell>
          <cell r="F32">
            <v>90956</v>
          </cell>
          <cell r="G32">
            <v>45772</v>
          </cell>
          <cell r="H32">
            <v>45184</v>
          </cell>
        </row>
        <row r="33">
          <cell r="C33">
            <v>12</v>
          </cell>
          <cell r="D33" t="str">
            <v>フランス</v>
          </cell>
          <cell r="E33" t="str">
            <v>France</v>
          </cell>
          <cell r="F33">
            <v>930</v>
          </cell>
          <cell r="G33">
            <v>175</v>
          </cell>
          <cell r="H33">
            <v>755</v>
          </cell>
        </row>
        <row r="34">
          <cell r="C34">
            <v>33</v>
          </cell>
          <cell r="D34" t="str">
            <v>ドイツ</v>
          </cell>
          <cell r="E34" t="str">
            <v>Germany</v>
          </cell>
          <cell r="F34">
            <v>5104</v>
          </cell>
          <cell r="G34">
            <v>10316</v>
          </cell>
          <cell r="H34">
            <v>-5212</v>
          </cell>
        </row>
        <row r="35">
          <cell r="C35">
            <v>4</v>
          </cell>
          <cell r="D35" t="str">
            <v>イギリス</v>
          </cell>
          <cell r="E35" t="str">
            <v>United Kingdom</v>
          </cell>
          <cell r="F35">
            <v>20371</v>
          </cell>
          <cell r="G35">
            <v>643</v>
          </cell>
          <cell r="H35">
            <v>19728</v>
          </cell>
        </row>
        <row r="36">
          <cell r="F36">
            <v>246441</v>
          </cell>
          <cell r="G36">
            <v>64759</v>
          </cell>
          <cell r="H36">
            <v>181682</v>
          </cell>
        </row>
        <row r="40">
          <cell r="C40">
            <v>1</v>
          </cell>
          <cell r="D40" t="str">
            <v>イギリス</v>
          </cell>
          <cell r="E40" t="str">
            <v>United Kingdom</v>
          </cell>
          <cell r="F40">
            <v>231428</v>
          </cell>
          <cell r="G40">
            <v>6645</v>
          </cell>
          <cell r="H40">
            <v>224783</v>
          </cell>
        </row>
        <row r="41">
          <cell r="C41">
            <v>2</v>
          </cell>
          <cell r="D41" t="str">
            <v>アメリカ</v>
          </cell>
          <cell r="E41" t="str">
            <v>United States</v>
          </cell>
          <cell r="F41">
            <v>271990</v>
          </cell>
          <cell r="G41">
            <v>128624</v>
          </cell>
          <cell r="H41">
            <v>143366</v>
          </cell>
        </row>
        <row r="42">
          <cell r="C42">
            <v>3</v>
          </cell>
          <cell r="D42" t="str">
            <v>スイス</v>
          </cell>
          <cell r="E42" t="str">
            <v>Switzerland</v>
          </cell>
          <cell r="F42">
            <v>53689</v>
          </cell>
          <cell r="G42">
            <v>4734</v>
          </cell>
          <cell r="H42">
            <v>48955</v>
          </cell>
        </row>
        <row r="43">
          <cell r="C43">
            <v>4</v>
          </cell>
          <cell r="D43" t="str">
            <v>中国</v>
          </cell>
          <cell r="E43" t="str">
            <v>China</v>
          </cell>
          <cell r="F43">
            <v>4224</v>
          </cell>
          <cell r="G43" t="str">
            <v>-</v>
          </cell>
          <cell r="H43">
            <v>4224</v>
          </cell>
        </row>
        <row r="44">
          <cell r="C44">
            <v>5</v>
          </cell>
          <cell r="D44" t="str">
            <v>ベルギー</v>
          </cell>
          <cell r="E44" t="str">
            <v>Belgium</v>
          </cell>
          <cell r="F44">
            <v>2400</v>
          </cell>
          <cell r="G44">
            <v>387</v>
          </cell>
          <cell r="H44">
            <v>2013</v>
          </cell>
        </row>
        <row r="45">
          <cell r="C45">
            <v>6</v>
          </cell>
          <cell r="D45" t="str">
            <v>スウェーデン</v>
          </cell>
          <cell r="E45" t="str">
            <v>Sweden</v>
          </cell>
          <cell r="F45">
            <v>2440</v>
          </cell>
          <cell r="G45">
            <v>709</v>
          </cell>
          <cell r="H45">
            <v>1731</v>
          </cell>
        </row>
        <row r="46">
          <cell r="C46">
            <v>7</v>
          </cell>
          <cell r="D46" t="str">
            <v>韓国</v>
          </cell>
          <cell r="E46" t="str">
            <v>Rep. of Korea</v>
          </cell>
          <cell r="F46">
            <v>1256</v>
          </cell>
          <cell r="G46">
            <v>55</v>
          </cell>
          <cell r="H46">
            <v>1201</v>
          </cell>
        </row>
        <row r="47">
          <cell r="C47">
            <v>8</v>
          </cell>
          <cell r="D47" t="str">
            <v>インドネシア</v>
          </cell>
          <cell r="E47" t="str">
            <v>Indonesia</v>
          </cell>
          <cell r="F47">
            <v>898</v>
          </cell>
          <cell r="G47" t="str">
            <v>-</v>
          </cell>
          <cell r="H47">
            <v>898</v>
          </cell>
        </row>
        <row r="48">
          <cell r="C48">
            <v>9</v>
          </cell>
          <cell r="D48" t="str">
            <v>フィンランド</v>
          </cell>
          <cell r="E48" t="str">
            <v>Finland</v>
          </cell>
          <cell r="F48">
            <v>718</v>
          </cell>
          <cell r="G48">
            <v>104</v>
          </cell>
          <cell r="H48">
            <v>614</v>
          </cell>
        </row>
        <row r="49">
          <cell r="C49">
            <v>10</v>
          </cell>
          <cell r="D49" t="str">
            <v>タイ</v>
          </cell>
          <cell r="E49" t="str">
            <v>Thailand</v>
          </cell>
          <cell r="F49">
            <v>505</v>
          </cell>
          <cell r="G49" t="str">
            <v>-</v>
          </cell>
          <cell r="H49">
            <v>505</v>
          </cell>
        </row>
        <row r="50">
          <cell r="C50">
            <v>2</v>
          </cell>
          <cell r="D50" t="str">
            <v>アメリカ</v>
          </cell>
          <cell r="E50" t="str">
            <v>United States</v>
          </cell>
          <cell r="F50">
            <v>271990</v>
          </cell>
          <cell r="G50">
            <v>128624</v>
          </cell>
          <cell r="H50">
            <v>143366</v>
          </cell>
        </row>
        <row r="51">
          <cell r="C51">
            <v>29</v>
          </cell>
          <cell r="D51" t="str">
            <v>フランス</v>
          </cell>
          <cell r="E51" t="str">
            <v>France</v>
          </cell>
          <cell r="F51">
            <v>2575</v>
          </cell>
          <cell r="G51">
            <v>3158</v>
          </cell>
          <cell r="H51">
            <v>-583</v>
          </cell>
        </row>
        <row r="52">
          <cell r="C52">
            <v>33</v>
          </cell>
          <cell r="D52" t="str">
            <v>ドイツ</v>
          </cell>
          <cell r="E52" t="str">
            <v>Germany</v>
          </cell>
          <cell r="F52">
            <v>2637</v>
          </cell>
          <cell r="G52">
            <v>6198</v>
          </cell>
          <cell r="H52">
            <v>-3561</v>
          </cell>
        </row>
        <row r="53">
          <cell r="C53">
            <v>1</v>
          </cell>
          <cell r="D53" t="str">
            <v>イギリス</v>
          </cell>
          <cell r="E53" t="str">
            <v>United Kingdom</v>
          </cell>
          <cell r="F53">
            <v>231428</v>
          </cell>
          <cell r="G53">
            <v>6645</v>
          </cell>
          <cell r="H53">
            <v>224783</v>
          </cell>
        </row>
        <row r="54">
          <cell r="F54">
            <v>625844</v>
          </cell>
          <cell r="G54">
            <v>167891</v>
          </cell>
          <cell r="H54">
            <v>457953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N53"/>
  <sheetViews>
    <sheetView zoomScaleNormal="100" zoomScaleSheetLayoutView="100" workbookViewId="0">
      <pane ySplit="10" topLeftCell="A43" activePane="bottomLeft" state="frozen"/>
      <selection pane="bottomLeft" activeCell="B2" sqref="B2"/>
    </sheetView>
  </sheetViews>
  <sheetFormatPr defaultRowHeight="12" x14ac:dyDescent="0.4"/>
  <cols>
    <col min="1" max="1" width="2.5" style="1" customWidth="1"/>
    <col min="2" max="2" width="3.625" style="1" customWidth="1"/>
    <col min="3" max="3" width="6.625" style="1" customWidth="1"/>
    <col min="4" max="4" width="12.625" style="1" customWidth="1"/>
    <col min="5" max="5" width="10.625" style="2" customWidth="1"/>
    <col min="6" max="6" width="12.625" style="1" customWidth="1"/>
    <col min="7" max="7" width="10.625" style="1" customWidth="1"/>
    <col min="8" max="8" width="8.625" style="1" customWidth="1"/>
    <col min="9" max="9" width="12.625" style="1" customWidth="1"/>
    <col min="10" max="10" width="10.625" style="1" customWidth="1"/>
    <col min="11" max="11" width="12.625" style="1" customWidth="1"/>
    <col min="12" max="12" width="8.875" style="1" customWidth="1"/>
    <col min="13" max="13" width="8.625" style="1" customWidth="1"/>
    <col min="14" max="16384" width="9" style="1"/>
  </cols>
  <sheetData>
    <row r="1" spans="1:14" ht="15" customHeight="1" x14ac:dyDescent="0.4">
      <c r="B1" s="1" t="s">
        <v>0</v>
      </c>
    </row>
    <row r="2" spans="1:14" ht="15" customHeight="1" x14ac:dyDescent="0.4">
      <c r="B2" s="1" t="s">
        <v>1</v>
      </c>
    </row>
    <row r="3" spans="1:14" ht="15" customHeight="1" thickBot="1" x14ac:dyDescent="0.45">
      <c r="B3" s="3"/>
      <c r="C3" s="3"/>
      <c r="D3" s="3"/>
      <c r="E3" s="4"/>
      <c r="F3" s="3"/>
      <c r="G3" s="3"/>
      <c r="H3" s="3"/>
      <c r="I3" s="3"/>
      <c r="J3" s="3"/>
      <c r="K3" s="3"/>
      <c r="L3" s="3"/>
      <c r="M3" s="3"/>
    </row>
    <row r="4" spans="1:14" ht="22.5" customHeight="1" x14ac:dyDescent="0.4">
      <c r="B4" s="428" t="s">
        <v>2</v>
      </c>
      <c r="C4" s="428"/>
      <c r="D4" s="430" t="s">
        <v>3</v>
      </c>
      <c r="E4" s="431"/>
      <c r="F4" s="431"/>
      <c r="G4" s="431"/>
      <c r="H4" s="432"/>
      <c r="I4" s="433" t="s">
        <v>4</v>
      </c>
      <c r="J4" s="434"/>
      <c r="K4" s="435" t="s">
        <v>5</v>
      </c>
      <c r="L4" s="436"/>
      <c r="M4" s="436"/>
    </row>
    <row r="5" spans="1:14" ht="26.25" customHeight="1" x14ac:dyDescent="0.4">
      <c r="B5" s="429"/>
      <c r="C5" s="429"/>
      <c r="D5" s="424" t="s">
        <v>6</v>
      </c>
      <c r="E5" s="426"/>
      <c r="F5" s="426"/>
      <c r="G5" s="426"/>
      <c r="H5" s="425"/>
      <c r="I5" s="437" t="s">
        <v>7</v>
      </c>
      <c r="J5" s="438"/>
      <c r="K5" s="439" t="s">
        <v>8</v>
      </c>
      <c r="L5" s="440"/>
      <c r="M5" s="440"/>
    </row>
    <row r="6" spans="1:14" ht="18" customHeight="1" x14ac:dyDescent="0.4">
      <c r="B6" s="3"/>
      <c r="C6" s="3"/>
      <c r="D6" s="420" t="s">
        <v>9</v>
      </c>
      <c r="E6" s="421"/>
      <c r="F6" s="422" t="s">
        <v>10</v>
      </c>
      <c r="G6" s="421"/>
      <c r="H6" s="5" t="s">
        <v>11</v>
      </c>
      <c r="I6" s="423" t="s">
        <v>9</v>
      </c>
      <c r="J6" s="422"/>
      <c r="K6" s="422" t="s">
        <v>10</v>
      </c>
      <c r="L6" s="421"/>
      <c r="M6" s="5" t="s">
        <v>11</v>
      </c>
    </row>
    <row r="7" spans="1:14" ht="15" customHeight="1" x14ac:dyDescent="0.4">
      <c r="B7" s="3"/>
      <c r="C7" s="3"/>
      <c r="D7" s="424" t="s">
        <v>12</v>
      </c>
      <c r="E7" s="425"/>
      <c r="F7" s="426" t="s">
        <v>13</v>
      </c>
      <c r="G7" s="425"/>
      <c r="H7" s="6" t="s">
        <v>14</v>
      </c>
      <c r="I7" s="427" t="s">
        <v>15</v>
      </c>
      <c r="J7" s="426"/>
      <c r="K7" s="426" t="s">
        <v>16</v>
      </c>
      <c r="L7" s="425"/>
      <c r="M7" s="6" t="s">
        <v>17</v>
      </c>
    </row>
    <row r="8" spans="1:14" ht="18" customHeight="1" x14ac:dyDescent="0.4">
      <c r="B8" s="409" t="s">
        <v>18</v>
      </c>
      <c r="C8" s="410"/>
      <c r="D8" s="412" t="s">
        <v>19</v>
      </c>
      <c r="E8" s="413"/>
      <c r="F8" s="414" t="s">
        <v>20</v>
      </c>
      <c r="G8" s="413"/>
      <c r="H8" s="7" t="s">
        <v>21</v>
      </c>
      <c r="I8" s="415" t="s">
        <v>20</v>
      </c>
      <c r="J8" s="414"/>
      <c r="K8" s="414" t="s">
        <v>19</v>
      </c>
      <c r="L8" s="413"/>
      <c r="M8" s="7" t="s">
        <v>22</v>
      </c>
    </row>
    <row r="9" spans="1:14" ht="15" customHeight="1" thickBot="1" x14ac:dyDescent="0.45">
      <c r="A9" s="8"/>
      <c r="B9" s="411"/>
      <c r="C9" s="411"/>
      <c r="D9" s="416" t="s">
        <v>23</v>
      </c>
      <c r="E9" s="417"/>
      <c r="F9" s="418" t="s">
        <v>23</v>
      </c>
      <c r="G9" s="417"/>
      <c r="H9" s="9"/>
      <c r="I9" s="418" t="s">
        <v>23</v>
      </c>
      <c r="J9" s="419"/>
      <c r="K9" s="419" t="s">
        <v>23</v>
      </c>
      <c r="L9" s="417"/>
      <c r="M9" s="10"/>
    </row>
    <row r="10" spans="1:14" ht="9" customHeight="1" x14ac:dyDescent="0.4">
      <c r="B10" s="11"/>
      <c r="C10" s="11"/>
      <c r="D10" s="12"/>
      <c r="E10" s="13"/>
      <c r="F10" s="13"/>
      <c r="G10" s="13"/>
      <c r="H10" s="11"/>
      <c r="I10" s="13"/>
      <c r="J10" s="13"/>
      <c r="K10" s="13"/>
      <c r="L10" s="13"/>
      <c r="M10" s="11"/>
    </row>
    <row r="11" spans="1:14" ht="21" customHeight="1" x14ac:dyDescent="0.4">
      <c r="B11" s="3">
        <v>57</v>
      </c>
      <c r="C11" s="3" t="s">
        <v>24</v>
      </c>
      <c r="D11" s="14">
        <f>[2]Calculation!D11</f>
        <v>131276</v>
      </c>
      <c r="E11" s="15" t="str">
        <f>[2]Calculation!E11</f>
        <v>(   527)</v>
      </c>
      <c r="F11" s="16">
        <f>[2]Calculation!F11</f>
        <v>447384</v>
      </c>
      <c r="G11" s="15" t="str">
        <f>[2]Calculation!G11</f>
        <v>( 1,796)</v>
      </c>
      <c r="H11" s="17">
        <f>[2]Calculation!H11</f>
        <v>0.29343025231121361</v>
      </c>
      <c r="I11" s="16">
        <f>[2]Calculation!I11</f>
        <v>184921</v>
      </c>
      <c r="J11" s="15" t="str">
        <f>[2]Calculation!J11</f>
        <v>(   742)</v>
      </c>
      <c r="K11" s="16">
        <f>[2]Calculation!K11</f>
        <v>282613</v>
      </c>
      <c r="L11" s="15" t="str">
        <f>[2]Calculation!L11</f>
        <v>(1,135)</v>
      </c>
      <c r="M11" s="17">
        <f>[2]Calculation!M11</f>
        <v>0.65432588026736205</v>
      </c>
      <c r="N11" s="16"/>
    </row>
    <row r="12" spans="1:14" ht="21" customHeight="1" x14ac:dyDescent="0.4">
      <c r="B12" s="3">
        <v>58</v>
      </c>
      <c r="C12" s="3" t="s">
        <v>25</v>
      </c>
      <c r="D12" s="14">
        <f>[2]Calculation!D12</f>
        <v>148200</v>
      </c>
      <c r="E12" s="15" t="str">
        <f>[2]Calculation!E12</f>
        <v>(   624)</v>
      </c>
      <c r="F12" s="16">
        <f>[2]Calculation!F12</f>
        <v>493763</v>
      </c>
      <c r="G12" s="15" t="str">
        <f>[2]Calculation!G12</f>
        <v>( 2,079)</v>
      </c>
      <c r="H12" s="17">
        <f>[2]Calculation!H12</f>
        <v>0.30014399620870741</v>
      </c>
      <c r="I12" s="16">
        <f>[2]Calculation!I12</f>
        <v>240887</v>
      </c>
      <c r="J12" s="15" t="str">
        <f>[2]Calculation!J12</f>
        <v>( 1,014)</v>
      </c>
      <c r="K12" s="16">
        <f>[2]Calculation!K12</f>
        <v>279280</v>
      </c>
      <c r="L12" s="15" t="str">
        <f>[2]Calculation!L12</f>
        <v>(1,176)</v>
      </c>
      <c r="M12" s="17">
        <f>[2]Calculation!M12</f>
        <v>0.86252864508736748</v>
      </c>
    </row>
    <row r="13" spans="1:14" ht="21" customHeight="1" x14ac:dyDescent="0.4">
      <c r="B13" s="3">
        <v>59</v>
      </c>
      <c r="C13" s="3" t="s">
        <v>26</v>
      </c>
      <c r="D13" s="14">
        <f>[2]Calculation!D13</f>
        <v>164588</v>
      </c>
      <c r="E13" s="15" t="str">
        <f>[2]Calculation!E13</f>
        <v>(   693)</v>
      </c>
      <c r="F13" s="16">
        <f>[2]Calculation!F13</f>
        <v>550288</v>
      </c>
      <c r="G13" s="15" t="str">
        <f>[2]Calculation!G13</f>
        <v>( 2,317)</v>
      </c>
      <c r="H13" s="17">
        <f>[2]Calculation!H13</f>
        <v>0.29909429244322971</v>
      </c>
      <c r="I13" s="16">
        <f>[2]Calculation!I13</f>
        <v>277512</v>
      </c>
      <c r="J13" s="15" t="str">
        <f>[2]Calculation!J13</f>
        <v>( 1,168)</v>
      </c>
      <c r="K13" s="16">
        <f>[2]Calculation!K13</f>
        <v>281447</v>
      </c>
      <c r="L13" s="15" t="str">
        <f>[2]Calculation!L13</f>
        <v>(1,185)</v>
      </c>
      <c r="M13" s="17">
        <f>[2]Calculation!M13</f>
        <v>0.98601868202539023</v>
      </c>
    </row>
    <row r="14" spans="1:14" ht="21" customHeight="1" x14ac:dyDescent="0.4">
      <c r="B14" s="3">
        <v>60</v>
      </c>
      <c r="C14" s="3" t="s">
        <v>27</v>
      </c>
      <c r="D14" s="14">
        <f>[2]Calculation!D14</f>
        <v>177921</v>
      </c>
      <c r="E14" s="15" t="str">
        <f>[2]Calculation!E14</f>
        <v>(   746)</v>
      </c>
      <c r="F14" s="16">
        <f>[2]Calculation!F14</f>
        <v>601497</v>
      </c>
      <c r="G14" s="15" t="str">
        <f>[2]Calculation!G14</f>
        <v>( 2,522)</v>
      </c>
      <c r="H14" s="17">
        <f>[2]Calculation!H14</f>
        <v>0.29579698651863601</v>
      </c>
      <c r="I14" s="16">
        <f>[2]Calculation!I14</f>
        <v>234220</v>
      </c>
      <c r="J14" s="15" t="str">
        <f>[2]Calculation!J14</f>
        <v>(   982)</v>
      </c>
      <c r="K14" s="16">
        <f>[2]Calculation!K14</f>
        <v>293173</v>
      </c>
      <c r="L14" s="15" t="str">
        <f>[2]Calculation!L14</f>
        <v>(1,229)</v>
      </c>
      <c r="M14" s="17">
        <f>[2]Calculation!M14</f>
        <v>0.79891395183048919</v>
      </c>
    </row>
    <row r="15" spans="1:14" ht="21" customHeight="1" x14ac:dyDescent="0.4">
      <c r="B15" s="3">
        <v>61</v>
      </c>
      <c r="C15" s="3" t="s">
        <v>28</v>
      </c>
      <c r="D15" s="14">
        <f>[2]Calculation!D15</f>
        <v>170017</v>
      </c>
      <c r="E15" s="15" t="str">
        <f>[2]Calculation!E15</f>
        <v>( 1,009)</v>
      </c>
      <c r="F15" s="16">
        <f>[2]Calculation!F15</f>
        <v>568688</v>
      </c>
      <c r="G15" s="15" t="str">
        <f>[2]Calculation!G15</f>
        <v>( 3,375)</v>
      </c>
      <c r="H15" s="17">
        <f>[2]Calculation!H15</f>
        <v>0.29896357932644968</v>
      </c>
      <c r="I15" s="16">
        <f>[2]Calculation!I15</f>
        <v>224078</v>
      </c>
      <c r="J15" s="15" t="str">
        <f>[2]Calculation!J15</f>
        <v>( 1,330)</v>
      </c>
      <c r="K15" s="16">
        <f>[2]Calculation!K15</f>
        <v>260577</v>
      </c>
      <c r="L15" s="15" t="str">
        <f>[2]Calculation!L15</f>
        <v>(1,546)</v>
      </c>
      <c r="M15" s="17">
        <f>[2]Calculation!M15</f>
        <v>0.85993007824942336</v>
      </c>
    </row>
    <row r="16" spans="1:14" ht="21" customHeight="1" x14ac:dyDescent="0.4">
      <c r="B16" s="3">
        <v>62</v>
      </c>
      <c r="C16" s="3" t="s">
        <v>29</v>
      </c>
      <c r="D16" s="14">
        <f>[2]Calculation!D16</f>
        <v>200271</v>
      </c>
      <c r="E16" s="15" t="str">
        <f>[2]Calculation!E16</f>
        <v>( 1,385)</v>
      </c>
      <c r="F16" s="16">
        <f>[2]Calculation!F16</f>
        <v>603994</v>
      </c>
      <c r="G16" s="15" t="str">
        <f>[2]Calculation!G16</f>
        <v>( 4,176)</v>
      </c>
      <c r="H16" s="17">
        <f>[2]Calculation!H16</f>
        <v>0.33157779713043506</v>
      </c>
      <c r="I16" s="16">
        <f>[2]Calculation!I16</f>
        <v>215575</v>
      </c>
      <c r="J16" s="15" t="str">
        <f>[2]Calculation!J16</f>
        <v>( 1,490)</v>
      </c>
      <c r="K16" s="16">
        <f>[2]Calculation!K16</f>
        <v>283245</v>
      </c>
      <c r="L16" s="15" t="str">
        <f>[2]Calculation!L16</f>
        <v>(1,958)</v>
      </c>
      <c r="M16" s="17">
        <f>[2]Calculation!M16</f>
        <v>0.76109022224575895</v>
      </c>
    </row>
    <row r="17" spans="2:13" ht="21" customHeight="1" x14ac:dyDescent="0.4">
      <c r="B17" s="18">
        <v>63</v>
      </c>
      <c r="C17" s="18" t="s">
        <v>30</v>
      </c>
      <c r="D17" s="19">
        <f>[2]Calculation!D17</f>
        <v>215504</v>
      </c>
      <c r="E17" s="20" t="str">
        <f>[2]Calculation!E17</f>
        <v>( 1,682)</v>
      </c>
      <c r="F17" s="21">
        <f>[2]Calculation!F17</f>
        <v>650743</v>
      </c>
      <c r="G17" s="20" t="str">
        <f>[2]Calculation!G17</f>
        <v>( 5,078)</v>
      </c>
      <c r="H17" s="22">
        <f>[2]Calculation!H17</f>
        <v>0.33116606709561225</v>
      </c>
      <c r="I17" s="21">
        <f>[2]Calculation!I17</f>
        <v>246255</v>
      </c>
      <c r="J17" s="20" t="str">
        <f>[2]Calculation!J17</f>
        <v>( 1,922)</v>
      </c>
      <c r="K17" s="21">
        <f>[2]Calculation!K17</f>
        <v>312195</v>
      </c>
      <c r="L17" s="20" t="str">
        <f>[2]Calculation!L17</f>
        <v>(2,436)</v>
      </c>
      <c r="M17" s="22">
        <f>[2]Calculation!M17</f>
        <v>0.78878585499447462</v>
      </c>
    </row>
    <row r="18" spans="2:13" ht="21" customHeight="1" x14ac:dyDescent="0.4">
      <c r="B18" s="23" t="s">
        <v>31</v>
      </c>
      <c r="C18" s="3" t="s">
        <v>32</v>
      </c>
      <c r="D18" s="14">
        <f>[2]Calculation!D18</f>
        <v>302082</v>
      </c>
      <c r="E18" s="15" t="str">
        <f>[2]Calculation!E18</f>
        <v>( 2,190)</v>
      </c>
      <c r="F18" s="16">
        <f>[2]Calculation!F18</f>
        <v>752790</v>
      </c>
      <c r="G18" s="15" t="str">
        <f>[2]Calculation!G18</f>
        <v>( 5,457)</v>
      </c>
      <c r="H18" s="17">
        <f>[2]Calculation!H18</f>
        <v>0.40128322639780017</v>
      </c>
      <c r="I18" s="16">
        <f>[2]Calculation!I18</f>
        <v>329348</v>
      </c>
      <c r="J18" s="15" t="str">
        <f>[2]Calculation!J18</f>
        <v>( 2,387)</v>
      </c>
      <c r="K18" s="16">
        <f>[2]Calculation!K18</f>
        <v>329925</v>
      </c>
      <c r="L18" s="15" t="str">
        <f>[2]Calculation!L18</f>
        <v>(2,391)</v>
      </c>
      <c r="M18" s="17">
        <f>[2]Calculation!M18</f>
        <v>0.99825111767826025</v>
      </c>
    </row>
    <row r="19" spans="2:13" ht="21" customHeight="1" x14ac:dyDescent="0.4">
      <c r="B19" s="23" t="s">
        <v>33</v>
      </c>
      <c r="C19" s="3" t="s">
        <v>34</v>
      </c>
      <c r="D19" s="14">
        <f>[2]Calculation!D19</f>
        <v>373874</v>
      </c>
      <c r="E19" s="15" t="str">
        <f>[2]Calculation!E19</f>
        <v>( 2,582)</v>
      </c>
      <c r="F19" s="16">
        <f>[2]Calculation!F19</f>
        <v>869379</v>
      </c>
      <c r="G19" s="15" t="str">
        <f>[2]Calculation!G19</f>
        <v>( 6,004)</v>
      </c>
      <c r="H19" s="17">
        <f>[2]Calculation!H19</f>
        <v>0.43004719460672503</v>
      </c>
      <c r="I19" s="16">
        <f>[2]Calculation!I19</f>
        <v>339352</v>
      </c>
      <c r="J19" s="15" t="str">
        <f>[2]Calculation!J19</f>
        <v>( 2,344)</v>
      </c>
      <c r="K19" s="16">
        <f>[2]Calculation!K19</f>
        <v>371907</v>
      </c>
      <c r="L19" s="15" t="str">
        <f>[2]Calculation!L19</f>
        <v>(2,569)</v>
      </c>
      <c r="M19" s="17">
        <f>[2]Calculation!M19</f>
        <v>0.91246467530861208</v>
      </c>
    </row>
    <row r="20" spans="2:13" ht="21" customHeight="1" x14ac:dyDescent="0.4">
      <c r="B20" s="23" t="s">
        <v>35</v>
      </c>
      <c r="C20" s="3" t="s">
        <v>36</v>
      </c>
      <c r="D20" s="14">
        <f>[2]Calculation!D20</f>
        <v>397600</v>
      </c>
      <c r="E20" s="15" t="str">
        <f>[2]Calculation!E20</f>
        <v>( 2,952)</v>
      </c>
      <c r="F20" s="16">
        <f>[2]Calculation!F20</f>
        <v>861900</v>
      </c>
      <c r="G20" s="15" t="str">
        <f>[2]Calculation!G20</f>
        <v>( 6,398)</v>
      </c>
      <c r="H20" s="17">
        <f>[2]Calculation!H20</f>
        <v>0.4613064160575473</v>
      </c>
      <c r="I20" s="16">
        <f>[2]Calculation!I20</f>
        <v>370552</v>
      </c>
      <c r="J20" s="15" t="str">
        <f>[2]Calculation!J20</f>
        <v>( 2,751)</v>
      </c>
      <c r="K20" s="16">
        <f>[2]Calculation!K20</f>
        <v>394661</v>
      </c>
      <c r="L20" s="15" t="str">
        <f>[2]Calculation!L20</f>
        <v>(2,930)</v>
      </c>
      <c r="M20" s="17">
        <f>[2]Calculation!M20</f>
        <v>0.93891212965051019</v>
      </c>
    </row>
    <row r="21" spans="2:13" ht="21" customHeight="1" x14ac:dyDescent="0.4">
      <c r="B21" s="24" t="s">
        <v>37</v>
      </c>
      <c r="C21" s="25" t="s">
        <v>38</v>
      </c>
      <c r="D21" s="26">
        <f>[2]Calculation!D21</f>
        <v>399500</v>
      </c>
      <c r="E21" s="27" t="str">
        <f>[2]Calculation!E21</f>
        <v>( 3,154)</v>
      </c>
      <c r="F21" s="28">
        <f>[2]Calculation!F21</f>
        <v>889900</v>
      </c>
      <c r="G21" s="27" t="str">
        <f>[2]Calculation!G21</f>
        <v>( 7,026)</v>
      </c>
      <c r="H21" s="29">
        <f>[2]Calculation!H21</f>
        <v>0.44892684571300145</v>
      </c>
      <c r="I21" s="28">
        <f>[2]Calculation!I21</f>
        <v>377691</v>
      </c>
      <c r="J21" s="27" t="str">
        <f>[2]Calculation!J21</f>
        <v>( 2,982)</v>
      </c>
      <c r="K21" s="28">
        <f>[2]Calculation!K21</f>
        <v>413908</v>
      </c>
      <c r="L21" s="27" t="str">
        <f>[2]Calculation!L21</f>
        <v>(3,268)</v>
      </c>
      <c r="M21" s="29">
        <f>[2]Calculation!M21</f>
        <v>0.9124998792002087</v>
      </c>
    </row>
    <row r="22" spans="2:13" ht="21" customHeight="1" x14ac:dyDescent="0.4">
      <c r="B22" s="30" t="s">
        <v>39</v>
      </c>
      <c r="C22" s="3" t="s">
        <v>40</v>
      </c>
      <c r="D22" s="14">
        <f>[2]Calculation!D22</f>
        <v>435100</v>
      </c>
      <c r="E22" s="15" t="str">
        <f>[2]Calculation!E22</f>
        <v>( 3,913)</v>
      </c>
      <c r="F22" s="16">
        <f>[2]Calculation!F22</f>
        <v>790600</v>
      </c>
      <c r="G22" s="15" t="str">
        <f>[2]Calculation!G22</f>
        <v>( 7,110)</v>
      </c>
      <c r="H22" s="17">
        <f>[2]Calculation!H22</f>
        <v>0.55034151277510757</v>
      </c>
      <c r="I22" s="16">
        <f>[2]Calculation!I22</f>
        <v>400362</v>
      </c>
      <c r="J22" s="15" t="str">
        <f>[2]Calculation!J22</f>
        <v>( 3,600)</v>
      </c>
      <c r="K22" s="16">
        <f>[2]Calculation!K22</f>
        <v>362974</v>
      </c>
      <c r="L22" s="15" t="str">
        <f>[2]Calculation!L22</f>
        <v>(3,264)</v>
      </c>
      <c r="M22" s="17">
        <f>[2]Calculation!M22</f>
        <v>1.10300462292065</v>
      </c>
    </row>
    <row r="23" spans="2:13" ht="21" customHeight="1" x14ac:dyDescent="0.4">
      <c r="B23" s="30" t="s">
        <v>41</v>
      </c>
      <c r="C23" s="3" t="s">
        <v>42</v>
      </c>
      <c r="D23" s="14">
        <f>[2]Calculation!D23</f>
        <v>542700</v>
      </c>
      <c r="E23" s="15" t="str">
        <f>[2]Calculation!E23</f>
        <v>( 5,310)</v>
      </c>
      <c r="F23" s="16">
        <f>[2]Calculation!F23</f>
        <v>856100</v>
      </c>
      <c r="G23" s="15" t="str">
        <f>[2]Calculation!G23</f>
        <v>( 8,376)</v>
      </c>
      <c r="H23" s="17">
        <f>[2]Calculation!H23</f>
        <v>0.63392127087957018</v>
      </c>
      <c r="I23" s="16">
        <f>[2]Calculation!I23</f>
        <v>462128</v>
      </c>
      <c r="J23" s="15" t="str">
        <f>[2]Calculation!J23</f>
        <v>( 4,521)</v>
      </c>
      <c r="K23" s="16">
        <f>[2]Calculation!K23</f>
        <v>370693</v>
      </c>
      <c r="L23" s="15" t="str">
        <f>[2]Calculation!L23</f>
        <v>(3,627)</v>
      </c>
      <c r="M23" s="17">
        <f>[2]Calculation!M23</f>
        <v>1.2466596347921326</v>
      </c>
    </row>
    <row r="24" spans="2:13" ht="21" customHeight="1" x14ac:dyDescent="0.4">
      <c r="B24" s="30" t="s">
        <v>43</v>
      </c>
      <c r="C24" s="3" t="s">
        <v>44</v>
      </c>
      <c r="D24" s="14">
        <f>[2]Calculation!D24</f>
        <v>618200</v>
      </c>
      <c r="E24" s="15" t="str">
        <f>[2]Calculation!E24</f>
        <v>( 6,572)</v>
      </c>
      <c r="F24" s="16">
        <f>[2]Calculation!F24</f>
        <v>944500</v>
      </c>
      <c r="G24" s="15" t="str">
        <f>[2]Calculation!G24</f>
        <v>(10,041)</v>
      </c>
      <c r="H24" s="17">
        <f>[2]Calculation!H24</f>
        <v>0.65452620434092113</v>
      </c>
      <c r="I24" s="16">
        <f>[2]Calculation!I24</f>
        <v>562077</v>
      </c>
      <c r="J24" s="15" t="str">
        <f>[2]Calculation!J24</f>
        <v>( 5,976)</v>
      </c>
      <c r="K24" s="16">
        <f>[2]Calculation!K24</f>
        <v>391715</v>
      </c>
      <c r="L24" s="15" t="str">
        <f>[2]Calculation!L24</f>
        <v>(4,165)</v>
      </c>
      <c r="M24" s="17">
        <f>[2]Calculation!M24</f>
        <v>1.4349131383786682</v>
      </c>
    </row>
    <row r="25" spans="2:13" ht="21" customHeight="1" x14ac:dyDescent="0.4">
      <c r="B25" s="30" t="s">
        <v>45</v>
      </c>
      <c r="C25" s="3" t="s">
        <v>46</v>
      </c>
      <c r="D25" s="14">
        <f>[2]Calculation!D25</f>
        <v>756200</v>
      </c>
      <c r="E25" s="15" t="str">
        <f>[2]Calculation!E25</f>
        <v>( 6,952)</v>
      </c>
      <c r="F25" s="16">
        <f>[2]Calculation!F25</f>
        <v>1096700</v>
      </c>
      <c r="G25" s="15" t="str">
        <f>[2]Calculation!G25</f>
        <v>(10,082)</v>
      </c>
      <c r="H25" s="17">
        <f>[2]Calculation!H25</f>
        <v>0.68952311479894224</v>
      </c>
      <c r="I25" s="16">
        <f>[2]Calculation!I25</f>
        <v>703033</v>
      </c>
      <c r="J25" s="15" t="str">
        <f>[2]Calculation!J25</f>
        <v>( 6,463)</v>
      </c>
      <c r="K25" s="16">
        <f>[2]Calculation!K25</f>
        <v>451169</v>
      </c>
      <c r="L25" s="15" t="str">
        <f>[2]Calculation!L25</f>
        <v>(4,148)</v>
      </c>
      <c r="M25" s="17">
        <f>[2]Calculation!M25</f>
        <v>1.5582475746338955</v>
      </c>
    </row>
    <row r="26" spans="2:13" ht="21" customHeight="1" x14ac:dyDescent="0.4">
      <c r="B26" s="30" t="s">
        <v>47</v>
      </c>
      <c r="C26" s="3" t="s">
        <v>48</v>
      </c>
      <c r="D26" s="14">
        <f>[2]Calculation!D26</f>
        <v>929700</v>
      </c>
      <c r="E26" s="15" t="str">
        <f>[2]Calculation!E26</f>
        <v>( 7,684)</v>
      </c>
      <c r="F26" s="16">
        <f>[2]Calculation!F26</f>
        <v>1155700</v>
      </c>
      <c r="G26" s="15" t="str">
        <f>[2]Calculation!G26</f>
        <v>( 9,552)</v>
      </c>
      <c r="H26" s="17">
        <f>[2]Calculation!H26</f>
        <v>0.80444752098295402</v>
      </c>
      <c r="I26" s="16">
        <f>[2]Calculation!I26</f>
        <v>831563</v>
      </c>
      <c r="J26" s="15" t="str">
        <f>[2]Calculation!J26</f>
        <v>( 6,873)</v>
      </c>
      <c r="K26" s="16">
        <f>[2]Calculation!K26</f>
        <v>438400</v>
      </c>
      <c r="L26" s="15" t="str">
        <f>[2]Calculation!L26</f>
        <v>(3,623)</v>
      </c>
      <c r="M26" s="17">
        <f>[2]Calculation!M26</f>
        <v>1.8968134124087592</v>
      </c>
    </row>
    <row r="27" spans="2:13" ht="21" customHeight="1" x14ac:dyDescent="0.4">
      <c r="B27" s="31" t="s">
        <v>49</v>
      </c>
      <c r="C27" s="18" t="s">
        <v>50</v>
      </c>
      <c r="D27" s="19">
        <f>[2]Calculation!D27</f>
        <v>953000</v>
      </c>
      <c r="E27" s="20" t="str">
        <f>[2]Calculation!E27</f>
        <v>( 7,280)</v>
      </c>
      <c r="F27" s="21">
        <f>[2]Calculation!F27</f>
        <v>1186200</v>
      </c>
      <c r="G27" s="20" t="str">
        <f>[2]Calculation!G27</f>
        <v>( 9,061)</v>
      </c>
      <c r="H27" s="22">
        <f>[2]Calculation!H27</f>
        <v>0.80340583375484742</v>
      </c>
      <c r="I27" s="21">
        <f>[2]Calculation!I27</f>
        <v>916098</v>
      </c>
      <c r="J27" s="20" t="str">
        <f>[2]Calculation!J27</f>
        <v>( 6,998)</v>
      </c>
      <c r="K27" s="21">
        <f>[2]Calculation!K27</f>
        <v>430054</v>
      </c>
      <c r="L27" s="20" t="str">
        <f>[2]Calculation!L27</f>
        <v>(3,285)</v>
      </c>
      <c r="M27" s="22">
        <f>[2]Calculation!M27</f>
        <v>2.1301929525129402</v>
      </c>
    </row>
    <row r="28" spans="2:13" ht="21" customHeight="1" x14ac:dyDescent="0.4">
      <c r="B28" s="30" t="s">
        <v>51</v>
      </c>
      <c r="C28" s="3" t="s">
        <v>52</v>
      </c>
      <c r="D28" s="32">
        <f>[2]Calculation!D28</f>
        <v>966700</v>
      </c>
      <c r="E28" s="15" t="str">
        <f>[2]Calculation!E28</f>
        <v>( 8,487)</v>
      </c>
      <c r="F28" s="33">
        <f>[2]Calculation!F28</f>
        <v>1101900</v>
      </c>
      <c r="G28" s="15" t="str">
        <f>[2]Calculation!G28</f>
        <v>( 9,673)</v>
      </c>
      <c r="H28" s="17">
        <f>[2]Calculation!H28</f>
        <v>0.87730284054814411</v>
      </c>
      <c r="I28" s="16">
        <f>[2]Calculation!I28</f>
        <v>960800</v>
      </c>
      <c r="J28" s="15" t="str">
        <f>[2]Calculation!J28</f>
        <v>( 8,435)</v>
      </c>
      <c r="K28" s="16">
        <f>[2]Calculation!K28</f>
        <v>410296</v>
      </c>
      <c r="L28" s="15" t="str">
        <f>[2]Calculation!L28</f>
        <v>(3,602)</v>
      </c>
      <c r="M28" s="17">
        <f>[2]Calculation!M28</f>
        <v>2.3417240236317194</v>
      </c>
    </row>
    <row r="29" spans="2:13" ht="21" customHeight="1" x14ac:dyDescent="0.4">
      <c r="B29" s="30" t="s">
        <v>53</v>
      </c>
      <c r="C29" s="3" t="s">
        <v>54</v>
      </c>
      <c r="D29" s="32">
        <f>[2]Calculation!D29</f>
        <v>1188100</v>
      </c>
      <c r="E29" s="15" t="str">
        <f>[2]Calculation!E29</f>
        <v>(11,024)</v>
      </c>
      <c r="F29" s="33">
        <f>[2]Calculation!F29</f>
        <v>1218000</v>
      </c>
      <c r="G29" s="15" t="str">
        <f>[2]Calculation!G29</f>
        <v>(11,302)</v>
      </c>
      <c r="H29" s="17">
        <f>[2]Calculation!H29</f>
        <v>0.97545155993431854</v>
      </c>
      <c r="I29" s="16">
        <f>[2]Calculation!I29</f>
        <v>1057853</v>
      </c>
      <c r="J29" s="15" t="str">
        <f>[2]Calculation!J29</f>
        <v>( 9,816)</v>
      </c>
      <c r="K29" s="16">
        <f>[2]Calculation!K29</f>
        <v>443287</v>
      </c>
      <c r="L29" s="15" t="str">
        <f>[2]Calculation!L29</f>
        <v>(4,113)</v>
      </c>
      <c r="M29" s="17">
        <f>[2]Calculation!M29</f>
        <v>2.3863839905072788</v>
      </c>
    </row>
    <row r="30" spans="2:13" ht="21" customHeight="1" x14ac:dyDescent="0.4">
      <c r="B30" s="30">
        <v>13</v>
      </c>
      <c r="C30" s="3" t="s">
        <v>55</v>
      </c>
      <c r="D30" s="32">
        <f>[2]Calculation!D30</f>
        <v>1236600</v>
      </c>
      <c r="E30" s="15" t="str">
        <f>[2]Calculation!E30</f>
        <v>(10,175)</v>
      </c>
      <c r="F30" s="33">
        <f>[2]Calculation!F30</f>
        <v>1370300</v>
      </c>
      <c r="G30" s="15" t="str">
        <f>[2]Calculation!G30</f>
        <v>(11,275)</v>
      </c>
      <c r="H30" s="17">
        <f>[2]Calculation!H30</f>
        <v>0.90243012479019191</v>
      </c>
      <c r="I30" s="16">
        <f>[2]Calculation!I30</f>
        <v>1246814</v>
      </c>
      <c r="J30" s="15" t="str">
        <f>[2]Calculation!J30</f>
        <v>(10,259)</v>
      </c>
      <c r="K30" s="16">
        <f>[2]Calculation!K30</f>
        <v>548379</v>
      </c>
      <c r="L30" s="15" t="str">
        <f>[2]Calculation!L30</f>
        <v>(4,512)</v>
      </c>
      <c r="M30" s="17">
        <f>[2]Calculation!M30</f>
        <v>2.2736355695604682</v>
      </c>
    </row>
    <row r="31" spans="2:13" ht="21" customHeight="1" x14ac:dyDescent="0.4">
      <c r="B31" s="24">
        <v>14</v>
      </c>
      <c r="C31" s="25" t="s">
        <v>56</v>
      </c>
      <c r="D31" s="34">
        <f>[2]Calculation!D31</f>
        <v>1390700</v>
      </c>
      <c r="E31" s="27" t="str">
        <f>[2]Calculation!E31</f>
        <v>(11,091)</v>
      </c>
      <c r="F31" s="35">
        <f>[2]Calculation!F31</f>
        <v>1370500</v>
      </c>
      <c r="G31" s="27" t="str">
        <f>[2]Calculation!G31</f>
        <v>(10,930)</v>
      </c>
      <c r="H31" s="29">
        <f>[2]Calculation!H31</f>
        <v>1.0147391462969719</v>
      </c>
      <c r="I31" s="28">
        <f>[2]Calculation!I31</f>
        <v>1386769</v>
      </c>
      <c r="J31" s="27" t="str">
        <f>[2]Calculation!J31</f>
        <v>(11,060)</v>
      </c>
      <c r="K31" s="28">
        <f>[2]Calculation!K31</f>
        <v>541713</v>
      </c>
      <c r="L31" s="27" t="str">
        <f>[2]Calculation!L31</f>
        <v>(4,320)</v>
      </c>
      <c r="M31" s="29">
        <f>[2]Calculation!M31</f>
        <v>2.559969947186056</v>
      </c>
    </row>
    <row r="32" spans="2:13" ht="21" customHeight="1" x14ac:dyDescent="0.4">
      <c r="B32" s="30">
        <v>15</v>
      </c>
      <c r="C32" s="3" t="s">
        <v>57</v>
      </c>
      <c r="D32" s="32">
        <f>[2]Calculation!D32</f>
        <v>1438800</v>
      </c>
      <c r="E32" s="15" t="str">
        <f>[2]Calculation!E32</f>
        <v>(12,411)</v>
      </c>
      <c r="F32" s="33">
        <f>[2]Calculation!F32</f>
        <v>1289300</v>
      </c>
      <c r="G32" s="15" t="str">
        <f>[2]Calculation!G32</f>
        <v>(11,121)</v>
      </c>
      <c r="H32" s="17">
        <f>[2]Calculation!H32</f>
        <v>1.1159543938571317</v>
      </c>
      <c r="I32" s="16">
        <f>[2]Calculation!I32</f>
        <v>1512189</v>
      </c>
      <c r="J32" s="15" t="str">
        <f>[2]Calculation!J32</f>
        <v>(13,044)</v>
      </c>
      <c r="K32" s="16">
        <f>[2]Calculation!K32</f>
        <v>563764</v>
      </c>
      <c r="L32" s="15" t="str">
        <f>[2]Calculation!L32</f>
        <v>(4,863)</v>
      </c>
      <c r="M32" s="17">
        <f>[2]Calculation!M32</f>
        <v>2.6823085546434324</v>
      </c>
    </row>
    <row r="33" spans="2:13" ht="21" customHeight="1" x14ac:dyDescent="0.4">
      <c r="B33" s="30">
        <v>16</v>
      </c>
      <c r="C33" s="3" t="s">
        <v>58</v>
      </c>
      <c r="D33" s="14">
        <f>[2]Calculation!D33</f>
        <v>1771700</v>
      </c>
      <c r="E33" s="15" t="str">
        <f>[2]Calculation!E33</f>
        <v>(16,376)</v>
      </c>
      <c r="F33" s="16">
        <f>[2]Calculation!F33</f>
        <v>1524800</v>
      </c>
      <c r="G33" s="15" t="str">
        <f>[2]Calculation!G33</f>
        <v>(14,094)</v>
      </c>
      <c r="H33" s="17">
        <f>[2]Calculation!H33</f>
        <v>1.1619228751311648</v>
      </c>
      <c r="I33" s="16">
        <f>[2]Calculation!I33</f>
        <v>1769428</v>
      </c>
      <c r="J33" s="15" t="str">
        <f>[2]Calculation!J33</f>
        <v>(16,355)</v>
      </c>
      <c r="K33" s="16">
        <f>[2]Calculation!K33</f>
        <v>567643</v>
      </c>
      <c r="L33" s="15" t="str">
        <f>[2]Calculation!L33</f>
        <v>(5,247)</v>
      </c>
      <c r="M33" s="17">
        <f>[2]Calculation!M33</f>
        <v>3.1171493350574218</v>
      </c>
    </row>
    <row r="34" spans="2:13" ht="21" customHeight="1" x14ac:dyDescent="0.4">
      <c r="B34" s="30">
        <v>17</v>
      </c>
      <c r="C34" s="3" t="s">
        <v>59</v>
      </c>
      <c r="D34" s="14">
        <f>[2]Calculation!D34</f>
        <v>2126200</v>
      </c>
      <c r="E34" s="15" t="str">
        <f>[2]Calculation!E34</f>
        <v>(19,291)</v>
      </c>
      <c r="F34" s="16">
        <f>[2]Calculation!F34</f>
        <v>1668900</v>
      </c>
      <c r="G34" s="15" t="str">
        <f>[2]Calculation!G34</f>
        <v>(15,142)</v>
      </c>
      <c r="H34" s="17">
        <f>[2]Calculation!H34</f>
        <v>1.2740128228174246</v>
      </c>
      <c r="I34" s="16">
        <f>[2]Calculation!I34</f>
        <v>2028286</v>
      </c>
      <c r="J34" s="15" t="str">
        <f>[2]Calculation!J34</f>
        <v>(18,402)</v>
      </c>
      <c r="K34" s="16">
        <f>[2]Calculation!K34</f>
        <v>703707</v>
      </c>
      <c r="L34" s="15" t="str">
        <f>[2]Calculation!L34</f>
        <v>(6,385)</v>
      </c>
      <c r="M34" s="17">
        <f>[2]Calculation!M34</f>
        <v>2.8822876566525557</v>
      </c>
    </row>
    <row r="35" spans="2:13" ht="21" customHeight="1" x14ac:dyDescent="0.4">
      <c r="B35" s="30">
        <v>18</v>
      </c>
      <c r="C35" s="3" t="s">
        <v>60</v>
      </c>
      <c r="D35" s="14">
        <f>[2]Calculation!D35</f>
        <v>2404200</v>
      </c>
      <c r="E35" s="15" t="str">
        <f>[2]Calculation!E35</f>
        <v>(20,672)</v>
      </c>
      <c r="F35" s="16">
        <f>[2]Calculation!F35</f>
        <v>1791400</v>
      </c>
      <c r="G35" s="15" t="str">
        <f>[2]Calculation!G35</f>
        <v>(15,403)</v>
      </c>
      <c r="H35" s="17">
        <f>[2]Calculation!H35</f>
        <v>1.3420788210338284</v>
      </c>
      <c r="I35" s="16">
        <f>[2]Calculation!I35</f>
        <v>2378176</v>
      </c>
      <c r="J35" s="15" t="str">
        <f>[2]Calculation!J35</f>
        <v>(20,449)</v>
      </c>
      <c r="K35" s="16">
        <f>[2]Calculation!K35</f>
        <v>705388</v>
      </c>
      <c r="L35" s="15" t="str">
        <f>[2]Calculation!L35</f>
        <v>(6,065)</v>
      </c>
      <c r="M35" s="17">
        <f>[2]Calculation!M35</f>
        <v>3.3714438011420667</v>
      </c>
    </row>
    <row r="36" spans="2:13" ht="21" customHeight="1" x14ac:dyDescent="0.4">
      <c r="B36" s="30">
        <v>19</v>
      </c>
      <c r="C36" s="3" t="s">
        <v>61</v>
      </c>
      <c r="D36" s="32">
        <f>[2]Calculation!D36</f>
        <v>2677600</v>
      </c>
      <c r="E36" s="15" t="str">
        <f>[2]Calculation!E36</f>
        <v>(22,740)</v>
      </c>
      <c r="F36" s="33">
        <f>[2]Calculation!F36</f>
        <v>1964000</v>
      </c>
      <c r="G36" s="15" t="str">
        <f>[2]Calculation!G36</f>
        <v>(16,679)</v>
      </c>
      <c r="H36" s="17">
        <f>[2]Calculation!H36</f>
        <v>1.3633401221995927</v>
      </c>
      <c r="I36" s="16">
        <f>[2]Calculation!I36</f>
        <v>2482267</v>
      </c>
      <c r="J36" s="15" t="str">
        <f>[2]Calculation!J36</f>
        <v>(21,081)</v>
      </c>
      <c r="K36" s="16">
        <f>[2]Calculation!K36</f>
        <v>710510</v>
      </c>
      <c r="L36" s="15" t="str">
        <f>[2]Calculation!L36</f>
        <v>(6,034)</v>
      </c>
      <c r="M36" s="17">
        <f>[2]Calculation!M36</f>
        <v>3.493641187316153</v>
      </c>
    </row>
    <row r="37" spans="2:13" ht="21" customHeight="1" x14ac:dyDescent="0.4">
      <c r="B37" s="31">
        <v>20</v>
      </c>
      <c r="C37" s="18" t="s">
        <v>62</v>
      </c>
      <c r="D37" s="36">
        <f>[2]Calculation!D37</f>
        <v>2451900</v>
      </c>
      <c r="E37" s="20" t="str">
        <f>[2]Calculation!E37</f>
        <v>(23,722)</v>
      </c>
      <c r="F37" s="37">
        <f>[2]Calculation!F37</f>
        <v>1848800</v>
      </c>
      <c r="G37" s="20" t="str">
        <f>[2]Calculation!G37</f>
        <v>(17,887)</v>
      </c>
      <c r="H37" s="22">
        <f>[2]Calculation!H37</f>
        <v>1.3262115967113803</v>
      </c>
      <c r="I37" s="21">
        <f>[2]Calculation!I37</f>
        <v>2225470</v>
      </c>
      <c r="J37" s="20" t="str">
        <f>[2]Calculation!J37</f>
        <v>(21,531)</v>
      </c>
      <c r="K37" s="21">
        <f>[2]Calculation!K37</f>
        <v>600044</v>
      </c>
      <c r="L37" s="20" t="str">
        <f>[2]Calculation!L37</f>
        <v>(5,805)</v>
      </c>
      <c r="M37" s="22">
        <f>[2]Calculation!M37</f>
        <v>3.7088446847231205</v>
      </c>
    </row>
    <row r="38" spans="2:13" ht="21" customHeight="1" x14ac:dyDescent="0.4">
      <c r="B38" s="30">
        <v>21</v>
      </c>
      <c r="C38" s="3" t="s">
        <v>63</v>
      </c>
      <c r="D38" s="38">
        <f>[2]Calculation!D38</f>
        <v>2162000</v>
      </c>
      <c r="E38" s="15" t="str">
        <f>[2]Calculation!E38</f>
        <v>(23,106)</v>
      </c>
      <c r="F38" s="33">
        <f>[2]Calculation!F38</f>
        <v>1575400</v>
      </c>
      <c r="G38" s="15" t="str">
        <f>[2]Calculation!G38</f>
        <v>(16,837)</v>
      </c>
      <c r="H38" s="17">
        <f>[2]Calculation!H38</f>
        <v>1.372349879395709</v>
      </c>
      <c r="I38" s="16">
        <f>[2]Calculation!I38</f>
        <v>2015329</v>
      </c>
      <c r="J38" s="15" t="str">
        <f>[2]Calculation!J38</f>
        <v>(21,538)</v>
      </c>
      <c r="K38" s="16">
        <f>[2]Calculation!K38</f>
        <v>534901</v>
      </c>
      <c r="L38" s="15" t="str">
        <f>[2]Calculation!L38</f>
        <v>(5,717)</v>
      </c>
      <c r="M38" s="17">
        <f>[2]Calculation!M38</f>
        <v>3.7676672879654367</v>
      </c>
    </row>
    <row r="39" spans="2:13" ht="21" customHeight="1" x14ac:dyDescent="0.4">
      <c r="B39" s="30">
        <v>22</v>
      </c>
      <c r="C39" s="3" t="s">
        <v>64</v>
      </c>
      <c r="D39" s="38">
        <f>[2]Calculation!D39</f>
        <v>2391600</v>
      </c>
      <c r="E39" s="15" t="str">
        <f>[2]Calculation!E39</f>
        <v>(27,245)</v>
      </c>
      <c r="F39" s="33">
        <f>[2]Calculation!F39</f>
        <v>1616800</v>
      </c>
      <c r="G39" s="15" t="str">
        <f>[2]Calculation!G39</f>
        <v>(18,419)</v>
      </c>
      <c r="H39" s="17">
        <f>[2]Calculation!H39</f>
        <v>1.479218208807521</v>
      </c>
      <c r="I39" s="16">
        <f>[2]Calculation!I39</f>
        <v>2436638</v>
      </c>
      <c r="J39" s="15" t="str">
        <f>[2]Calculation!J39</f>
        <v>(27,758)</v>
      </c>
      <c r="K39" s="16">
        <f>[2]Calculation!K39</f>
        <v>530070</v>
      </c>
      <c r="L39" s="15" t="str">
        <f>[2]Calculation!L39</f>
        <v>(6,039)</v>
      </c>
      <c r="M39" s="17">
        <f>[2]Calculation!M39</f>
        <v>4.5968230611051375</v>
      </c>
    </row>
    <row r="40" spans="2:13" ht="21" customHeight="1" x14ac:dyDescent="0.4">
      <c r="B40" s="30">
        <v>23</v>
      </c>
      <c r="C40" s="3" t="s">
        <v>65</v>
      </c>
      <c r="D40" s="38">
        <f>[2]Calculation!D40</f>
        <v>2431600</v>
      </c>
      <c r="E40" s="15" t="str">
        <f>[2]Calculation!E40</f>
        <v>(30,469)</v>
      </c>
      <c r="F40" s="33">
        <f>[2]Calculation!F40</f>
        <v>1521800</v>
      </c>
      <c r="G40" s="15" t="str">
        <f>[2]Calculation!G40</f>
        <v>(19,069)</v>
      </c>
      <c r="H40" s="17">
        <f>[2]Calculation!H40</f>
        <v>1.5978446576422658</v>
      </c>
      <c r="I40" s="16">
        <f>[2]Calculation!I40</f>
        <v>2385208</v>
      </c>
      <c r="J40" s="15" t="str">
        <f>[2]Calculation!J40</f>
        <v>(29,887)</v>
      </c>
      <c r="K40" s="16">
        <f>[2]Calculation!K40</f>
        <v>414760</v>
      </c>
      <c r="L40" s="15" t="str">
        <f>[2]Calculation!L40</f>
        <v>(5,197)</v>
      </c>
      <c r="M40" s="17">
        <f>[2]Calculation!M40</f>
        <v>5.7508149291156334</v>
      </c>
    </row>
    <row r="41" spans="2:13" ht="21" customHeight="1" x14ac:dyDescent="0.4">
      <c r="B41" s="30">
        <v>24</v>
      </c>
      <c r="C41" s="3" t="s">
        <v>66</v>
      </c>
      <c r="D41" s="38">
        <f>[2]Calculation!D41</f>
        <v>2482400</v>
      </c>
      <c r="E41" s="15" t="str">
        <f>[2]Calculation!E41</f>
        <v>(31,112)</v>
      </c>
      <c r="F41" s="33">
        <f>[2]Calculation!F41</f>
        <v>1636900</v>
      </c>
      <c r="G41" s="15" t="str">
        <f>[2]Calculation!G41</f>
        <v>(20,515)</v>
      </c>
      <c r="H41" s="17">
        <f>[2]Calculation!H41</f>
        <v>1.5165251389822225</v>
      </c>
      <c r="I41" s="16">
        <f>[2]Calculation!I41</f>
        <v>2721046</v>
      </c>
      <c r="J41" s="15" t="str">
        <f>[2]Calculation!J41</f>
        <v>(34,103)</v>
      </c>
      <c r="K41" s="16">
        <f>[2]Calculation!K41</f>
        <v>448637</v>
      </c>
      <c r="L41" s="15" t="str">
        <f>[2]Calculation!L41</f>
        <v>(5,623)</v>
      </c>
      <c r="M41" s="17">
        <f>[2]Calculation!M41</f>
        <v>6.0651395225984484</v>
      </c>
    </row>
    <row r="42" spans="2:13" ht="21" customHeight="1" x14ac:dyDescent="0.4">
      <c r="B42" s="31">
        <v>25</v>
      </c>
      <c r="C42" s="18" t="s">
        <v>67</v>
      </c>
      <c r="D42" s="36">
        <v>3297100</v>
      </c>
      <c r="E42" s="20" t="s">
        <v>68</v>
      </c>
      <c r="F42" s="37">
        <v>1878900</v>
      </c>
      <c r="G42" s="20" t="s">
        <v>69</v>
      </c>
      <c r="H42" s="22">
        <v>1.7548033423811804</v>
      </c>
      <c r="I42" s="21">
        <v>3395176</v>
      </c>
      <c r="J42" s="20" t="s">
        <v>70</v>
      </c>
      <c r="K42" s="21">
        <v>577749</v>
      </c>
      <c r="L42" s="20" t="s">
        <v>71</v>
      </c>
      <c r="M42" s="22">
        <v>5.8765588516812661</v>
      </c>
    </row>
    <row r="43" spans="2:13" ht="21" customHeight="1" x14ac:dyDescent="0.4">
      <c r="B43" s="30">
        <v>26</v>
      </c>
      <c r="C43" s="3" t="s">
        <v>72</v>
      </c>
      <c r="D43" s="38">
        <v>4172300</v>
      </c>
      <c r="E43" s="15" t="s">
        <v>73</v>
      </c>
      <c r="F43" s="33">
        <v>2139400</v>
      </c>
      <c r="G43" s="15" t="s">
        <v>74</v>
      </c>
      <c r="H43" s="17">
        <v>1.9502196877629241</v>
      </c>
      <c r="I43" s="16">
        <v>3660325</v>
      </c>
      <c r="J43" s="15" t="s">
        <v>75</v>
      </c>
      <c r="K43" s="16">
        <v>513045</v>
      </c>
      <c r="L43" s="15" t="s">
        <v>76</v>
      </c>
      <c r="M43" s="17">
        <v>7.1345106179769804</v>
      </c>
    </row>
    <row r="44" spans="2:13" ht="21" customHeight="1" x14ac:dyDescent="0.4">
      <c r="B44" s="30">
        <v>27</v>
      </c>
      <c r="C44" s="3" t="s">
        <v>77</v>
      </c>
      <c r="D44" s="38">
        <v>4478200</v>
      </c>
      <c r="E44" s="15" t="s">
        <v>78</v>
      </c>
      <c r="F44" s="33">
        <v>2082800</v>
      </c>
      <c r="G44" s="15" t="s">
        <v>79</v>
      </c>
      <c r="H44" s="17">
        <v>2.1500864221240636</v>
      </c>
      <c r="I44" s="16">
        <v>3949833</v>
      </c>
      <c r="J44" s="15" t="s">
        <v>80</v>
      </c>
      <c r="K44" s="16">
        <v>602646</v>
      </c>
      <c r="L44" s="15" t="s">
        <v>81</v>
      </c>
      <c r="M44" s="17">
        <v>6.5541511932378214</v>
      </c>
    </row>
    <row r="45" spans="2:13" ht="21" customHeight="1" x14ac:dyDescent="0.4">
      <c r="B45" s="30">
        <v>28</v>
      </c>
      <c r="C45" s="3" t="s">
        <v>82</v>
      </c>
      <c r="D45" s="38">
        <v>4237600</v>
      </c>
      <c r="E45" s="15" t="s">
        <v>83</v>
      </c>
      <c r="F45" s="33">
        <v>2262600</v>
      </c>
      <c r="G45" s="15" t="s">
        <v>84</v>
      </c>
      <c r="H45" s="17">
        <v>1.8728895960399541</v>
      </c>
      <c r="I45" s="16">
        <v>3571922</v>
      </c>
      <c r="J45" s="15" t="s">
        <v>85</v>
      </c>
      <c r="K45" s="16">
        <v>452890</v>
      </c>
      <c r="L45" s="15" t="s">
        <v>86</v>
      </c>
      <c r="M45" s="17">
        <v>7.8869526816666298</v>
      </c>
    </row>
    <row r="46" spans="2:13" ht="21" customHeight="1" x14ac:dyDescent="0.4">
      <c r="B46" s="24">
        <v>29</v>
      </c>
      <c r="C46" s="25" t="s">
        <v>87</v>
      </c>
      <c r="D46" s="39">
        <v>4741000</v>
      </c>
      <c r="E46" s="27" t="s">
        <v>88</v>
      </c>
      <c r="F46" s="35">
        <v>2349300</v>
      </c>
      <c r="G46" s="27" t="s">
        <v>89</v>
      </c>
      <c r="H46" s="29">
        <v>2.018047929170391</v>
      </c>
      <c r="I46" s="28">
        <v>3884441</v>
      </c>
      <c r="J46" s="27" t="s">
        <v>90</v>
      </c>
      <c r="K46" s="28">
        <v>629801</v>
      </c>
      <c r="L46" s="27" t="s">
        <v>91</v>
      </c>
      <c r="M46" s="29">
        <v>6.1677275837923409</v>
      </c>
    </row>
    <row r="47" spans="2:13" ht="21" customHeight="1" x14ac:dyDescent="0.4">
      <c r="B47" s="30">
        <v>30</v>
      </c>
      <c r="C47" s="3" t="s">
        <v>92</v>
      </c>
      <c r="D47" s="38">
        <v>5144300</v>
      </c>
      <c r="E47" s="15" t="s">
        <v>93</v>
      </c>
      <c r="F47" s="33">
        <v>2588500</v>
      </c>
      <c r="G47" s="15" t="s">
        <v>94</v>
      </c>
      <c r="H47" s="17">
        <v>1.9873672010817076</v>
      </c>
      <c r="I47" s="16">
        <v>3871058</v>
      </c>
      <c r="J47" s="15" t="s">
        <v>95</v>
      </c>
      <c r="K47" s="16">
        <v>590992</v>
      </c>
      <c r="L47" s="15" t="s">
        <v>96</v>
      </c>
      <c r="M47" s="17">
        <v>6.5501022010450223</v>
      </c>
    </row>
    <row r="48" spans="2:13" ht="9" customHeight="1" thickBot="1" x14ac:dyDescent="0.45">
      <c r="B48" s="40"/>
      <c r="C48" s="40"/>
      <c r="D48" s="41"/>
      <c r="E48" s="42"/>
      <c r="F48" s="43"/>
      <c r="G48" s="40"/>
      <c r="H48" s="40"/>
      <c r="I48" s="40"/>
      <c r="J48" s="40"/>
      <c r="K48" s="40"/>
      <c r="L48" s="40"/>
      <c r="M48" s="40"/>
    </row>
    <row r="49" spans="2:13" ht="9" customHeight="1" x14ac:dyDescent="0.4">
      <c r="B49" s="3"/>
      <c r="C49" s="3"/>
      <c r="D49" s="16"/>
      <c r="E49" s="23"/>
      <c r="F49" s="16"/>
      <c r="G49" s="3"/>
      <c r="H49" s="3"/>
      <c r="I49" s="3"/>
      <c r="J49" s="3"/>
      <c r="K49" s="3"/>
      <c r="L49" s="3"/>
      <c r="M49" s="3"/>
    </row>
    <row r="50" spans="2:13" s="45" customFormat="1" ht="18" customHeight="1" x14ac:dyDescent="0.4">
      <c r="B50" s="44" t="s">
        <v>97</v>
      </c>
      <c r="D50" s="46"/>
      <c r="E50" s="47"/>
      <c r="F50" s="46"/>
      <c r="G50" s="48"/>
      <c r="H50" s="48"/>
      <c r="I50" s="48"/>
      <c r="J50" s="48"/>
      <c r="L50" s="48"/>
      <c r="M50" s="48"/>
    </row>
    <row r="51" spans="2:13" s="45" customFormat="1" ht="18" customHeight="1" x14ac:dyDescent="0.4">
      <c r="B51" s="44" t="s">
        <v>98</v>
      </c>
      <c r="D51" s="46"/>
      <c r="E51" s="47"/>
      <c r="F51" s="46"/>
      <c r="G51" s="48"/>
      <c r="H51" s="48"/>
      <c r="I51" s="48"/>
      <c r="J51" s="48"/>
      <c r="L51" s="48"/>
      <c r="M51" s="48"/>
    </row>
    <row r="52" spans="2:13" s="45" customFormat="1" ht="18" customHeight="1" x14ac:dyDescent="0.4">
      <c r="B52" s="49" t="s">
        <v>99</v>
      </c>
      <c r="D52" s="46"/>
      <c r="E52" s="47"/>
      <c r="F52" s="46"/>
      <c r="G52" s="48"/>
      <c r="H52" s="48"/>
      <c r="I52" s="48"/>
      <c r="J52" s="48"/>
      <c r="L52" s="48"/>
      <c r="M52" s="48"/>
    </row>
    <row r="53" spans="2:13" s="45" customFormat="1" ht="18" customHeight="1" x14ac:dyDescent="0.4">
      <c r="B53" s="49" t="s">
        <v>100</v>
      </c>
      <c r="E53" s="49"/>
    </row>
  </sheetData>
  <mergeCells count="24">
    <mergeCell ref="B4:C5"/>
    <mergeCell ref="D4:H4"/>
    <mergeCell ref="I4:J4"/>
    <mergeCell ref="K4:M4"/>
    <mergeCell ref="D5:H5"/>
    <mergeCell ref="I5:J5"/>
    <mergeCell ref="K5:M5"/>
    <mergeCell ref="D6:E6"/>
    <mergeCell ref="F6:G6"/>
    <mergeCell ref="I6:J6"/>
    <mergeCell ref="K6:L6"/>
    <mergeCell ref="D7:E7"/>
    <mergeCell ref="F7:G7"/>
    <mergeCell ref="I7:J7"/>
    <mergeCell ref="K7:L7"/>
    <mergeCell ref="B8:C9"/>
    <mergeCell ref="D8:E8"/>
    <mergeCell ref="F8:G8"/>
    <mergeCell ref="I8:J8"/>
    <mergeCell ref="K8:L8"/>
    <mergeCell ref="D9:E9"/>
    <mergeCell ref="F9:G9"/>
    <mergeCell ref="I9:J9"/>
    <mergeCell ref="K9:L9"/>
  </mergeCells>
  <phoneticPr fontId="3"/>
  <pageMargins left="0.78740157480314965" right="0.78740157480314965" top="0.98425196850393704" bottom="0.98425196850393704" header="0.51181102362204722" footer="0.51181102362204722"/>
  <pageSetup paperSize="9" scale="71" fitToWidth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X71"/>
  <sheetViews>
    <sheetView zoomScaleNormal="100" zoomScaleSheetLayoutView="100" workbookViewId="0">
      <pane xSplit="9" ySplit="9" topLeftCell="K10" activePane="bottomRight" state="frozen"/>
      <selection pane="topRight" activeCell="J1" sqref="J1"/>
      <selection pane="bottomLeft" activeCell="A10" sqref="A10"/>
      <selection pane="bottomRight" activeCell="O54" sqref="O54"/>
    </sheetView>
  </sheetViews>
  <sheetFormatPr defaultColWidth="8.875" defaultRowHeight="12" x14ac:dyDescent="0.4"/>
  <cols>
    <col min="1" max="3" width="1.875" style="51" customWidth="1"/>
    <col min="4" max="4" width="21.625" style="51" customWidth="1"/>
    <col min="5" max="5" width="9.625" style="51" customWidth="1"/>
    <col min="6" max="6" width="9.625" style="52" hidden="1" customWidth="1"/>
    <col min="7" max="10" width="9.625" style="51" hidden="1" customWidth="1"/>
    <col min="11" max="21" width="9.625" style="51" customWidth="1"/>
    <col min="22" max="23" width="10.125" style="51" customWidth="1"/>
    <col min="24" max="24" width="12.875" style="51" customWidth="1"/>
    <col min="25" max="25" width="3.125" style="51" customWidth="1"/>
    <col min="26" max="16384" width="8.875" style="51"/>
  </cols>
  <sheetData>
    <row r="1" spans="2:24" s="1" customFormat="1" ht="15" customHeight="1" x14ac:dyDescent="0.4">
      <c r="B1" s="1" t="s">
        <v>0</v>
      </c>
      <c r="E1" s="2"/>
      <c r="F1" s="50"/>
    </row>
    <row r="2" spans="2:24" ht="15" customHeight="1" x14ac:dyDescent="0.4">
      <c r="B2" s="51" t="s">
        <v>101</v>
      </c>
    </row>
    <row r="3" spans="2:24" ht="15" customHeight="1" x14ac:dyDescent="0.4">
      <c r="B3" s="51" t="s">
        <v>102</v>
      </c>
    </row>
    <row r="5" spans="2:24" ht="15" customHeight="1" thickBot="1" x14ac:dyDescent="0.45">
      <c r="B5" s="53"/>
      <c r="X5" s="54" t="s">
        <v>103</v>
      </c>
    </row>
    <row r="6" spans="2:24" ht="15" customHeight="1" x14ac:dyDescent="0.4">
      <c r="B6" s="447" t="s">
        <v>104</v>
      </c>
      <c r="C6" s="447"/>
      <c r="D6" s="447"/>
      <c r="E6" s="450" t="s">
        <v>105</v>
      </c>
      <c r="F6" s="453" t="s">
        <v>106</v>
      </c>
      <c r="G6" s="441" t="s">
        <v>107</v>
      </c>
      <c r="H6" s="441" t="s">
        <v>108</v>
      </c>
      <c r="I6" s="441" t="s">
        <v>109</v>
      </c>
      <c r="J6" s="441" t="s">
        <v>110</v>
      </c>
      <c r="K6" s="441" t="s">
        <v>111</v>
      </c>
      <c r="L6" s="441" t="s">
        <v>112</v>
      </c>
      <c r="M6" s="441" t="s">
        <v>113</v>
      </c>
      <c r="N6" s="441" t="s">
        <v>114</v>
      </c>
      <c r="O6" s="441" t="s">
        <v>115</v>
      </c>
      <c r="P6" s="441" t="s">
        <v>116</v>
      </c>
      <c r="Q6" s="441" t="s">
        <v>117</v>
      </c>
      <c r="R6" s="441" t="s">
        <v>118</v>
      </c>
      <c r="S6" s="444" t="s">
        <v>119</v>
      </c>
      <c r="T6" s="444" t="s">
        <v>120</v>
      </c>
      <c r="U6" s="444" t="s">
        <v>121</v>
      </c>
      <c r="V6" s="55"/>
      <c r="W6" s="55"/>
      <c r="X6" s="55"/>
    </row>
    <row r="7" spans="2:24" ht="30" customHeight="1" x14ac:dyDescent="0.4">
      <c r="B7" s="448"/>
      <c r="C7" s="448"/>
      <c r="D7" s="448"/>
      <c r="E7" s="451"/>
      <c r="F7" s="454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5"/>
      <c r="T7" s="445"/>
      <c r="U7" s="445"/>
      <c r="V7" s="56" t="s">
        <v>122</v>
      </c>
      <c r="W7" s="57" t="s">
        <v>123</v>
      </c>
      <c r="X7" s="58" t="s">
        <v>124</v>
      </c>
    </row>
    <row r="8" spans="2:24" ht="37.5" customHeight="1" x14ac:dyDescent="0.4">
      <c r="B8" s="448"/>
      <c r="C8" s="448"/>
      <c r="D8" s="448"/>
      <c r="E8" s="451"/>
      <c r="F8" s="454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5"/>
      <c r="T8" s="445"/>
      <c r="U8" s="445"/>
      <c r="V8" s="59" t="s">
        <v>17</v>
      </c>
      <c r="W8" s="60" t="s">
        <v>125</v>
      </c>
      <c r="X8" s="61" t="s">
        <v>126</v>
      </c>
    </row>
    <row r="9" spans="2:24" ht="15" customHeight="1" thickBot="1" x14ac:dyDescent="0.45">
      <c r="B9" s="449"/>
      <c r="C9" s="449"/>
      <c r="D9" s="449"/>
      <c r="E9" s="452"/>
      <c r="F9" s="455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6"/>
      <c r="T9" s="446"/>
      <c r="U9" s="446"/>
      <c r="V9" s="62" t="s">
        <v>127</v>
      </c>
      <c r="W9" s="62"/>
      <c r="X9" s="63" t="s">
        <v>127</v>
      </c>
    </row>
    <row r="10" spans="2:24" ht="6.75" customHeight="1" x14ac:dyDescent="0.4">
      <c r="B10" s="64"/>
      <c r="C10" s="64"/>
      <c r="D10" s="64"/>
      <c r="E10" s="65"/>
      <c r="F10" s="66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8"/>
      <c r="W10" s="69"/>
      <c r="X10" s="67"/>
    </row>
    <row r="11" spans="2:24" ht="10.5" customHeight="1" x14ac:dyDescent="0.4">
      <c r="B11" s="70" t="s">
        <v>128</v>
      </c>
      <c r="C11" s="70"/>
      <c r="D11" s="70"/>
      <c r="E11" s="71"/>
      <c r="F11" s="72">
        <v>1057853</v>
      </c>
      <c r="G11" s="73">
        <v>1769428</v>
      </c>
      <c r="H11" s="73">
        <v>2028286</v>
      </c>
      <c r="I11" s="74">
        <v>2378176</v>
      </c>
      <c r="J11" s="74">
        <v>2225470</v>
      </c>
      <c r="K11" s="74">
        <v>2015329</v>
      </c>
      <c r="L11" s="74">
        <v>2436638</v>
      </c>
      <c r="M11" s="74">
        <v>2385208</v>
      </c>
      <c r="N11" s="74">
        <v>2721046</v>
      </c>
      <c r="O11" s="74">
        <v>3395176</v>
      </c>
      <c r="P11" s="74">
        <v>3660325</v>
      </c>
      <c r="Q11" s="74">
        <v>3949833</v>
      </c>
      <c r="R11" s="74">
        <v>3571922</v>
      </c>
      <c r="S11" s="74">
        <v>3884441</v>
      </c>
      <c r="T11" s="74">
        <v>3871058</v>
      </c>
      <c r="U11" s="74">
        <v>3662598</v>
      </c>
      <c r="V11" s="75">
        <v>100</v>
      </c>
      <c r="W11" s="76">
        <v>0.94614908895707583</v>
      </c>
      <c r="X11" s="76">
        <v>40.06534113097959</v>
      </c>
    </row>
    <row r="12" spans="2:24" ht="10.5" customHeight="1" x14ac:dyDescent="0.4">
      <c r="B12" s="77" t="s">
        <v>129</v>
      </c>
      <c r="C12" s="77"/>
      <c r="D12" s="77"/>
      <c r="E12" s="78"/>
      <c r="F12" s="79"/>
      <c r="G12" s="80" t="s">
        <v>130</v>
      </c>
      <c r="H12" s="80">
        <v>2028245</v>
      </c>
      <c r="I12" s="81">
        <v>2378047</v>
      </c>
      <c r="J12" s="81">
        <v>2225470</v>
      </c>
      <c r="K12" s="81">
        <v>2015329</v>
      </c>
      <c r="L12" s="81">
        <v>2436532</v>
      </c>
      <c r="M12" s="81">
        <v>2385205</v>
      </c>
      <c r="N12" s="81">
        <v>2721046</v>
      </c>
      <c r="O12" s="81">
        <v>3395176</v>
      </c>
      <c r="P12" s="81">
        <v>3660325</v>
      </c>
      <c r="Q12" s="81">
        <v>3949833</v>
      </c>
      <c r="R12" s="81">
        <v>3571922</v>
      </c>
      <c r="S12" s="81">
        <v>3884420</v>
      </c>
      <c r="T12" s="81">
        <v>3871058</v>
      </c>
      <c r="U12" s="81">
        <v>3662598</v>
      </c>
      <c r="V12" s="82">
        <v>100</v>
      </c>
      <c r="W12" s="83">
        <v>0.94614908895707583</v>
      </c>
      <c r="X12" s="76">
        <v>40.06534113097959</v>
      </c>
    </row>
    <row r="13" spans="2:24" ht="10.5" customHeight="1" x14ac:dyDescent="0.4">
      <c r="B13" s="84" t="s">
        <v>131</v>
      </c>
      <c r="C13" s="84"/>
      <c r="D13" s="84"/>
      <c r="E13" s="85"/>
      <c r="F13" s="86" t="s">
        <v>130</v>
      </c>
      <c r="G13" s="87" t="s">
        <v>132</v>
      </c>
      <c r="H13" s="87">
        <v>17</v>
      </c>
      <c r="I13" s="87" t="s">
        <v>130</v>
      </c>
      <c r="J13" s="87">
        <v>25</v>
      </c>
      <c r="K13" s="87" t="s">
        <v>130</v>
      </c>
      <c r="L13" s="87" t="s">
        <v>130</v>
      </c>
      <c r="M13" s="87" t="s">
        <v>132</v>
      </c>
      <c r="N13" s="87" t="s">
        <v>132</v>
      </c>
      <c r="O13" s="87" t="s">
        <v>132</v>
      </c>
      <c r="P13" s="87" t="s">
        <v>132</v>
      </c>
      <c r="Q13" s="87" t="s">
        <v>132</v>
      </c>
      <c r="R13" s="87" t="s">
        <v>132</v>
      </c>
      <c r="S13" s="87" t="s">
        <v>132</v>
      </c>
      <c r="T13" s="87" t="s">
        <v>132</v>
      </c>
      <c r="U13" s="87" t="s">
        <v>132</v>
      </c>
      <c r="V13" s="88" t="s">
        <v>130</v>
      </c>
      <c r="W13" s="88" t="s">
        <v>130</v>
      </c>
      <c r="X13" s="88" t="s">
        <v>130</v>
      </c>
    </row>
    <row r="14" spans="2:24" ht="10.5" customHeight="1" x14ac:dyDescent="0.4">
      <c r="B14" s="84" t="s">
        <v>133</v>
      </c>
      <c r="C14" s="84"/>
      <c r="D14" s="84"/>
      <c r="E14" s="85"/>
      <c r="F14" s="89">
        <v>2193</v>
      </c>
      <c r="G14" s="90" t="s">
        <v>132</v>
      </c>
      <c r="H14" s="90" t="s">
        <v>132</v>
      </c>
      <c r="I14" s="90" t="s">
        <v>132</v>
      </c>
      <c r="J14" s="87" t="s">
        <v>132</v>
      </c>
      <c r="K14" s="87" t="s">
        <v>132</v>
      </c>
      <c r="L14" s="87" t="s">
        <v>132</v>
      </c>
      <c r="M14" s="87" t="s">
        <v>132</v>
      </c>
      <c r="N14" s="87" t="s">
        <v>132</v>
      </c>
      <c r="O14" s="87" t="s">
        <v>130</v>
      </c>
      <c r="P14" s="87" t="s">
        <v>130</v>
      </c>
      <c r="Q14" s="87" t="s">
        <v>132</v>
      </c>
      <c r="R14" s="87" t="s">
        <v>132</v>
      </c>
      <c r="S14" s="87" t="s">
        <v>132</v>
      </c>
      <c r="T14" s="87" t="s">
        <v>132</v>
      </c>
      <c r="U14" s="87" t="s">
        <v>132</v>
      </c>
      <c r="V14" s="88" t="s">
        <v>130</v>
      </c>
      <c r="W14" s="88" t="s">
        <v>130</v>
      </c>
      <c r="X14" s="88" t="s">
        <v>130</v>
      </c>
    </row>
    <row r="15" spans="2:24" ht="10.5" customHeight="1" x14ac:dyDescent="0.4">
      <c r="B15" s="84" t="s">
        <v>134</v>
      </c>
      <c r="C15" s="84"/>
      <c r="D15" s="84"/>
      <c r="E15" s="85"/>
      <c r="F15" s="86">
        <v>3779</v>
      </c>
      <c r="G15" s="87">
        <v>1035</v>
      </c>
      <c r="H15" s="87">
        <v>1849</v>
      </c>
      <c r="I15" s="87">
        <v>7754</v>
      </c>
      <c r="J15" s="87">
        <v>3268</v>
      </c>
      <c r="K15" s="87">
        <v>942</v>
      </c>
      <c r="L15" s="87">
        <v>1206</v>
      </c>
      <c r="M15" s="87">
        <v>981</v>
      </c>
      <c r="N15" s="87">
        <v>1072</v>
      </c>
      <c r="O15" s="87">
        <v>2077</v>
      </c>
      <c r="P15" s="87">
        <v>3170</v>
      </c>
      <c r="Q15" s="87">
        <v>3010</v>
      </c>
      <c r="R15" s="87">
        <v>4601</v>
      </c>
      <c r="S15" s="87">
        <v>3071</v>
      </c>
      <c r="T15" s="87">
        <v>3215</v>
      </c>
      <c r="U15" s="87">
        <v>5061</v>
      </c>
      <c r="V15" s="91">
        <v>0.13818060294905418</v>
      </c>
      <c r="W15" s="92">
        <v>1.5741835147744945</v>
      </c>
      <c r="X15" s="92">
        <v>16.037137968185565</v>
      </c>
    </row>
    <row r="16" spans="2:24" ht="10.5" customHeight="1" x14ac:dyDescent="0.4">
      <c r="B16" s="70" t="s">
        <v>135</v>
      </c>
      <c r="C16" s="70"/>
      <c r="D16" s="70"/>
      <c r="E16" s="71"/>
      <c r="F16" s="93">
        <v>1047860</v>
      </c>
      <c r="G16" s="74">
        <v>1742216</v>
      </c>
      <c r="H16" s="74">
        <v>1991832</v>
      </c>
      <c r="I16" s="74">
        <v>2321993</v>
      </c>
      <c r="J16" s="74">
        <v>2156704</v>
      </c>
      <c r="K16" s="74">
        <v>1967587</v>
      </c>
      <c r="L16" s="74">
        <v>2376680</v>
      </c>
      <c r="M16" s="74">
        <v>2316438</v>
      </c>
      <c r="N16" s="74">
        <v>2645052</v>
      </c>
      <c r="O16" s="74">
        <v>3313216</v>
      </c>
      <c r="P16" s="74">
        <v>3582416</v>
      </c>
      <c r="Q16" s="74">
        <v>3862599</v>
      </c>
      <c r="R16" s="74">
        <v>3477799</v>
      </c>
      <c r="S16" s="74">
        <v>3820931</v>
      </c>
      <c r="T16" s="74">
        <v>3822711</v>
      </c>
      <c r="U16" s="74">
        <v>3596631</v>
      </c>
      <c r="V16" s="75">
        <v>98.198901435538374</v>
      </c>
      <c r="W16" s="76">
        <v>0.94085872565307704</v>
      </c>
      <c r="X16" s="76">
        <v>40.61538221787481</v>
      </c>
    </row>
    <row r="17" spans="2:24" ht="10.5" customHeight="1" x14ac:dyDescent="0.4">
      <c r="B17" s="70" t="s">
        <v>136</v>
      </c>
      <c r="C17" s="70" t="s">
        <v>137</v>
      </c>
      <c r="D17" s="70"/>
      <c r="E17" s="71"/>
      <c r="F17" s="93">
        <v>10579</v>
      </c>
      <c r="G17" s="74">
        <v>16381</v>
      </c>
      <c r="H17" s="74">
        <v>15721</v>
      </c>
      <c r="I17" s="74">
        <v>17690</v>
      </c>
      <c r="J17" s="74">
        <v>16643</v>
      </c>
      <c r="K17" s="74">
        <v>15764</v>
      </c>
      <c r="L17" s="74">
        <v>15305</v>
      </c>
      <c r="M17" s="74">
        <v>14224</v>
      </c>
      <c r="N17" s="74">
        <v>13816</v>
      </c>
      <c r="O17" s="74">
        <v>15130</v>
      </c>
      <c r="P17" s="74">
        <v>15205</v>
      </c>
      <c r="Q17" s="74">
        <v>16252</v>
      </c>
      <c r="R17" s="74">
        <v>13005</v>
      </c>
      <c r="S17" s="74">
        <v>12329</v>
      </c>
      <c r="T17" s="74">
        <v>13381</v>
      </c>
      <c r="U17" s="74">
        <v>14180</v>
      </c>
      <c r="V17" s="75">
        <v>0.38715687607539784</v>
      </c>
      <c r="W17" s="76">
        <v>1.0597115312756895</v>
      </c>
      <c r="X17" s="76">
        <v>11.128289241345755</v>
      </c>
    </row>
    <row r="18" spans="2:24" ht="10.5" customHeight="1" x14ac:dyDescent="0.4">
      <c r="B18" s="70"/>
      <c r="C18" s="70" t="s">
        <v>138</v>
      </c>
      <c r="D18" s="70"/>
      <c r="E18" s="71"/>
      <c r="F18" s="93">
        <v>2362</v>
      </c>
      <c r="G18" s="74">
        <v>1854</v>
      </c>
      <c r="H18" s="74">
        <v>2025</v>
      </c>
      <c r="I18" s="74" t="s">
        <v>132</v>
      </c>
      <c r="J18" s="74">
        <v>13382</v>
      </c>
      <c r="K18" s="74">
        <v>7029</v>
      </c>
      <c r="L18" s="74">
        <v>12001</v>
      </c>
      <c r="M18" s="74">
        <v>14379</v>
      </c>
      <c r="N18" s="74">
        <v>13145</v>
      </c>
      <c r="O18" s="74">
        <v>23772</v>
      </c>
      <c r="P18" s="74">
        <v>25455</v>
      </c>
      <c r="Q18" s="74">
        <v>11780</v>
      </c>
      <c r="R18" s="74">
        <v>15313</v>
      </c>
      <c r="S18" s="74">
        <v>20684</v>
      </c>
      <c r="T18" s="74">
        <v>25106</v>
      </c>
      <c r="U18" s="74" t="s">
        <v>132</v>
      </c>
      <c r="V18" s="94" t="s">
        <v>130</v>
      </c>
      <c r="W18" s="94" t="s">
        <v>130</v>
      </c>
      <c r="X18" s="94" t="s">
        <v>130</v>
      </c>
    </row>
    <row r="19" spans="2:24" ht="10.5" customHeight="1" x14ac:dyDescent="0.4">
      <c r="B19" s="70"/>
      <c r="C19" s="70" t="s">
        <v>139</v>
      </c>
      <c r="D19" s="70"/>
      <c r="E19" s="71"/>
      <c r="F19" s="93">
        <v>1695</v>
      </c>
      <c r="G19" s="74">
        <v>1817</v>
      </c>
      <c r="H19" s="74">
        <v>922</v>
      </c>
      <c r="I19" s="74">
        <v>1090</v>
      </c>
      <c r="J19" s="74" t="s">
        <v>132</v>
      </c>
      <c r="K19" s="74">
        <v>852</v>
      </c>
      <c r="L19" s="74" t="s">
        <v>132</v>
      </c>
      <c r="M19" s="74" t="s">
        <v>132</v>
      </c>
      <c r="N19" s="74" t="s">
        <v>132</v>
      </c>
      <c r="O19" s="74" t="s">
        <v>132</v>
      </c>
      <c r="P19" s="74" t="s">
        <v>132</v>
      </c>
      <c r="Q19" s="74" t="s">
        <v>132</v>
      </c>
      <c r="R19" s="74" t="s">
        <v>132</v>
      </c>
      <c r="S19" s="74" t="s">
        <v>132</v>
      </c>
      <c r="T19" s="74" t="s">
        <v>132</v>
      </c>
      <c r="U19" s="74">
        <v>15525</v>
      </c>
      <c r="V19" s="75">
        <v>0.42387944295278923</v>
      </c>
      <c r="W19" s="76" t="s">
        <v>130</v>
      </c>
      <c r="X19" s="76">
        <v>491.29746835443041</v>
      </c>
    </row>
    <row r="20" spans="2:24" ht="10.5" customHeight="1" x14ac:dyDescent="0.4">
      <c r="B20" s="70"/>
      <c r="C20" s="70" t="s">
        <v>140</v>
      </c>
      <c r="D20" s="70"/>
      <c r="E20" s="71"/>
      <c r="F20" s="93">
        <v>3373</v>
      </c>
      <c r="G20" s="74">
        <v>5965</v>
      </c>
      <c r="H20" s="74">
        <v>6789</v>
      </c>
      <c r="I20" s="74" t="s">
        <v>132</v>
      </c>
      <c r="J20" s="74" t="s">
        <v>132</v>
      </c>
      <c r="K20" s="74">
        <v>1070</v>
      </c>
      <c r="L20" s="74" t="s">
        <v>132</v>
      </c>
      <c r="M20" s="74" t="s">
        <v>132</v>
      </c>
      <c r="N20" s="74" t="s">
        <v>132</v>
      </c>
      <c r="O20" s="74" t="s">
        <v>132</v>
      </c>
      <c r="P20" s="74" t="s">
        <v>132</v>
      </c>
      <c r="Q20" s="74" t="s">
        <v>132</v>
      </c>
      <c r="R20" s="74" t="s">
        <v>132</v>
      </c>
      <c r="S20" s="74" t="s">
        <v>132</v>
      </c>
      <c r="T20" s="74" t="s">
        <v>132</v>
      </c>
      <c r="U20" s="74" t="s">
        <v>132</v>
      </c>
      <c r="V20" s="94" t="s">
        <v>130</v>
      </c>
      <c r="W20" s="94" t="s">
        <v>130</v>
      </c>
      <c r="X20" s="94" t="s">
        <v>130</v>
      </c>
    </row>
    <row r="21" spans="2:24" ht="10.5" customHeight="1" x14ac:dyDescent="0.4">
      <c r="B21" s="70"/>
      <c r="C21" s="95" t="s">
        <v>141</v>
      </c>
      <c r="D21" s="95"/>
      <c r="E21" s="96"/>
      <c r="F21" s="97" t="s">
        <v>130</v>
      </c>
      <c r="G21" s="98">
        <v>182803</v>
      </c>
      <c r="H21" s="98">
        <v>193384</v>
      </c>
      <c r="I21" s="98">
        <v>238277</v>
      </c>
      <c r="J21" s="98">
        <v>287879</v>
      </c>
      <c r="K21" s="98">
        <v>261243</v>
      </c>
      <c r="L21" s="98">
        <v>312753</v>
      </c>
      <c r="M21" s="98">
        <v>288976</v>
      </c>
      <c r="N21" s="98">
        <v>305686</v>
      </c>
      <c r="O21" s="98">
        <v>441274</v>
      </c>
      <c r="P21" s="98">
        <v>447626</v>
      </c>
      <c r="Q21" s="98">
        <v>477086</v>
      </c>
      <c r="R21" s="98">
        <v>444181</v>
      </c>
      <c r="S21" s="98">
        <v>659223</v>
      </c>
      <c r="T21" s="98">
        <v>640097</v>
      </c>
      <c r="U21" s="98">
        <v>625844</v>
      </c>
      <c r="V21" s="99">
        <v>17.087433564917582</v>
      </c>
      <c r="W21" s="100">
        <v>0.97773306233274015</v>
      </c>
      <c r="X21" s="100">
        <v>64.622129613089555</v>
      </c>
    </row>
    <row r="22" spans="2:24" ht="10.5" customHeight="1" x14ac:dyDescent="0.4">
      <c r="B22" s="70"/>
      <c r="C22" s="70" t="s">
        <v>142</v>
      </c>
      <c r="D22" s="70"/>
      <c r="E22" s="71"/>
      <c r="F22" s="93">
        <v>130517</v>
      </c>
      <c r="G22" s="74">
        <v>60269</v>
      </c>
      <c r="H22" s="74">
        <v>65419</v>
      </c>
      <c r="I22" s="74">
        <v>86542</v>
      </c>
      <c r="J22" s="74">
        <v>68506</v>
      </c>
      <c r="K22" s="74">
        <v>58036</v>
      </c>
      <c r="L22" s="74">
        <v>55911</v>
      </c>
      <c r="M22" s="74">
        <v>63071</v>
      </c>
      <c r="N22" s="74">
        <v>62563</v>
      </c>
      <c r="O22" s="74">
        <v>66067</v>
      </c>
      <c r="P22" s="74">
        <v>77777</v>
      </c>
      <c r="Q22" s="74">
        <v>77406</v>
      </c>
      <c r="R22" s="74">
        <v>58583</v>
      </c>
      <c r="S22" s="74">
        <v>58951</v>
      </c>
      <c r="T22" s="74">
        <v>59675</v>
      </c>
      <c r="U22" s="74">
        <v>56038</v>
      </c>
      <c r="V22" s="75">
        <v>1.5300068421377393</v>
      </c>
      <c r="W22" s="76">
        <v>0.93905320485965649</v>
      </c>
      <c r="X22" s="76">
        <v>12.312580197219244</v>
      </c>
    </row>
    <row r="23" spans="2:24" ht="10.5" customHeight="1" x14ac:dyDescent="0.4">
      <c r="B23" s="70"/>
      <c r="C23" s="70"/>
      <c r="D23" s="70" t="s">
        <v>143</v>
      </c>
      <c r="E23" s="101"/>
      <c r="F23" s="93">
        <v>34059</v>
      </c>
      <c r="G23" s="74">
        <v>48859</v>
      </c>
      <c r="H23" s="74">
        <v>51118</v>
      </c>
      <c r="I23" s="74">
        <v>71574</v>
      </c>
      <c r="J23" s="74">
        <v>52312</v>
      </c>
      <c r="K23" s="74">
        <v>44686</v>
      </c>
      <c r="L23" s="74">
        <v>44806</v>
      </c>
      <c r="M23" s="74">
        <v>52434</v>
      </c>
      <c r="N23" s="74">
        <v>41060</v>
      </c>
      <c r="O23" s="74">
        <v>46828</v>
      </c>
      <c r="P23" s="74">
        <v>60844</v>
      </c>
      <c r="Q23" s="74">
        <v>59772</v>
      </c>
      <c r="R23" s="74">
        <v>40166</v>
      </c>
      <c r="S23" s="74">
        <v>36969</v>
      </c>
      <c r="T23" s="74">
        <v>37922</v>
      </c>
      <c r="U23" s="74">
        <v>36959</v>
      </c>
      <c r="V23" s="75">
        <v>1.0090924529527947</v>
      </c>
      <c r="W23" s="76">
        <v>0.97460576973788304</v>
      </c>
      <c r="X23" s="76">
        <v>13.378775099456652</v>
      </c>
    </row>
    <row r="24" spans="2:24" ht="10.5" customHeight="1" x14ac:dyDescent="0.4">
      <c r="B24" s="70"/>
      <c r="C24" s="70"/>
      <c r="D24" s="70" t="s">
        <v>144</v>
      </c>
      <c r="E24" s="101"/>
      <c r="F24" s="93">
        <v>5827</v>
      </c>
      <c r="G24" s="74">
        <v>7474</v>
      </c>
      <c r="H24" s="74">
        <v>8287</v>
      </c>
      <c r="I24" s="74">
        <v>9540</v>
      </c>
      <c r="J24" s="74">
        <v>10214</v>
      </c>
      <c r="K24" s="74">
        <v>8711</v>
      </c>
      <c r="L24" s="74">
        <v>7636</v>
      </c>
      <c r="M24" s="74">
        <v>7201</v>
      </c>
      <c r="N24" s="74">
        <v>7256</v>
      </c>
      <c r="O24" s="74">
        <v>7800</v>
      </c>
      <c r="P24" s="74">
        <v>7646</v>
      </c>
      <c r="Q24" s="74">
        <v>9551</v>
      </c>
      <c r="R24" s="74">
        <v>8585</v>
      </c>
      <c r="S24" s="74">
        <v>10799</v>
      </c>
      <c r="T24" s="74">
        <v>9261</v>
      </c>
      <c r="U24" s="74">
        <v>10028</v>
      </c>
      <c r="V24" s="75">
        <v>0.2737947216702461</v>
      </c>
      <c r="W24" s="76">
        <v>1.0828204297592052</v>
      </c>
      <c r="X24" s="76">
        <v>15.391699410609036</v>
      </c>
    </row>
    <row r="25" spans="2:24" ht="10.5" customHeight="1" x14ac:dyDescent="0.4">
      <c r="B25" s="70"/>
      <c r="C25" s="95"/>
      <c r="D25" s="95" t="s">
        <v>145</v>
      </c>
      <c r="E25" s="96"/>
      <c r="F25" s="97">
        <v>4252</v>
      </c>
      <c r="G25" s="98">
        <v>3936</v>
      </c>
      <c r="H25" s="98">
        <v>6013</v>
      </c>
      <c r="I25" s="98">
        <v>5427</v>
      </c>
      <c r="J25" s="98">
        <v>5980</v>
      </c>
      <c r="K25" s="98">
        <v>4639</v>
      </c>
      <c r="L25" s="98">
        <v>3469</v>
      </c>
      <c r="M25" s="98">
        <v>3436</v>
      </c>
      <c r="N25" s="98">
        <v>14248</v>
      </c>
      <c r="O25" s="98">
        <v>11438</v>
      </c>
      <c r="P25" s="98">
        <v>9287</v>
      </c>
      <c r="Q25" s="98">
        <v>8084</v>
      </c>
      <c r="R25" s="98">
        <v>9832</v>
      </c>
      <c r="S25" s="98">
        <v>11183</v>
      </c>
      <c r="T25" s="98">
        <v>12492</v>
      </c>
      <c r="U25" s="98">
        <v>9051</v>
      </c>
      <c r="V25" s="99">
        <v>0.24711966751469858</v>
      </c>
      <c r="W25" s="100">
        <v>0.72454370797310275</v>
      </c>
      <c r="X25" s="100">
        <v>7.9586722356561879</v>
      </c>
    </row>
    <row r="26" spans="2:24" ht="10.5" customHeight="1" x14ac:dyDescent="0.4">
      <c r="B26" s="70"/>
      <c r="C26" s="70" t="s">
        <v>146</v>
      </c>
      <c r="D26" s="70"/>
      <c r="E26" s="71"/>
      <c r="F26" s="93">
        <v>342</v>
      </c>
      <c r="G26" s="74">
        <v>580</v>
      </c>
      <c r="H26" s="74">
        <v>606</v>
      </c>
      <c r="I26" s="74">
        <v>1390</v>
      </c>
      <c r="J26" s="74">
        <v>956</v>
      </c>
      <c r="K26" s="74">
        <v>987</v>
      </c>
      <c r="L26" s="74">
        <v>1364</v>
      </c>
      <c r="M26" s="74">
        <v>1616</v>
      </c>
      <c r="N26" s="74">
        <v>2164</v>
      </c>
      <c r="O26" s="74">
        <v>2585</v>
      </c>
      <c r="P26" s="74">
        <v>2413</v>
      </c>
      <c r="Q26" s="74">
        <v>2709</v>
      </c>
      <c r="R26" s="74">
        <v>2705</v>
      </c>
      <c r="S26" s="74">
        <v>3288</v>
      </c>
      <c r="T26" s="74">
        <v>3533</v>
      </c>
      <c r="U26" s="74">
        <v>3420</v>
      </c>
      <c r="V26" s="75">
        <v>9.3376341056266618E-2</v>
      </c>
      <c r="W26" s="76">
        <v>0.96801585055193884</v>
      </c>
      <c r="X26" s="76" t="s">
        <v>130</v>
      </c>
    </row>
    <row r="27" spans="2:24" ht="10.5" customHeight="1" x14ac:dyDescent="0.4">
      <c r="B27" s="70"/>
      <c r="C27" s="70" t="s">
        <v>147</v>
      </c>
      <c r="D27" s="70"/>
      <c r="E27" s="71"/>
      <c r="F27" s="93">
        <v>5211</v>
      </c>
      <c r="G27" s="74">
        <v>9420</v>
      </c>
      <c r="H27" s="74">
        <v>11831</v>
      </c>
      <c r="I27" s="74">
        <v>14883</v>
      </c>
      <c r="J27" s="74">
        <v>15976</v>
      </c>
      <c r="K27" s="74">
        <v>13868</v>
      </c>
      <c r="L27" s="74">
        <v>23632</v>
      </c>
      <c r="M27" s="74">
        <v>22507</v>
      </c>
      <c r="N27" s="74">
        <v>27107</v>
      </c>
      <c r="O27" s="74">
        <v>30990</v>
      </c>
      <c r="P27" s="74">
        <v>39480</v>
      </c>
      <c r="Q27" s="74">
        <v>41738</v>
      </c>
      <c r="R27" s="74">
        <v>33891</v>
      </c>
      <c r="S27" s="74">
        <v>33791</v>
      </c>
      <c r="T27" s="74">
        <v>38645</v>
      </c>
      <c r="U27" s="74">
        <v>46255</v>
      </c>
      <c r="V27" s="75">
        <v>1.2629013612741558</v>
      </c>
      <c r="W27" s="76">
        <v>1.1969206883167292</v>
      </c>
      <c r="X27" s="76">
        <v>37.058253282806028</v>
      </c>
    </row>
    <row r="28" spans="2:24" ht="10.5" customHeight="1" x14ac:dyDescent="0.4">
      <c r="B28" s="70"/>
      <c r="C28" s="70" t="s">
        <v>148</v>
      </c>
      <c r="D28" s="70"/>
      <c r="E28" s="71"/>
      <c r="F28" s="93">
        <v>12280</v>
      </c>
      <c r="G28" s="74">
        <v>32011</v>
      </c>
      <c r="H28" s="74">
        <v>40118</v>
      </c>
      <c r="I28" s="74">
        <v>43538</v>
      </c>
      <c r="J28" s="74">
        <v>48884</v>
      </c>
      <c r="K28" s="74">
        <v>39355</v>
      </c>
      <c r="L28" s="74">
        <v>39698</v>
      </c>
      <c r="M28" s="74">
        <v>42940</v>
      </c>
      <c r="N28" s="74">
        <v>43884</v>
      </c>
      <c r="O28" s="74">
        <v>55341</v>
      </c>
      <c r="P28" s="74">
        <v>54471</v>
      </c>
      <c r="Q28" s="74">
        <v>57023</v>
      </c>
      <c r="R28" s="74">
        <v>43485</v>
      </c>
      <c r="S28" s="74">
        <v>58240</v>
      </c>
      <c r="T28" s="74">
        <v>61999</v>
      </c>
      <c r="U28" s="74">
        <v>51707</v>
      </c>
      <c r="V28" s="75">
        <v>1.411757446490169</v>
      </c>
      <c r="W28" s="76">
        <v>0.83399732253746028</v>
      </c>
      <c r="X28" s="76">
        <v>35.995127044900798</v>
      </c>
    </row>
    <row r="29" spans="2:24" ht="10.5" customHeight="1" x14ac:dyDescent="0.4">
      <c r="B29" s="70"/>
      <c r="C29" s="70" t="s">
        <v>149</v>
      </c>
      <c r="D29" s="70"/>
      <c r="E29" s="71"/>
      <c r="F29" s="93">
        <v>11550</v>
      </c>
      <c r="G29" s="74">
        <v>14292</v>
      </c>
      <c r="H29" s="74">
        <v>27060</v>
      </c>
      <c r="I29" s="74">
        <v>38199</v>
      </c>
      <c r="J29" s="74">
        <v>78138</v>
      </c>
      <c r="K29" s="74">
        <v>88304</v>
      </c>
      <c r="L29" s="74">
        <v>104705</v>
      </c>
      <c r="M29" s="74">
        <v>95552</v>
      </c>
      <c r="N29" s="74">
        <v>72907</v>
      </c>
      <c r="O29" s="74">
        <v>64017</v>
      </c>
      <c r="P29" s="74">
        <v>67408</v>
      </c>
      <c r="Q29" s="74">
        <v>56751</v>
      </c>
      <c r="R29" s="74">
        <v>46029</v>
      </c>
      <c r="S29" s="74">
        <v>45292</v>
      </c>
      <c r="T29" s="74">
        <v>42191</v>
      </c>
      <c r="U29" s="74">
        <v>36821</v>
      </c>
      <c r="V29" s="75">
        <v>1.0053246356821033</v>
      </c>
      <c r="W29" s="76">
        <v>0.87272167049844751</v>
      </c>
      <c r="X29" s="76">
        <v>37.514645800857863</v>
      </c>
    </row>
    <row r="30" spans="2:24" ht="10.5" customHeight="1" x14ac:dyDescent="0.4">
      <c r="B30" s="70"/>
      <c r="C30" s="70" t="s">
        <v>150</v>
      </c>
      <c r="D30" s="70"/>
      <c r="E30" s="71"/>
      <c r="F30" s="93">
        <v>13436</v>
      </c>
      <c r="G30" s="74">
        <v>8114</v>
      </c>
      <c r="H30" s="74">
        <v>8088</v>
      </c>
      <c r="I30" s="74">
        <v>5735</v>
      </c>
      <c r="J30" s="74">
        <v>6618</v>
      </c>
      <c r="K30" s="74">
        <v>6826</v>
      </c>
      <c r="L30" s="74">
        <v>6925</v>
      </c>
      <c r="M30" s="74">
        <v>8203</v>
      </c>
      <c r="N30" s="74">
        <v>15198</v>
      </c>
      <c r="O30" s="74">
        <v>15692</v>
      </c>
      <c r="P30" s="74">
        <v>9229</v>
      </c>
      <c r="Q30" s="74">
        <v>10404</v>
      </c>
      <c r="R30" s="74">
        <v>9180</v>
      </c>
      <c r="S30" s="74">
        <v>13077</v>
      </c>
      <c r="T30" s="74">
        <v>12164</v>
      </c>
      <c r="U30" s="74">
        <v>17510</v>
      </c>
      <c r="V30" s="75">
        <v>0.47807594499860484</v>
      </c>
      <c r="W30" s="76">
        <v>1.4394935876356463</v>
      </c>
      <c r="X30" s="76">
        <v>12.061720741199974</v>
      </c>
    </row>
    <row r="31" spans="2:24" ht="10.5" customHeight="1" x14ac:dyDescent="0.4">
      <c r="B31" s="70"/>
      <c r="C31" s="70" t="s">
        <v>151</v>
      </c>
      <c r="D31" s="70"/>
      <c r="E31" s="71"/>
      <c r="F31" s="93">
        <v>5728</v>
      </c>
      <c r="G31" s="74">
        <v>16765</v>
      </c>
      <c r="H31" s="74">
        <v>9330</v>
      </c>
      <c r="I31" s="74">
        <v>49612</v>
      </c>
      <c r="J31" s="74">
        <v>13487</v>
      </c>
      <c r="K31" s="74">
        <v>9327</v>
      </c>
      <c r="L31" s="74">
        <v>14013</v>
      </c>
      <c r="M31" s="74">
        <v>16039</v>
      </c>
      <c r="N31" s="74">
        <v>22803</v>
      </c>
      <c r="O31" s="74">
        <v>33928</v>
      </c>
      <c r="P31" s="74">
        <v>21216</v>
      </c>
      <c r="Q31" s="74">
        <v>33857</v>
      </c>
      <c r="R31" s="74">
        <v>26654</v>
      </c>
      <c r="S31" s="74">
        <v>31026</v>
      </c>
      <c r="T31" s="74">
        <v>27198</v>
      </c>
      <c r="U31" s="74">
        <v>39858</v>
      </c>
      <c r="V31" s="75">
        <v>1.088243918661016</v>
      </c>
      <c r="W31" s="76">
        <v>1.4654754026031327</v>
      </c>
      <c r="X31" s="76">
        <v>32.266891180804045</v>
      </c>
    </row>
    <row r="32" spans="2:24" ht="10.5" customHeight="1" x14ac:dyDescent="0.4">
      <c r="B32" s="70"/>
      <c r="C32" s="70" t="s">
        <v>152</v>
      </c>
      <c r="D32" s="70"/>
      <c r="E32" s="71"/>
      <c r="F32" s="93">
        <v>2286</v>
      </c>
      <c r="G32" s="74">
        <v>3366</v>
      </c>
      <c r="H32" s="74">
        <v>4261</v>
      </c>
      <c r="I32" s="74">
        <v>5602</v>
      </c>
      <c r="J32" s="74">
        <v>5119</v>
      </c>
      <c r="K32" s="74">
        <v>1703</v>
      </c>
      <c r="L32" s="74">
        <v>1781</v>
      </c>
      <c r="M32" s="74">
        <v>3716</v>
      </c>
      <c r="N32" s="74">
        <v>1860</v>
      </c>
      <c r="O32" s="74">
        <v>2219</v>
      </c>
      <c r="P32" s="74">
        <v>2327</v>
      </c>
      <c r="Q32" s="74">
        <v>3742</v>
      </c>
      <c r="R32" s="74">
        <v>3861</v>
      </c>
      <c r="S32" s="74">
        <v>5718</v>
      </c>
      <c r="T32" s="74">
        <v>3082</v>
      </c>
      <c r="U32" s="74">
        <v>3790</v>
      </c>
      <c r="V32" s="75">
        <v>0.10347845982551183</v>
      </c>
      <c r="W32" s="76">
        <v>1.2297209604153148</v>
      </c>
      <c r="X32" s="76">
        <v>10.354908335837818</v>
      </c>
    </row>
    <row r="33" spans="2:24" ht="11.25" hidden="1" customHeight="1" x14ac:dyDescent="0.4">
      <c r="B33" s="70"/>
      <c r="C33" s="70" t="s">
        <v>153</v>
      </c>
      <c r="D33" s="70"/>
      <c r="E33" s="71"/>
      <c r="F33" s="93">
        <v>35275</v>
      </c>
      <c r="G33" s="74">
        <v>88655</v>
      </c>
      <c r="H33" s="74">
        <v>96656</v>
      </c>
      <c r="I33" s="74">
        <v>131461</v>
      </c>
      <c r="J33" s="74" t="s">
        <v>130</v>
      </c>
      <c r="K33" s="74" t="s">
        <v>130</v>
      </c>
      <c r="L33" s="74" t="s">
        <v>130</v>
      </c>
      <c r="M33" s="74" t="s">
        <v>130</v>
      </c>
      <c r="N33" s="74" t="s">
        <v>130</v>
      </c>
      <c r="O33" s="74" t="s">
        <v>130</v>
      </c>
      <c r="P33" s="74" t="s">
        <v>130</v>
      </c>
      <c r="Q33" s="74" t="s">
        <v>130</v>
      </c>
      <c r="R33" s="74" t="s">
        <v>130</v>
      </c>
      <c r="S33" s="74" t="s">
        <v>130</v>
      </c>
      <c r="T33" s="74" t="s">
        <v>130</v>
      </c>
      <c r="U33" s="74" t="s">
        <v>130</v>
      </c>
      <c r="V33" s="94" t="s">
        <v>130</v>
      </c>
      <c r="W33" s="76" t="s">
        <v>130</v>
      </c>
      <c r="X33" s="76" t="s">
        <v>130</v>
      </c>
    </row>
    <row r="34" spans="2:24" ht="10.5" customHeight="1" x14ac:dyDescent="0.15">
      <c r="B34" s="70"/>
      <c r="C34" s="102" t="s">
        <v>154</v>
      </c>
      <c r="D34" s="70"/>
      <c r="E34" s="71"/>
      <c r="F34" s="93" t="s">
        <v>130</v>
      </c>
      <c r="G34" s="74" t="s">
        <v>130</v>
      </c>
      <c r="H34" s="74" t="s">
        <v>130</v>
      </c>
      <c r="I34" s="74" t="s">
        <v>130</v>
      </c>
      <c r="J34" s="74">
        <v>52399</v>
      </c>
      <c r="K34" s="74">
        <v>45442</v>
      </c>
      <c r="L34" s="74">
        <v>46256</v>
      </c>
      <c r="M34" s="74">
        <v>41271</v>
      </c>
      <c r="N34" s="74">
        <v>49936</v>
      </c>
      <c r="O34" s="74">
        <v>68154</v>
      </c>
      <c r="P34" s="74">
        <v>75268</v>
      </c>
      <c r="Q34" s="74">
        <v>83728</v>
      </c>
      <c r="R34" s="74">
        <v>75062</v>
      </c>
      <c r="S34" s="74">
        <v>86184</v>
      </c>
      <c r="T34" s="74">
        <v>90174</v>
      </c>
      <c r="U34" s="74">
        <v>85850</v>
      </c>
      <c r="V34" s="75">
        <v>2.3439645847018973</v>
      </c>
      <c r="W34" s="76">
        <v>0.95204826224854167</v>
      </c>
      <c r="X34" s="76">
        <v>30.885961188380978</v>
      </c>
    </row>
    <row r="35" spans="2:24" ht="10.5" customHeight="1" x14ac:dyDescent="0.15">
      <c r="B35" s="70"/>
      <c r="C35" s="102" t="s">
        <v>155</v>
      </c>
      <c r="D35" s="70"/>
      <c r="E35" s="71"/>
      <c r="F35" s="93" t="s">
        <v>130</v>
      </c>
      <c r="G35" s="74" t="s">
        <v>130</v>
      </c>
      <c r="H35" s="74" t="s">
        <v>130</v>
      </c>
      <c r="I35" s="74" t="s">
        <v>130</v>
      </c>
      <c r="J35" s="74">
        <v>45865</v>
      </c>
      <c r="K35" s="74">
        <v>32837</v>
      </c>
      <c r="L35" s="74">
        <v>38233</v>
      </c>
      <c r="M35" s="74">
        <v>37146</v>
      </c>
      <c r="N35" s="74">
        <v>39940</v>
      </c>
      <c r="O35" s="74">
        <v>48985</v>
      </c>
      <c r="P35" s="74">
        <v>50942</v>
      </c>
      <c r="Q35" s="74">
        <v>53243</v>
      </c>
      <c r="R35" s="74">
        <v>50353</v>
      </c>
      <c r="S35" s="74">
        <v>54120</v>
      </c>
      <c r="T35" s="74">
        <v>64633</v>
      </c>
      <c r="U35" s="74">
        <v>88014</v>
      </c>
      <c r="V35" s="75">
        <v>2.4030483279901316</v>
      </c>
      <c r="W35" s="76">
        <v>1.3617501895316635</v>
      </c>
      <c r="X35" s="76">
        <v>34.524636077997577</v>
      </c>
    </row>
    <row r="36" spans="2:24" ht="10.5" customHeight="1" x14ac:dyDescent="0.15">
      <c r="B36" s="70"/>
      <c r="C36" s="103" t="s">
        <v>156</v>
      </c>
      <c r="D36" s="95"/>
      <c r="E36" s="104"/>
      <c r="F36" s="97" t="s">
        <v>130</v>
      </c>
      <c r="G36" s="98" t="s">
        <v>130</v>
      </c>
      <c r="H36" s="98" t="s">
        <v>130</v>
      </c>
      <c r="I36" s="98" t="s">
        <v>130</v>
      </c>
      <c r="J36" s="98">
        <v>29246</v>
      </c>
      <c r="K36" s="98">
        <v>38113</v>
      </c>
      <c r="L36" s="98">
        <v>27704</v>
      </c>
      <c r="M36" s="98">
        <v>29670</v>
      </c>
      <c r="N36" s="98">
        <v>34100</v>
      </c>
      <c r="O36" s="98">
        <v>42066</v>
      </c>
      <c r="P36" s="98">
        <v>62765</v>
      </c>
      <c r="Q36" s="98">
        <v>41024</v>
      </c>
      <c r="R36" s="98">
        <v>35181</v>
      </c>
      <c r="S36" s="98">
        <v>34456</v>
      </c>
      <c r="T36" s="98">
        <v>35807</v>
      </c>
      <c r="U36" s="98">
        <v>38880</v>
      </c>
      <c r="V36" s="99">
        <v>1.0615415614817678</v>
      </c>
      <c r="W36" s="100">
        <v>1.0858212081436591</v>
      </c>
      <c r="X36" s="100">
        <v>7.1635851090291025</v>
      </c>
    </row>
    <row r="37" spans="2:24" ht="10.5" customHeight="1" x14ac:dyDescent="0.4">
      <c r="B37" s="70"/>
      <c r="C37" s="95" t="s">
        <v>157</v>
      </c>
      <c r="D37" s="95"/>
      <c r="E37" s="96"/>
      <c r="F37" s="97" t="s">
        <v>130</v>
      </c>
      <c r="G37" s="98">
        <v>51438</v>
      </c>
      <c r="H37" s="98">
        <v>63855</v>
      </c>
      <c r="I37" s="98">
        <v>74615</v>
      </c>
      <c r="J37" s="98">
        <v>63699</v>
      </c>
      <c r="K37" s="98">
        <v>40616</v>
      </c>
      <c r="L37" s="98">
        <v>34946</v>
      </c>
      <c r="M37" s="105">
        <v>39728</v>
      </c>
      <c r="N37" s="105">
        <v>39708</v>
      </c>
      <c r="O37" s="105">
        <v>25873</v>
      </c>
      <c r="P37" s="105">
        <v>25131</v>
      </c>
      <c r="Q37" s="105">
        <v>22606</v>
      </c>
      <c r="R37" s="105">
        <v>20183</v>
      </c>
      <c r="S37" s="98">
        <v>23274</v>
      </c>
      <c r="T37" s="98">
        <v>45665</v>
      </c>
      <c r="U37" s="98">
        <v>41061</v>
      </c>
      <c r="V37" s="99">
        <v>1.1210894561729132</v>
      </c>
      <c r="W37" s="100">
        <v>0.89917880214606372</v>
      </c>
      <c r="X37" s="100">
        <v>7.4107162194356011</v>
      </c>
    </row>
    <row r="38" spans="2:24" ht="10.5" customHeight="1" x14ac:dyDescent="0.4">
      <c r="B38" s="70"/>
      <c r="C38" s="70" t="s">
        <v>158</v>
      </c>
      <c r="D38" s="70"/>
      <c r="E38" s="101"/>
      <c r="F38" s="93" t="s">
        <v>130</v>
      </c>
      <c r="G38" s="74">
        <v>66225</v>
      </c>
      <c r="H38" s="74">
        <v>81490</v>
      </c>
      <c r="I38" s="74">
        <v>105437</v>
      </c>
      <c r="J38" s="74">
        <v>99301</v>
      </c>
      <c r="K38" s="74">
        <v>85674</v>
      </c>
      <c r="L38" s="74">
        <v>97573</v>
      </c>
      <c r="M38" s="74">
        <v>96133</v>
      </c>
      <c r="N38" s="74">
        <v>115690</v>
      </c>
      <c r="O38" s="74">
        <v>128147</v>
      </c>
      <c r="P38" s="74">
        <v>139429</v>
      </c>
      <c r="Q38" s="74">
        <v>166903</v>
      </c>
      <c r="R38" s="74">
        <v>164641</v>
      </c>
      <c r="S38" s="74">
        <v>181081</v>
      </c>
      <c r="T38" s="74">
        <v>191244</v>
      </c>
      <c r="U38" s="74">
        <v>183907</v>
      </c>
      <c r="V38" s="75">
        <v>5.0212171797177856</v>
      </c>
      <c r="W38" s="76">
        <v>0.9616353977118236</v>
      </c>
      <c r="X38" s="76">
        <v>19.251451654944209</v>
      </c>
    </row>
    <row r="39" spans="2:24" ht="10.5" customHeight="1" x14ac:dyDescent="0.4">
      <c r="B39" s="70"/>
      <c r="C39" s="70"/>
      <c r="D39" s="70" t="s">
        <v>159</v>
      </c>
      <c r="E39" s="101"/>
      <c r="F39" s="93" t="s">
        <v>130</v>
      </c>
      <c r="G39" s="74">
        <v>8575</v>
      </c>
      <c r="H39" s="74">
        <v>10905</v>
      </c>
      <c r="I39" s="74">
        <v>12813</v>
      </c>
      <c r="J39" s="74">
        <v>13613</v>
      </c>
      <c r="K39" s="74">
        <v>13044</v>
      </c>
      <c r="L39" s="74">
        <v>12719</v>
      </c>
      <c r="M39" s="74">
        <v>11890</v>
      </c>
      <c r="N39" s="74">
        <v>10646</v>
      </c>
      <c r="O39" s="74">
        <v>11819</v>
      </c>
      <c r="P39" s="74">
        <v>10922</v>
      </c>
      <c r="Q39" s="74">
        <v>11669</v>
      </c>
      <c r="R39" s="74">
        <v>9944</v>
      </c>
      <c r="S39" s="74">
        <v>10593</v>
      </c>
      <c r="T39" s="74">
        <v>11367</v>
      </c>
      <c r="U39" s="74">
        <v>10069</v>
      </c>
      <c r="V39" s="75">
        <v>0.27491414564197331</v>
      </c>
      <c r="W39" s="76">
        <v>0.88580980029911149</v>
      </c>
      <c r="X39" s="76">
        <v>8.8030354691775727</v>
      </c>
    </row>
    <row r="40" spans="2:24" ht="10.5" customHeight="1" x14ac:dyDescent="0.4">
      <c r="B40" s="70"/>
      <c r="C40" s="95"/>
      <c r="D40" s="95" t="s">
        <v>160</v>
      </c>
      <c r="E40" s="96"/>
      <c r="F40" s="97" t="s">
        <v>130</v>
      </c>
      <c r="G40" s="98">
        <v>57650</v>
      </c>
      <c r="H40" s="98">
        <v>70584</v>
      </c>
      <c r="I40" s="98">
        <v>92624</v>
      </c>
      <c r="J40" s="98">
        <v>85688</v>
      </c>
      <c r="K40" s="98">
        <v>72630</v>
      </c>
      <c r="L40" s="98">
        <v>84854</v>
      </c>
      <c r="M40" s="98">
        <v>84243</v>
      </c>
      <c r="N40" s="98">
        <v>105044</v>
      </c>
      <c r="O40" s="98">
        <v>116328</v>
      </c>
      <c r="P40" s="98">
        <v>128506</v>
      </c>
      <c r="Q40" s="98">
        <v>155234</v>
      </c>
      <c r="R40" s="98">
        <v>154697</v>
      </c>
      <c r="S40" s="98">
        <v>170488</v>
      </c>
      <c r="T40" s="98">
        <v>179876</v>
      </c>
      <c r="U40" s="98">
        <v>173838</v>
      </c>
      <c r="V40" s="99">
        <v>4.7463030340758117</v>
      </c>
      <c r="W40" s="100">
        <v>0.96643243123040312</v>
      </c>
      <c r="X40" s="100">
        <v>20.672629261905868</v>
      </c>
    </row>
    <row r="41" spans="2:24" ht="10.5" customHeight="1" x14ac:dyDescent="0.4">
      <c r="B41" s="70"/>
      <c r="C41" s="106" t="s">
        <v>161</v>
      </c>
      <c r="D41" s="106"/>
      <c r="E41" s="107"/>
      <c r="F41" s="108" t="s">
        <v>130</v>
      </c>
      <c r="G41" s="105">
        <v>186436</v>
      </c>
      <c r="H41" s="105">
        <v>209828</v>
      </c>
      <c r="I41" s="105">
        <v>239176</v>
      </c>
      <c r="J41" s="105">
        <v>244423</v>
      </c>
      <c r="K41" s="105">
        <v>232421</v>
      </c>
      <c r="L41" s="105">
        <v>243292</v>
      </c>
      <c r="M41" s="105">
        <v>271246</v>
      </c>
      <c r="N41" s="105">
        <v>270681</v>
      </c>
      <c r="O41" s="105">
        <v>432074</v>
      </c>
      <c r="P41" s="105">
        <v>290404</v>
      </c>
      <c r="Q41" s="105">
        <v>348174</v>
      </c>
      <c r="R41" s="105">
        <v>252866</v>
      </c>
      <c r="S41" s="105">
        <v>290081</v>
      </c>
      <c r="T41" s="105">
        <v>265128</v>
      </c>
      <c r="U41" s="105">
        <v>246441</v>
      </c>
      <c r="V41" s="109">
        <v>6.7285844638150296</v>
      </c>
      <c r="W41" s="110">
        <v>0.92951706345614193</v>
      </c>
      <c r="X41" s="110">
        <v>26.866877365042019</v>
      </c>
    </row>
    <row r="42" spans="2:24" ht="10.5" customHeight="1" x14ac:dyDescent="0.4">
      <c r="B42" s="70"/>
      <c r="C42" s="70" t="s">
        <v>162</v>
      </c>
      <c r="D42" s="70"/>
      <c r="E42" s="71"/>
      <c r="F42" s="93">
        <v>588961</v>
      </c>
      <c r="G42" s="74">
        <v>967314</v>
      </c>
      <c r="H42" s="74">
        <v>1140031</v>
      </c>
      <c r="I42" s="74">
        <v>1246773</v>
      </c>
      <c r="J42" s="74">
        <v>1050287</v>
      </c>
      <c r="K42" s="74">
        <v>972059</v>
      </c>
      <c r="L42" s="74">
        <v>1284441</v>
      </c>
      <c r="M42" s="74">
        <v>1211127</v>
      </c>
      <c r="N42" s="74">
        <v>1496115</v>
      </c>
      <c r="O42" s="74">
        <v>1791240</v>
      </c>
      <c r="P42" s="74">
        <v>2152912</v>
      </c>
      <c r="Q42" s="74">
        <v>2327676</v>
      </c>
      <c r="R42" s="74">
        <v>2150036</v>
      </c>
      <c r="S42" s="74">
        <v>2164685</v>
      </c>
      <c r="T42" s="74">
        <v>2163395</v>
      </c>
      <c r="U42" s="74">
        <v>1953664</v>
      </c>
      <c r="V42" s="75">
        <v>53.340934495131599</v>
      </c>
      <c r="W42" s="76">
        <v>0.90305468950422829</v>
      </c>
      <c r="X42" s="76">
        <v>68.464837750028124</v>
      </c>
    </row>
    <row r="43" spans="2:24" ht="10.5" customHeight="1" x14ac:dyDescent="0.4">
      <c r="B43" s="70"/>
      <c r="C43" s="70"/>
      <c r="D43" s="70" t="s">
        <v>163</v>
      </c>
      <c r="E43" s="101"/>
      <c r="F43" s="93">
        <v>582507</v>
      </c>
      <c r="G43" s="74">
        <v>963400</v>
      </c>
      <c r="H43" s="74">
        <v>1128598</v>
      </c>
      <c r="I43" s="74">
        <v>1243828</v>
      </c>
      <c r="J43" s="74">
        <v>1047854</v>
      </c>
      <c r="K43" s="74">
        <v>970324</v>
      </c>
      <c r="L43" s="74">
        <v>1282055</v>
      </c>
      <c r="M43" s="74">
        <v>1208903</v>
      </c>
      <c r="N43" s="74">
        <v>1493333</v>
      </c>
      <c r="O43" s="74">
        <v>1786557</v>
      </c>
      <c r="P43" s="74">
        <v>2144021</v>
      </c>
      <c r="Q43" s="74">
        <v>2319697</v>
      </c>
      <c r="R43" s="74">
        <v>2143817</v>
      </c>
      <c r="S43" s="74">
        <v>2155594</v>
      </c>
      <c r="T43" s="74">
        <v>2154290</v>
      </c>
      <c r="U43" s="74">
        <v>1946144</v>
      </c>
      <c r="V43" s="75">
        <v>53.13561575690261</v>
      </c>
      <c r="W43" s="76">
        <v>0.90338069619224892</v>
      </c>
      <c r="X43" s="76">
        <v>69.377785065986004</v>
      </c>
    </row>
    <row r="44" spans="2:24" ht="10.5" customHeight="1" x14ac:dyDescent="0.4">
      <c r="B44" s="70"/>
      <c r="C44" s="95"/>
      <c r="D44" s="95" t="s">
        <v>164</v>
      </c>
      <c r="E44" s="96"/>
      <c r="F44" s="97">
        <v>6454</v>
      </c>
      <c r="G44" s="98">
        <v>3914</v>
      </c>
      <c r="H44" s="98">
        <v>11434</v>
      </c>
      <c r="I44" s="98">
        <v>2945</v>
      </c>
      <c r="J44" s="98">
        <v>2433</v>
      </c>
      <c r="K44" s="98">
        <v>1735</v>
      </c>
      <c r="L44" s="98">
        <v>2386</v>
      </c>
      <c r="M44" s="98">
        <v>2225</v>
      </c>
      <c r="N44" s="98">
        <v>2781</v>
      </c>
      <c r="O44" s="98">
        <v>4683</v>
      </c>
      <c r="P44" s="98">
        <v>8891</v>
      </c>
      <c r="Q44" s="98">
        <v>7979</v>
      </c>
      <c r="R44" s="98">
        <v>6219</v>
      </c>
      <c r="S44" s="98">
        <v>9091</v>
      </c>
      <c r="T44" s="98">
        <v>9105</v>
      </c>
      <c r="U44" s="98">
        <v>7519</v>
      </c>
      <c r="V44" s="99">
        <v>0.20529143520528326</v>
      </c>
      <c r="W44" s="100">
        <v>0.82580999450851178</v>
      </c>
      <c r="X44" s="100">
        <v>15.538655479551139</v>
      </c>
    </row>
    <row r="45" spans="2:24" ht="11.25" hidden="1" customHeight="1" x14ac:dyDescent="0.4">
      <c r="B45" s="70"/>
      <c r="C45" s="70" t="s">
        <v>165</v>
      </c>
      <c r="D45" s="70"/>
      <c r="E45" s="71"/>
      <c r="F45" s="93">
        <v>7729</v>
      </c>
      <c r="G45" s="74">
        <v>23489</v>
      </c>
      <c r="H45" s="74">
        <v>8334</v>
      </c>
      <c r="I45" s="74">
        <v>8839</v>
      </c>
      <c r="J45" s="74" t="s">
        <v>130</v>
      </c>
      <c r="K45" s="74" t="s">
        <v>130</v>
      </c>
      <c r="L45" s="74" t="s">
        <v>130</v>
      </c>
      <c r="M45" s="74" t="s">
        <v>130</v>
      </c>
      <c r="N45" s="74" t="s">
        <v>130</v>
      </c>
      <c r="O45" s="74" t="s">
        <v>130</v>
      </c>
      <c r="P45" s="74" t="s">
        <v>130</v>
      </c>
      <c r="Q45" s="74" t="s">
        <v>130</v>
      </c>
      <c r="R45" s="74" t="s">
        <v>130</v>
      </c>
      <c r="S45" s="74" t="s">
        <v>130</v>
      </c>
      <c r="T45" s="74" t="s">
        <v>130</v>
      </c>
      <c r="U45" s="74" t="s">
        <v>130</v>
      </c>
      <c r="V45" s="94" t="s">
        <v>130</v>
      </c>
      <c r="W45" s="94" t="s">
        <v>130</v>
      </c>
      <c r="X45" s="94" t="s">
        <v>130</v>
      </c>
    </row>
    <row r="46" spans="2:24" ht="10.5" customHeight="1" x14ac:dyDescent="0.4">
      <c r="B46" s="70"/>
      <c r="C46" s="70" t="s">
        <v>166</v>
      </c>
      <c r="D46" s="70"/>
      <c r="E46" s="71"/>
      <c r="F46" s="93">
        <v>5178</v>
      </c>
      <c r="G46" s="74">
        <v>5020</v>
      </c>
      <c r="H46" s="74">
        <v>6084</v>
      </c>
      <c r="I46" s="74">
        <v>2945</v>
      </c>
      <c r="J46" s="74">
        <v>13939</v>
      </c>
      <c r="K46" s="74">
        <v>16061</v>
      </c>
      <c r="L46" s="74">
        <v>13908</v>
      </c>
      <c r="M46" s="81">
        <v>17253</v>
      </c>
      <c r="N46" s="81">
        <v>15996</v>
      </c>
      <c r="O46" s="74">
        <v>23026</v>
      </c>
      <c r="P46" s="74">
        <v>20899</v>
      </c>
      <c r="Q46" s="74">
        <v>28228</v>
      </c>
      <c r="R46" s="74">
        <v>29846</v>
      </c>
      <c r="S46" s="74">
        <v>26707</v>
      </c>
      <c r="T46" s="74">
        <v>25630</v>
      </c>
      <c r="U46" s="74">
        <v>24705</v>
      </c>
      <c r="V46" s="75">
        <v>0.6745212005248733</v>
      </c>
      <c r="W46" s="76">
        <v>0.96390948107686303</v>
      </c>
      <c r="X46" s="76">
        <v>31.183338592615968</v>
      </c>
    </row>
    <row r="47" spans="2:24" ht="10.5" customHeight="1" x14ac:dyDescent="0.4">
      <c r="B47" s="84" t="s">
        <v>167</v>
      </c>
      <c r="C47" s="84"/>
      <c r="D47" s="84"/>
      <c r="E47" s="85"/>
      <c r="F47" s="86" t="s">
        <v>130</v>
      </c>
      <c r="G47" s="87">
        <v>1783</v>
      </c>
      <c r="H47" s="87">
        <v>2188</v>
      </c>
      <c r="I47" s="87">
        <v>1774</v>
      </c>
      <c r="J47" s="87">
        <v>1956</v>
      </c>
      <c r="K47" s="87">
        <v>1984</v>
      </c>
      <c r="L47" s="87">
        <v>2039</v>
      </c>
      <c r="M47" s="87">
        <v>1730</v>
      </c>
      <c r="N47" s="87">
        <v>649</v>
      </c>
      <c r="O47" s="87">
        <v>664</v>
      </c>
      <c r="P47" s="87">
        <v>1832</v>
      </c>
      <c r="Q47" s="87">
        <v>1212</v>
      </c>
      <c r="R47" s="87">
        <v>1365</v>
      </c>
      <c r="S47" s="87">
        <v>1325</v>
      </c>
      <c r="T47" s="87">
        <v>1116</v>
      </c>
      <c r="U47" s="87">
        <v>209</v>
      </c>
      <c r="V47" s="91">
        <v>5.7063319534385159E-3</v>
      </c>
      <c r="W47" s="92">
        <v>0.18727598566308243</v>
      </c>
      <c r="X47" s="92">
        <v>1.037117903930131</v>
      </c>
    </row>
    <row r="48" spans="2:24" ht="10.5" customHeight="1" x14ac:dyDescent="0.15">
      <c r="B48" s="102" t="s">
        <v>168</v>
      </c>
      <c r="C48" s="70"/>
      <c r="D48" s="70"/>
      <c r="E48" s="71"/>
      <c r="F48" s="111" t="s">
        <v>130</v>
      </c>
      <c r="G48" s="112">
        <v>5544</v>
      </c>
      <c r="H48" s="112">
        <v>6769</v>
      </c>
      <c r="I48" s="112">
        <v>23581</v>
      </c>
      <c r="J48" s="112">
        <v>31723</v>
      </c>
      <c r="K48" s="112">
        <v>26232</v>
      </c>
      <c r="L48" s="112">
        <v>31306</v>
      </c>
      <c r="M48" s="112">
        <v>38902</v>
      </c>
      <c r="N48" s="112">
        <v>31156</v>
      </c>
      <c r="O48" s="112">
        <v>22144</v>
      </c>
      <c r="P48" s="112">
        <v>25805</v>
      </c>
      <c r="Q48" s="112">
        <v>33083</v>
      </c>
      <c r="R48" s="112">
        <v>29367</v>
      </c>
      <c r="S48" s="112">
        <v>17833</v>
      </c>
      <c r="T48" s="112">
        <v>12622</v>
      </c>
      <c r="U48" s="112">
        <v>25675</v>
      </c>
      <c r="V48" s="113">
        <v>0.70100513351451621</v>
      </c>
      <c r="W48" s="114">
        <v>2.0341467279353509</v>
      </c>
      <c r="X48" s="114">
        <v>23.58728904649475</v>
      </c>
    </row>
    <row r="49" spans="2:24" ht="11.25" hidden="1" customHeight="1" x14ac:dyDescent="0.15">
      <c r="B49" s="102"/>
      <c r="C49" s="70" t="s">
        <v>169</v>
      </c>
      <c r="D49" s="70"/>
      <c r="E49" s="71"/>
      <c r="F49" s="93" t="s">
        <v>130</v>
      </c>
      <c r="G49" s="74">
        <v>3542</v>
      </c>
      <c r="H49" s="74">
        <v>4599</v>
      </c>
      <c r="I49" s="115">
        <v>22430</v>
      </c>
      <c r="J49" s="115" t="s">
        <v>130</v>
      </c>
      <c r="K49" s="115" t="s">
        <v>130</v>
      </c>
      <c r="L49" s="116" t="s">
        <v>130</v>
      </c>
      <c r="M49" s="74" t="s">
        <v>130</v>
      </c>
      <c r="N49" s="74" t="s">
        <v>130</v>
      </c>
      <c r="O49" s="74" t="s">
        <v>130</v>
      </c>
      <c r="P49" s="74" t="s">
        <v>130</v>
      </c>
      <c r="Q49" s="74" t="s">
        <v>130</v>
      </c>
      <c r="R49" s="74" t="s">
        <v>130</v>
      </c>
      <c r="S49" s="74" t="s">
        <v>130</v>
      </c>
      <c r="T49" s="74" t="s">
        <v>130</v>
      </c>
      <c r="U49" s="74" t="s">
        <v>130</v>
      </c>
      <c r="V49" s="117" t="s">
        <v>130</v>
      </c>
      <c r="W49" s="117" t="s">
        <v>130</v>
      </c>
      <c r="X49" s="117" t="s">
        <v>130</v>
      </c>
    </row>
    <row r="50" spans="2:24" ht="10.5" customHeight="1" x14ac:dyDescent="0.4">
      <c r="B50" s="70"/>
      <c r="C50" s="70" t="s">
        <v>170</v>
      </c>
      <c r="D50" s="70"/>
      <c r="E50" s="71"/>
      <c r="F50" s="93" t="s">
        <v>130</v>
      </c>
      <c r="G50" s="74" t="s">
        <v>132</v>
      </c>
      <c r="H50" s="74" t="s">
        <v>132</v>
      </c>
      <c r="I50" s="74">
        <v>1774</v>
      </c>
      <c r="J50" s="74">
        <v>624</v>
      </c>
      <c r="K50" s="74" t="s">
        <v>132</v>
      </c>
      <c r="L50" s="74">
        <v>1887</v>
      </c>
      <c r="M50" s="74" t="s">
        <v>132</v>
      </c>
      <c r="N50" s="74">
        <v>5859</v>
      </c>
      <c r="O50" s="74" t="s">
        <v>132</v>
      </c>
      <c r="P50" s="74" t="s">
        <v>132</v>
      </c>
      <c r="Q50" s="74" t="s">
        <v>132</v>
      </c>
      <c r="R50" s="74" t="s">
        <v>132</v>
      </c>
      <c r="S50" s="74" t="s">
        <v>132</v>
      </c>
      <c r="T50" s="74" t="s">
        <v>132</v>
      </c>
      <c r="U50" s="74" t="s">
        <v>132</v>
      </c>
      <c r="V50" s="94" t="s">
        <v>130</v>
      </c>
      <c r="W50" s="94" t="s">
        <v>130</v>
      </c>
      <c r="X50" s="94" t="s">
        <v>130</v>
      </c>
    </row>
    <row r="51" spans="2:24" ht="10.5" customHeight="1" x14ac:dyDescent="0.4">
      <c r="B51" s="70"/>
      <c r="C51" s="70" t="s">
        <v>171</v>
      </c>
      <c r="D51" s="70"/>
      <c r="E51" s="71"/>
      <c r="F51" s="93" t="s">
        <v>130</v>
      </c>
      <c r="G51" s="74" t="s">
        <v>132</v>
      </c>
      <c r="H51" s="74" t="s">
        <v>132</v>
      </c>
      <c r="I51" s="74">
        <v>23581</v>
      </c>
      <c r="J51" s="74" t="s">
        <v>132</v>
      </c>
      <c r="K51" s="74" t="s">
        <v>132</v>
      </c>
      <c r="L51" s="74" t="s">
        <v>132</v>
      </c>
      <c r="M51" s="74" t="s">
        <v>130</v>
      </c>
      <c r="N51" s="74" t="s">
        <v>130</v>
      </c>
      <c r="O51" s="74" t="s">
        <v>130</v>
      </c>
      <c r="P51" s="74" t="s">
        <v>130</v>
      </c>
      <c r="Q51" s="74" t="s">
        <v>130</v>
      </c>
      <c r="R51" s="74" t="s">
        <v>130</v>
      </c>
      <c r="S51" s="74" t="s">
        <v>130</v>
      </c>
      <c r="T51" s="74" t="s">
        <v>130</v>
      </c>
      <c r="U51" s="74" t="s">
        <v>130</v>
      </c>
      <c r="V51" s="94" t="s">
        <v>130</v>
      </c>
      <c r="W51" s="94" t="s">
        <v>130</v>
      </c>
      <c r="X51" s="94" t="s">
        <v>130</v>
      </c>
    </row>
    <row r="52" spans="2:24" ht="11.25" hidden="1" customHeight="1" x14ac:dyDescent="0.4">
      <c r="B52" s="70"/>
      <c r="C52" s="70" t="s">
        <v>172</v>
      </c>
      <c r="D52" s="70"/>
      <c r="E52" s="71"/>
      <c r="F52" s="93" t="s">
        <v>130</v>
      </c>
      <c r="G52" s="74">
        <v>1379</v>
      </c>
      <c r="H52" s="74" t="s">
        <v>132</v>
      </c>
      <c r="I52" s="115" t="s">
        <v>132</v>
      </c>
      <c r="J52" s="115" t="s">
        <v>130</v>
      </c>
      <c r="K52" s="115" t="s">
        <v>130</v>
      </c>
      <c r="L52" s="116" t="s">
        <v>130</v>
      </c>
      <c r="M52" s="116" t="s">
        <v>130</v>
      </c>
      <c r="N52" s="116" t="s">
        <v>130</v>
      </c>
      <c r="O52" s="116" t="s">
        <v>130</v>
      </c>
      <c r="P52" s="116" t="s">
        <v>130</v>
      </c>
      <c r="Q52" s="116" t="s">
        <v>130</v>
      </c>
      <c r="R52" s="116" t="s">
        <v>130</v>
      </c>
      <c r="S52" s="116" t="s">
        <v>130</v>
      </c>
      <c r="T52" s="116" t="s">
        <v>130</v>
      </c>
      <c r="U52" s="116" t="s">
        <v>130</v>
      </c>
      <c r="V52" s="117" t="s">
        <v>130</v>
      </c>
      <c r="W52" s="117" t="s">
        <v>130</v>
      </c>
      <c r="X52" s="117" t="s">
        <v>130</v>
      </c>
    </row>
    <row r="53" spans="2:24" ht="10.5" customHeight="1" x14ac:dyDescent="0.15">
      <c r="B53" s="70"/>
      <c r="C53" s="102" t="s">
        <v>173</v>
      </c>
      <c r="D53" s="70"/>
      <c r="E53" s="71"/>
      <c r="F53" s="93" t="s">
        <v>130</v>
      </c>
      <c r="G53" s="74" t="s">
        <v>130</v>
      </c>
      <c r="H53" s="74" t="s">
        <v>130</v>
      </c>
      <c r="I53" s="74" t="s">
        <v>130</v>
      </c>
      <c r="J53" s="74" t="s">
        <v>132</v>
      </c>
      <c r="K53" s="74">
        <v>23974</v>
      </c>
      <c r="L53" s="74" t="s">
        <v>132</v>
      </c>
      <c r="M53" s="74">
        <v>36568</v>
      </c>
      <c r="N53" s="74">
        <v>25082</v>
      </c>
      <c r="O53" s="74">
        <v>19330</v>
      </c>
      <c r="P53" s="74">
        <v>21854</v>
      </c>
      <c r="Q53" s="74">
        <v>25941</v>
      </c>
      <c r="R53" s="74">
        <v>22800</v>
      </c>
      <c r="S53" s="74">
        <v>6705</v>
      </c>
      <c r="T53" s="74">
        <v>4101</v>
      </c>
      <c r="U53" s="74" t="s">
        <v>132</v>
      </c>
      <c r="V53" s="75" t="s">
        <v>130</v>
      </c>
      <c r="W53" s="76" t="s">
        <v>130</v>
      </c>
      <c r="X53" s="117" t="s">
        <v>130</v>
      </c>
    </row>
    <row r="54" spans="2:24" ht="10.5" customHeight="1" x14ac:dyDescent="0.15">
      <c r="B54" s="70"/>
      <c r="C54" s="102" t="s">
        <v>174</v>
      </c>
      <c r="D54" s="70"/>
      <c r="E54" s="71"/>
      <c r="F54" s="93" t="s">
        <v>130</v>
      </c>
      <c r="G54" s="74" t="s">
        <v>130</v>
      </c>
      <c r="H54" s="74" t="s">
        <v>130</v>
      </c>
      <c r="I54" s="74" t="s">
        <v>130</v>
      </c>
      <c r="J54" s="74" t="s">
        <v>132</v>
      </c>
      <c r="K54" s="74">
        <v>1487</v>
      </c>
      <c r="L54" s="74" t="s">
        <v>132</v>
      </c>
      <c r="M54" s="74" t="s">
        <v>132</v>
      </c>
      <c r="N54" s="74">
        <v>215</v>
      </c>
      <c r="O54" s="74" t="s">
        <v>132</v>
      </c>
      <c r="P54" s="74" t="s">
        <v>132</v>
      </c>
      <c r="Q54" s="74" t="s">
        <v>132</v>
      </c>
      <c r="R54" s="74" t="s">
        <v>132</v>
      </c>
      <c r="S54" s="74" t="s">
        <v>132</v>
      </c>
      <c r="T54" s="74" t="s">
        <v>132</v>
      </c>
      <c r="U54" s="74">
        <v>797</v>
      </c>
      <c r="V54" s="94">
        <v>2.1760509889428216E-2</v>
      </c>
      <c r="W54" s="94" t="s">
        <v>130</v>
      </c>
      <c r="X54" s="94" t="s">
        <v>130</v>
      </c>
    </row>
    <row r="55" spans="2:24" ht="10.5" customHeight="1" x14ac:dyDescent="0.15">
      <c r="B55" s="118" t="s">
        <v>175</v>
      </c>
      <c r="C55" s="84"/>
      <c r="D55" s="84"/>
      <c r="E55" s="85"/>
      <c r="F55" s="86" t="s">
        <v>130</v>
      </c>
      <c r="G55" s="87" t="s">
        <v>132</v>
      </c>
      <c r="H55" s="87" t="s">
        <v>132</v>
      </c>
      <c r="I55" s="87" t="s">
        <v>132</v>
      </c>
      <c r="J55" s="87" t="s">
        <v>132</v>
      </c>
      <c r="K55" s="87" t="s">
        <v>132</v>
      </c>
      <c r="L55" s="87" t="s">
        <v>132</v>
      </c>
      <c r="M55" s="87">
        <v>782</v>
      </c>
      <c r="N55" s="87">
        <v>1082</v>
      </c>
      <c r="O55" s="87">
        <v>1283</v>
      </c>
      <c r="P55" s="87">
        <v>1255</v>
      </c>
      <c r="Q55" s="87">
        <v>788</v>
      </c>
      <c r="R55" s="87">
        <v>1297</v>
      </c>
      <c r="S55" s="87">
        <v>1028</v>
      </c>
      <c r="T55" s="87">
        <v>731</v>
      </c>
      <c r="U55" s="87">
        <v>404</v>
      </c>
      <c r="V55" s="88">
        <v>1.1030421575067752E-2</v>
      </c>
      <c r="W55" s="88">
        <v>0.55266757865937077</v>
      </c>
      <c r="X55" s="88">
        <v>0.71453837990802971</v>
      </c>
    </row>
    <row r="56" spans="2:24" ht="10.5" customHeight="1" x14ac:dyDescent="0.4">
      <c r="B56" s="84" t="s">
        <v>176</v>
      </c>
      <c r="C56" s="84"/>
      <c r="D56" s="84"/>
      <c r="E56" s="119"/>
      <c r="F56" s="86" t="s">
        <v>130</v>
      </c>
      <c r="G56" s="87">
        <v>649</v>
      </c>
      <c r="H56" s="87">
        <v>844</v>
      </c>
      <c r="I56" s="87">
        <v>931</v>
      </c>
      <c r="J56" s="87">
        <v>4356</v>
      </c>
      <c r="K56" s="87">
        <v>1215</v>
      </c>
      <c r="L56" s="87">
        <v>803</v>
      </c>
      <c r="M56" s="87">
        <v>771</v>
      </c>
      <c r="N56" s="87">
        <v>1530</v>
      </c>
      <c r="O56" s="87">
        <v>1723</v>
      </c>
      <c r="P56" s="87">
        <v>3641</v>
      </c>
      <c r="Q56" s="87" t="s">
        <v>132</v>
      </c>
      <c r="R56" s="87" t="s">
        <v>132</v>
      </c>
      <c r="S56" s="87">
        <v>5762</v>
      </c>
      <c r="T56" s="87">
        <v>3414</v>
      </c>
      <c r="U56" s="87">
        <v>4392</v>
      </c>
      <c r="V56" s="91">
        <v>0.11991488009331082</v>
      </c>
      <c r="W56" s="92">
        <v>1.2864674868189807</v>
      </c>
      <c r="X56" s="88">
        <v>39.168821903148135</v>
      </c>
    </row>
    <row r="57" spans="2:24" ht="10.5" customHeight="1" x14ac:dyDescent="0.15">
      <c r="B57" s="102" t="s">
        <v>177</v>
      </c>
      <c r="C57" s="84"/>
      <c r="D57" s="84"/>
      <c r="E57" s="119"/>
      <c r="F57" s="86" t="s">
        <v>130</v>
      </c>
      <c r="G57" s="87" t="s">
        <v>130</v>
      </c>
      <c r="H57" s="87" t="s">
        <v>132</v>
      </c>
      <c r="I57" s="87" t="s">
        <v>132</v>
      </c>
      <c r="J57" s="87" t="s">
        <v>130</v>
      </c>
      <c r="K57" s="87" t="s">
        <v>130</v>
      </c>
      <c r="L57" s="87" t="s">
        <v>132</v>
      </c>
      <c r="M57" s="87" t="s">
        <v>132</v>
      </c>
      <c r="N57" s="87" t="s">
        <v>130</v>
      </c>
      <c r="O57" s="87" t="s">
        <v>130</v>
      </c>
      <c r="P57" s="87" t="s">
        <v>130</v>
      </c>
      <c r="Q57" s="87" t="s">
        <v>130</v>
      </c>
      <c r="R57" s="87" t="s">
        <v>130</v>
      </c>
      <c r="S57" s="87" t="s">
        <v>132</v>
      </c>
      <c r="T57" s="87" t="s">
        <v>130</v>
      </c>
      <c r="U57" s="87" t="s">
        <v>130</v>
      </c>
      <c r="V57" s="88" t="s">
        <v>130</v>
      </c>
      <c r="W57" s="88" t="s">
        <v>130</v>
      </c>
      <c r="X57" s="88" t="s">
        <v>130</v>
      </c>
    </row>
    <row r="58" spans="2:24" ht="10.5" customHeight="1" x14ac:dyDescent="0.15">
      <c r="B58" s="102" t="s">
        <v>178</v>
      </c>
      <c r="C58" s="70"/>
      <c r="D58" s="70"/>
      <c r="E58" s="71"/>
      <c r="F58" s="111" t="s">
        <v>130</v>
      </c>
      <c r="G58" s="112">
        <v>15512</v>
      </c>
      <c r="H58" s="112">
        <v>20951</v>
      </c>
      <c r="I58" s="74">
        <v>21526</v>
      </c>
      <c r="J58" s="74">
        <v>26564</v>
      </c>
      <c r="K58" s="74">
        <v>16254</v>
      </c>
      <c r="L58" s="74">
        <v>21792</v>
      </c>
      <c r="M58" s="74">
        <v>25426</v>
      </c>
      <c r="N58" s="74">
        <v>40239</v>
      </c>
      <c r="O58" s="74">
        <v>53894</v>
      </c>
      <c r="P58" s="74">
        <v>41936</v>
      </c>
      <c r="Q58" s="74">
        <v>41241</v>
      </c>
      <c r="R58" s="74">
        <v>51117</v>
      </c>
      <c r="S58" s="74">
        <v>34106</v>
      </c>
      <c r="T58" s="74">
        <v>23084</v>
      </c>
      <c r="U58" s="74">
        <v>25659</v>
      </c>
      <c r="V58" s="75">
        <v>0.70056828513530556</v>
      </c>
      <c r="W58" s="76">
        <v>1.11154912493502</v>
      </c>
      <c r="X58" s="76">
        <v>51.487910103341029</v>
      </c>
    </row>
    <row r="59" spans="2:24" ht="11.25" hidden="1" customHeight="1" x14ac:dyDescent="0.15">
      <c r="B59" s="102"/>
      <c r="C59" s="70" t="s">
        <v>179</v>
      </c>
      <c r="D59" s="70"/>
      <c r="E59" s="71"/>
      <c r="F59" s="93" t="s">
        <v>130</v>
      </c>
      <c r="G59" s="120">
        <v>1420</v>
      </c>
      <c r="H59" s="120">
        <v>7490</v>
      </c>
      <c r="I59" s="115">
        <v>7170</v>
      </c>
      <c r="J59" s="115" t="s">
        <v>130</v>
      </c>
      <c r="K59" s="115" t="s">
        <v>130</v>
      </c>
      <c r="L59" s="116" t="s">
        <v>130</v>
      </c>
      <c r="M59" s="116" t="s">
        <v>130</v>
      </c>
      <c r="N59" s="116" t="s">
        <v>130</v>
      </c>
      <c r="O59" s="116" t="s">
        <v>130</v>
      </c>
      <c r="P59" s="116" t="s">
        <v>130</v>
      </c>
      <c r="Q59" s="116" t="s">
        <v>130</v>
      </c>
      <c r="R59" s="116" t="s">
        <v>130</v>
      </c>
      <c r="S59" s="116" t="s">
        <v>130</v>
      </c>
      <c r="T59" s="116" t="s">
        <v>130</v>
      </c>
      <c r="U59" s="116" t="s">
        <v>130</v>
      </c>
      <c r="V59" s="94" t="s">
        <v>130</v>
      </c>
      <c r="W59" s="117" t="s">
        <v>130</v>
      </c>
      <c r="X59" s="117" t="s">
        <v>130</v>
      </c>
    </row>
    <row r="60" spans="2:24" ht="11.25" hidden="1" customHeight="1" x14ac:dyDescent="0.15">
      <c r="B60" s="102"/>
      <c r="C60" s="70" t="s">
        <v>180</v>
      </c>
      <c r="D60" s="70"/>
      <c r="E60" s="71"/>
      <c r="F60" s="93" t="s">
        <v>130</v>
      </c>
      <c r="G60" s="120">
        <v>14001</v>
      </c>
      <c r="H60" s="120">
        <v>13435</v>
      </c>
      <c r="I60" s="115">
        <v>14322</v>
      </c>
      <c r="J60" s="115" t="s">
        <v>130</v>
      </c>
      <c r="K60" s="115" t="s">
        <v>130</v>
      </c>
      <c r="L60" s="116" t="s">
        <v>130</v>
      </c>
      <c r="M60" s="116" t="s">
        <v>130</v>
      </c>
      <c r="N60" s="116" t="s">
        <v>130</v>
      </c>
      <c r="O60" s="116" t="s">
        <v>130</v>
      </c>
      <c r="P60" s="116" t="s">
        <v>130</v>
      </c>
      <c r="Q60" s="116" t="s">
        <v>130</v>
      </c>
      <c r="R60" s="116" t="s">
        <v>130</v>
      </c>
      <c r="S60" s="116" t="s">
        <v>130</v>
      </c>
      <c r="T60" s="116" t="s">
        <v>130</v>
      </c>
      <c r="U60" s="116" t="s">
        <v>130</v>
      </c>
      <c r="V60" s="94" t="s">
        <v>130</v>
      </c>
      <c r="W60" s="117" t="s">
        <v>130</v>
      </c>
      <c r="X60" s="117" t="s">
        <v>130</v>
      </c>
    </row>
    <row r="61" spans="2:24" ht="11.25" hidden="1" customHeight="1" x14ac:dyDescent="0.15">
      <c r="B61" s="102"/>
      <c r="C61" s="70" t="s">
        <v>181</v>
      </c>
      <c r="D61" s="70"/>
      <c r="E61" s="71"/>
      <c r="F61" s="93" t="s">
        <v>130</v>
      </c>
      <c r="G61" s="120" t="s">
        <v>132</v>
      </c>
      <c r="H61" s="120">
        <v>26</v>
      </c>
      <c r="I61" s="115">
        <v>34</v>
      </c>
      <c r="J61" s="115" t="s">
        <v>130</v>
      </c>
      <c r="K61" s="115" t="s">
        <v>130</v>
      </c>
      <c r="L61" s="116" t="s">
        <v>130</v>
      </c>
      <c r="M61" s="116" t="s">
        <v>130</v>
      </c>
      <c r="N61" s="116" t="s">
        <v>130</v>
      </c>
      <c r="O61" s="116" t="s">
        <v>130</v>
      </c>
      <c r="P61" s="116" t="s">
        <v>130</v>
      </c>
      <c r="Q61" s="116" t="s">
        <v>130</v>
      </c>
      <c r="R61" s="116" t="s">
        <v>130</v>
      </c>
      <c r="S61" s="116" t="s">
        <v>130</v>
      </c>
      <c r="T61" s="116" t="s">
        <v>130</v>
      </c>
      <c r="U61" s="116" t="s">
        <v>130</v>
      </c>
      <c r="V61" s="94" t="s">
        <v>130</v>
      </c>
      <c r="W61" s="117" t="s">
        <v>130</v>
      </c>
      <c r="X61" s="117" t="s">
        <v>130</v>
      </c>
    </row>
    <row r="62" spans="2:24" ht="10.5" customHeight="1" x14ac:dyDescent="0.15">
      <c r="B62" s="70"/>
      <c r="C62" s="102" t="s">
        <v>182</v>
      </c>
      <c r="D62" s="70"/>
      <c r="E62" s="71"/>
      <c r="F62" s="93" t="s">
        <v>130</v>
      </c>
      <c r="G62" s="74" t="s">
        <v>130</v>
      </c>
      <c r="H62" s="74" t="s">
        <v>130</v>
      </c>
      <c r="I62" s="74" t="s">
        <v>130</v>
      </c>
      <c r="J62" s="74">
        <v>9182</v>
      </c>
      <c r="K62" s="74">
        <v>8682</v>
      </c>
      <c r="L62" s="74">
        <v>6680</v>
      </c>
      <c r="M62" s="74">
        <v>11515</v>
      </c>
      <c r="N62" s="74">
        <v>11160</v>
      </c>
      <c r="O62" s="74">
        <v>32598</v>
      </c>
      <c r="P62" s="74">
        <v>19894</v>
      </c>
      <c r="Q62" s="74">
        <v>17137</v>
      </c>
      <c r="R62" s="74">
        <v>35178</v>
      </c>
      <c r="S62" s="74">
        <v>15977</v>
      </c>
      <c r="T62" s="74">
        <v>12448</v>
      </c>
      <c r="U62" s="74">
        <v>14654</v>
      </c>
      <c r="V62" s="75">
        <v>0.40009850930951196</v>
      </c>
      <c r="W62" s="76">
        <v>1.1772172236503855</v>
      </c>
      <c r="X62" s="76">
        <v>42.366070137905112</v>
      </c>
    </row>
    <row r="63" spans="2:24" ht="10.5" customHeight="1" x14ac:dyDescent="0.4">
      <c r="B63" s="70"/>
      <c r="C63" s="70" t="s">
        <v>183</v>
      </c>
      <c r="D63" s="70"/>
      <c r="E63" s="121"/>
      <c r="F63" s="93" t="s">
        <v>130</v>
      </c>
      <c r="G63" s="74" t="s">
        <v>130</v>
      </c>
      <c r="H63" s="74" t="s">
        <v>130</v>
      </c>
      <c r="I63" s="74" t="s">
        <v>130</v>
      </c>
      <c r="J63" s="74">
        <v>3866</v>
      </c>
      <c r="K63" s="74">
        <v>6357</v>
      </c>
      <c r="L63" s="74">
        <v>11995</v>
      </c>
      <c r="M63" s="74">
        <v>7503</v>
      </c>
      <c r="N63" s="74">
        <v>11417</v>
      </c>
      <c r="O63" s="74">
        <v>13876</v>
      </c>
      <c r="P63" s="74">
        <v>15623</v>
      </c>
      <c r="Q63" s="74">
        <v>17873</v>
      </c>
      <c r="R63" s="74">
        <v>12369</v>
      </c>
      <c r="S63" s="74">
        <v>12677</v>
      </c>
      <c r="T63" s="74">
        <v>9100</v>
      </c>
      <c r="U63" s="74">
        <v>9084</v>
      </c>
      <c r="V63" s="75">
        <v>0.24802066729682046</v>
      </c>
      <c r="W63" s="76">
        <v>0.9982417582417582</v>
      </c>
      <c r="X63" s="76">
        <v>80.517638716539622</v>
      </c>
    </row>
    <row r="64" spans="2:24" ht="10.5" customHeight="1" x14ac:dyDescent="0.15">
      <c r="B64" s="70"/>
      <c r="C64" s="102" t="s">
        <v>184</v>
      </c>
      <c r="D64" s="70"/>
      <c r="E64" s="121"/>
      <c r="F64" s="93" t="s">
        <v>130</v>
      </c>
      <c r="G64" s="74" t="s">
        <v>130</v>
      </c>
      <c r="H64" s="74" t="s">
        <v>130</v>
      </c>
      <c r="I64" s="74" t="s">
        <v>130</v>
      </c>
      <c r="J64" s="74">
        <v>13516</v>
      </c>
      <c r="K64" s="74">
        <v>1214</v>
      </c>
      <c r="L64" s="74">
        <v>3117</v>
      </c>
      <c r="M64" s="74">
        <v>6408</v>
      </c>
      <c r="N64" s="74">
        <v>17661</v>
      </c>
      <c r="O64" s="74">
        <v>7420</v>
      </c>
      <c r="P64" s="74">
        <v>6419</v>
      </c>
      <c r="Q64" s="74">
        <v>6231</v>
      </c>
      <c r="R64" s="74">
        <v>3570</v>
      </c>
      <c r="S64" s="74">
        <v>5452</v>
      </c>
      <c r="T64" s="74">
        <v>1535</v>
      </c>
      <c r="U64" s="74">
        <v>1921</v>
      </c>
      <c r="V64" s="75">
        <v>5.2449108528973151E-2</v>
      </c>
      <c r="W64" s="76">
        <v>1.2514657980456025</v>
      </c>
      <c r="X64" s="76">
        <v>48.473378753469589</v>
      </c>
    </row>
    <row r="65" spans="2:24" ht="10.5" customHeight="1" x14ac:dyDescent="0.4">
      <c r="B65" s="70"/>
      <c r="C65" s="70" t="s">
        <v>185</v>
      </c>
      <c r="D65" s="70"/>
      <c r="E65" s="121"/>
      <c r="F65" s="93" t="s">
        <v>130</v>
      </c>
      <c r="G65" s="74" t="s">
        <v>130</v>
      </c>
      <c r="H65" s="74" t="s">
        <v>130</v>
      </c>
      <c r="I65" s="74" t="s">
        <v>130</v>
      </c>
      <c r="J65" s="74" t="s">
        <v>132</v>
      </c>
      <c r="K65" s="74">
        <v>164</v>
      </c>
      <c r="L65" s="74">
        <v>1895</v>
      </c>
      <c r="M65" s="74">
        <v>131</v>
      </c>
      <c r="N65" s="74" t="s">
        <v>132</v>
      </c>
      <c r="O65" s="74" t="s">
        <v>132</v>
      </c>
      <c r="P65" s="74" t="s">
        <v>132</v>
      </c>
      <c r="Q65" s="74">
        <v>247</v>
      </c>
      <c r="R65" s="74">
        <v>248</v>
      </c>
      <c r="S65" s="74">
        <v>242</v>
      </c>
      <c r="T65" s="74">
        <v>4095</v>
      </c>
      <c r="U65" s="74">
        <v>4444</v>
      </c>
      <c r="V65" s="75">
        <v>0.12133463732574529</v>
      </c>
      <c r="W65" s="76">
        <v>1.0852258852258851</v>
      </c>
      <c r="X65" s="76">
        <v>70.506108202443286</v>
      </c>
    </row>
    <row r="66" spans="2:24" ht="9" customHeight="1" thickBot="1" x14ac:dyDescent="0.45">
      <c r="B66" s="122"/>
      <c r="C66" s="122"/>
      <c r="D66" s="122"/>
      <c r="E66" s="123"/>
      <c r="F66" s="124"/>
      <c r="G66" s="125"/>
      <c r="H66" s="125"/>
      <c r="I66" s="125"/>
      <c r="J66" s="125"/>
      <c r="K66" s="125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7"/>
      <c r="W66" s="127"/>
      <c r="X66" s="127"/>
    </row>
    <row r="67" spans="2:24" ht="9" customHeight="1" x14ac:dyDescent="0.4">
      <c r="B67" s="67"/>
      <c r="C67" s="67"/>
      <c r="D67" s="67"/>
      <c r="E67" s="67"/>
      <c r="F67" s="66"/>
      <c r="G67" s="67"/>
      <c r="H67" s="67"/>
      <c r="I67" s="67"/>
      <c r="J67" s="67"/>
      <c r="K67" s="67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67"/>
      <c r="W67" s="67"/>
      <c r="X67" s="67"/>
    </row>
    <row r="68" spans="2:24" s="128" customFormat="1" ht="10.5" customHeight="1" x14ac:dyDescent="0.4">
      <c r="F68" s="129"/>
      <c r="V68" s="130"/>
    </row>
    <row r="69" spans="2:24" s="128" customFormat="1" ht="10.5" customHeight="1" x14ac:dyDescent="0.4">
      <c r="B69" s="131"/>
      <c r="F69" s="129"/>
    </row>
    <row r="70" spans="2:24" s="132" customFormat="1" ht="10.5" customHeight="1" x14ac:dyDescent="0.4">
      <c r="F70" s="133"/>
    </row>
    <row r="71" spans="2:24" x14ac:dyDescent="0.4">
      <c r="B71" s="134"/>
    </row>
  </sheetData>
  <mergeCells count="18">
    <mergeCell ref="I6:I9"/>
    <mergeCell ref="B6:D9"/>
    <mergeCell ref="E6:E9"/>
    <mergeCell ref="F6:F9"/>
    <mergeCell ref="G6:G9"/>
    <mergeCell ref="H6:H9"/>
    <mergeCell ref="U6:U9"/>
    <mergeCell ref="J6:J9"/>
    <mergeCell ref="K6:K9"/>
    <mergeCell ref="L6:L9"/>
    <mergeCell ref="M6:M9"/>
    <mergeCell ref="N6:N9"/>
    <mergeCell ref="O6:O9"/>
    <mergeCell ref="P6:P9"/>
    <mergeCell ref="Q6:Q9"/>
    <mergeCell ref="R6:R9"/>
    <mergeCell ref="S6:S9"/>
    <mergeCell ref="T6:T9"/>
  </mergeCells>
  <phoneticPr fontId="3"/>
  <printOptions gridLinesSet="0"/>
  <pageMargins left="0.59055118110236227" right="0.59055118110236227" top="0.59055118110236227" bottom="0.39370078740157483" header="0.31496062992125984" footer="0.19685039370078741"/>
  <pageSetup paperSize="9" scale="97" orientation="portrait" r:id="rId1"/>
  <headerFooter alignWithMargins="0"/>
  <colBreaks count="1" manualBreakCount="1">
    <brk id="15" min="3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AA70"/>
  <sheetViews>
    <sheetView zoomScaleNormal="100" zoomScaleSheetLayoutView="100" workbookViewId="0">
      <pane xSplit="10" ySplit="9" topLeftCell="M10" activePane="bottomRight" state="frozen"/>
      <selection pane="topRight" activeCell="K1" sqref="K1"/>
      <selection pane="bottomLeft" activeCell="A10" sqref="A10"/>
      <selection pane="bottomRight" activeCell="T56" sqref="T56"/>
    </sheetView>
  </sheetViews>
  <sheetFormatPr defaultColWidth="8.875" defaultRowHeight="12" x14ac:dyDescent="0.4"/>
  <cols>
    <col min="1" max="3" width="1.875" style="51" customWidth="1"/>
    <col min="4" max="4" width="21.625" style="51" customWidth="1"/>
    <col min="5" max="5" width="9.625" style="51" customWidth="1"/>
    <col min="6" max="7" width="9.625" style="51" hidden="1" customWidth="1"/>
    <col min="8" max="8" width="9.625" style="52" hidden="1" customWidth="1"/>
    <col min="9" max="12" width="9.625" style="51" hidden="1" customWidth="1"/>
    <col min="13" max="14" width="9.625" style="51" customWidth="1"/>
    <col min="15" max="23" width="9.625" style="136" customWidth="1"/>
    <col min="24" max="25" width="10.125" style="51" customWidth="1"/>
    <col min="26" max="26" width="12.875" style="137" customWidth="1"/>
    <col min="27" max="27" width="3.125" style="51" customWidth="1"/>
    <col min="28" max="16384" width="8.875" style="51"/>
  </cols>
  <sheetData>
    <row r="1" spans="2:27" s="1" customFormat="1" ht="15" customHeight="1" x14ac:dyDescent="0.4">
      <c r="B1" s="1" t="s">
        <v>0</v>
      </c>
      <c r="E1" s="2"/>
      <c r="H1" s="50"/>
      <c r="O1" s="135"/>
      <c r="P1" s="135"/>
      <c r="Q1" s="135"/>
      <c r="R1" s="135"/>
      <c r="S1" s="135"/>
      <c r="T1" s="135"/>
      <c r="U1" s="135"/>
      <c r="V1" s="135"/>
      <c r="W1" s="135"/>
    </row>
    <row r="2" spans="2:27" ht="15" customHeight="1" x14ac:dyDescent="0.4">
      <c r="B2" s="51" t="s">
        <v>101</v>
      </c>
      <c r="Z2" s="51"/>
    </row>
    <row r="3" spans="2:27" ht="15" customHeight="1" x14ac:dyDescent="0.4">
      <c r="B3" s="51" t="s">
        <v>186</v>
      </c>
    </row>
    <row r="4" spans="2:27" ht="12" customHeight="1" x14ac:dyDescent="0.4"/>
    <row r="5" spans="2:27" ht="15" customHeight="1" thickBot="1" x14ac:dyDescent="0.45">
      <c r="B5" s="53"/>
      <c r="Z5" s="54" t="s">
        <v>103</v>
      </c>
    </row>
    <row r="6" spans="2:27" ht="15" customHeight="1" x14ac:dyDescent="0.4">
      <c r="B6" s="466" t="s">
        <v>105</v>
      </c>
      <c r="C6" s="466"/>
      <c r="D6" s="466"/>
      <c r="E6" s="450"/>
      <c r="F6" s="468" t="s">
        <v>187</v>
      </c>
      <c r="G6" s="468" t="s">
        <v>188</v>
      </c>
      <c r="H6" s="453" t="s">
        <v>106</v>
      </c>
      <c r="I6" s="444" t="s">
        <v>107</v>
      </c>
      <c r="J6" s="444" t="s">
        <v>108</v>
      </c>
      <c r="K6" s="441" t="s">
        <v>109</v>
      </c>
      <c r="L6" s="441" t="s">
        <v>110</v>
      </c>
      <c r="M6" s="441" t="s">
        <v>111</v>
      </c>
      <c r="N6" s="444" t="s">
        <v>112</v>
      </c>
      <c r="O6" s="463" t="s">
        <v>113</v>
      </c>
      <c r="P6" s="463" t="s">
        <v>114</v>
      </c>
      <c r="Q6" s="456" t="s">
        <v>115</v>
      </c>
      <c r="R6" s="456" t="s">
        <v>116</v>
      </c>
      <c r="S6" s="456" t="s">
        <v>117</v>
      </c>
      <c r="T6" s="456" t="s">
        <v>118</v>
      </c>
      <c r="U6" s="456" t="s">
        <v>119</v>
      </c>
      <c r="V6" s="456" t="s">
        <v>120</v>
      </c>
      <c r="W6" s="456" t="s">
        <v>121</v>
      </c>
      <c r="X6" s="55"/>
      <c r="Y6" s="55"/>
      <c r="Z6" s="138"/>
    </row>
    <row r="7" spans="2:27" ht="30" customHeight="1" x14ac:dyDescent="0.4">
      <c r="B7" s="467"/>
      <c r="C7" s="467"/>
      <c r="D7" s="467"/>
      <c r="E7" s="451"/>
      <c r="F7" s="469"/>
      <c r="G7" s="469"/>
      <c r="H7" s="454"/>
      <c r="I7" s="445"/>
      <c r="J7" s="445"/>
      <c r="K7" s="442"/>
      <c r="L7" s="442"/>
      <c r="M7" s="442"/>
      <c r="N7" s="445"/>
      <c r="O7" s="464"/>
      <c r="P7" s="464"/>
      <c r="Q7" s="457"/>
      <c r="R7" s="457"/>
      <c r="S7" s="457"/>
      <c r="T7" s="457"/>
      <c r="U7" s="457"/>
      <c r="V7" s="457"/>
      <c r="W7" s="457"/>
      <c r="X7" s="56" t="s">
        <v>122</v>
      </c>
      <c r="Y7" s="57" t="s">
        <v>189</v>
      </c>
      <c r="Z7" s="58" t="s">
        <v>190</v>
      </c>
    </row>
    <row r="8" spans="2:27" ht="37.5" customHeight="1" x14ac:dyDescent="0.4">
      <c r="B8" s="448" t="s">
        <v>104</v>
      </c>
      <c r="C8" s="459"/>
      <c r="D8" s="459"/>
      <c r="E8" s="460"/>
      <c r="F8" s="469"/>
      <c r="G8" s="469"/>
      <c r="H8" s="454"/>
      <c r="I8" s="445"/>
      <c r="J8" s="445"/>
      <c r="K8" s="442"/>
      <c r="L8" s="442"/>
      <c r="M8" s="442"/>
      <c r="N8" s="445"/>
      <c r="O8" s="464"/>
      <c r="P8" s="464"/>
      <c r="Q8" s="457"/>
      <c r="R8" s="457"/>
      <c r="S8" s="457"/>
      <c r="T8" s="457"/>
      <c r="U8" s="457"/>
      <c r="V8" s="457"/>
      <c r="W8" s="457"/>
      <c r="X8" s="139" t="s">
        <v>14</v>
      </c>
      <c r="Y8" s="60" t="s">
        <v>125</v>
      </c>
      <c r="Z8" s="140" t="s">
        <v>191</v>
      </c>
      <c r="AA8" s="141"/>
    </row>
    <row r="9" spans="2:27" ht="15" customHeight="1" thickBot="1" x14ac:dyDescent="0.45">
      <c r="B9" s="461"/>
      <c r="C9" s="461"/>
      <c r="D9" s="461"/>
      <c r="E9" s="462"/>
      <c r="F9" s="470"/>
      <c r="G9" s="470"/>
      <c r="H9" s="455"/>
      <c r="I9" s="446"/>
      <c r="J9" s="446"/>
      <c r="K9" s="443"/>
      <c r="L9" s="443"/>
      <c r="M9" s="443"/>
      <c r="N9" s="446"/>
      <c r="O9" s="465"/>
      <c r="P9" s="465"/>
      <c r="Q9" s="458"/>
      <c r="R9" s="458"/>
      <c r="S9" s="458"/>
      <c r="T9" s="458"/>
      <c r="U9" s="458"/>
      <c r="V9" s="458"/>
      <c r="W9" s="458"/>
      <c r="X9" s="62" t="s">
        <v>192</v>
      </c>
      <c r="Y9" s="142"/>
      <c r="Z9" s="63" t="s">
        <v>127</v>
      </c>
      <c r="AA9" s="141"/>
    </row>
    <row r="10" spans="2:27" ht="6.75" customHeight="1" x14ac:dyDescent="0.4">
      <c r="B10" s="67"/>
      <c r="C10" s="67"/>
      <c r="D10" s="67"/>
      <c r="E10" s="143"/>
      <c r="F10" s="144"/>
      <c r="G10" s="145"/>
      <c r="H10" s="66"/>
      <c r="I10" s="67"/>
      <c r="J10" s="67"/>
      <c r="K10" s="67"/>
      <c r="L10" s="67"/>
      <c r="M10" s="67"/>
      <c r="N10" s="67"/>
      <c r="O10" s="146"/>
      <c r="P10" s="146"/>
      <c r="Q10" s="146"/>
      <c r="R10" s="146"/>
      <c r="S10" s="146"/>
      <c r="T10" s="146"/>
      <c r="U10" s="146"/>
      <c r="V10" s="146"/>
      <c r="W10" s="146"/>
      <c r="X10" s="67"/>
      <c r="Y10" s="67"/>
      <c r="Z10" s="147"/>
    </row>
    <row r="11" spans="2:27" ht="10.5" customHeight="1" x14ac:dyDescent="0.4">
      <c r="B11" s="70" t="s">
        <v>128</v>
      </c>
      <c r="C11" s="70"/>
      <c r="D11" s="70"/>
      <c r="E11" s="148"/>
      <c r="F11" s="38">
        <v>451169</v>
      </c>
      <c r="G11" s="38">
        <v>438400</v>
      </c>
      <c r="H11" s="93">
        <v>443287</v>
      </c>
      <c r="I11" s="74">
        <v>567643</v>
      </c>
      <c r="J11" s="74">
        <v>703707</v>
      </c>
      <c r="K11" s="149">
        <v>705388</v>
      </c>
      <c r="L11" s="149">
        <v>600044</v>
      </c>
      <c r="M11" s="149">
        <v>534901</v>
      </c>
      <c r="N11" s="149">
        <v>530070</v>
      </c>
      <c r="O11" s="149">
        <v>414760</v>
      </c>
      <c r="P11" s="149">
        <v>448637</v>
      </c>
      <c r="Q11" s="149">
        <v>577749</v>
      </c>
      <c r="R11" s="149">
        <v>513045</v>
      </c>
      <c r="S11" s="149">
        <v>602646</v>
      </c>
      <c r="T11" s="149">
        <v>452890</v>
      </c>
      <c r="U11" s="149">
        <v>629801</v>
      </c>
      <c r="V11" s="149">
        <v>590992</v>
      </c>
      <c r="W11" s="149">
        <v>543635</v>
      </c>
      <c r="X11" s="94">
        <v>100</v>
      </c>
      <c r="Y11" s="150">
        <v>0.91986862766331867</v>
      </c>
      <c r="Z11" s="151">
        <v>7.2213509751782698</v>
      </c>
    </row>
    <row r="12" spans="2:27" ht="10.5" customHeight="1" x14ac:dyDescent="0.4">
      <c r="B12" s="77" t="s">
        <v>129</v>
      </c>
      <c r="C12" s="70"/>
      <c r="D12" s="70"/>
      <c r="E12" s="148"/>
      <c r="F12" s="38"/>
      <c r="G12" s="38"/>
      <c r="H12" s="93"/>
      <c r="I12" s="74" t="s">
        <v>130</v>
      </c>
      <c r="J12" s="74">
        <v>702262</v>
      </c>
      <c r="K12" s="149">
        <v>705383</v>
      </c>
      <c r="L12" s="149">
        <v>599892</v>
      </c>
      <c r="M12" s="149">
        <v>534749</v>
      </c>
      <c r="N12" s="149">
        <v>530063</v>
      </c>
      <c r="O12" s="149">
        <v>413555</v>
      </c>
      <c r="P12" s="149">
        <v>448355</v>
      </c>
      <c r="Q12" s="149">
        <v>577424</v>
      </c>
      <c r="R12" s="149">
        <v>512805</v>
      </c>
      <c r="S12" s="149">
        <v>602276</v>
      </c>
      <c r="T12" s="149">
        <v>452417</v>
      </c>
      <c r="U12" s="149">
        <v>629298</v>
      </c>
      <c r="V12" s="149">
        <v>590882</v>
      </c>
      <c r="W12" s="149">
        <v>543526</v>
      </c>
      <c r="X12" s="152">
        <v>99.979949782482734</v>
      </c>
      <c r="Y12" s="150">
        <v>0.91985540260153464</v>
      </c>
      <c r="Z12" s="151">
        <v>7.219903078600062</v>
      </c>
    </row>
    <row r="13" spans="2:27" ht="10.5" customHeight="1" x14ac:dyDescent="0.4">
      <c r="B13" s="84" t="s">
        <v>131</v>
      </c>
      <c r="C13" s="84"/>
      <c r="D13" s="84"/>
      <c r="E13" s="153"/>
      <c r="F13" s="154" t="s">
        <v>132</v>
      </c>
      <c r="G13" s="154" t="s">
        <v>130</v>
      </c>
      <c r="H13" s="86" t="s">
        <v>130</v>
      </c>
      <c r="I13" s="87" t="s">
        <v>132</v>
      </c>
      <c r="J13" s="87" t="s">
        <v>132</v>
      </c>
      <c r="K13" s="155" t="s">
        <v>132</v>
      </c>
      <c r="L13" s="155">
        <v>206</v>
      </c>
      <c r="M13" s="155" t="s">
        <v>130</v>
      </c>
      <c r="N13" s="155" t="s">
        <v>130</v>
      </c>
      <c r="O13" s="155" t="s">
        <v>132</v>
      </c>
      <c r="P13" s="155" t="s">
        <v>132</v>
      </c>
      <c r="Q13" s="155" t="s">
        <v>130</v>
      </c>
      <c r="R13" s="155" t="s">
        <v>130</v>
      </c>
      <c r="S13" s="155" t="s">
        <v>130</v>
      </c>
      <c r="T13" s="155" t="s">
        <v>130</v>
      </c>
      <c r="U13" s="155" t="s">
        <v>130</v>
      </c>
      <c r="V13" s="155" t="s">
        <v>130</v>
      </c>
      <c r="W13" s="155" t="s">
        <v>130</v>
      </c>
      <c r="X13" s="88" t="s">
        <v>130</v>
      </c>
      <c r="Y13" s="88" t="s">
        <v>130</v>
      </c>
      <c r="Z13" s="88" t="s">
        <v>130</v>
      </c>
    </row>
    <row r="14" spans="2:27" ht="10.5" customHeight="1" x14ac:dyDescent="0.4">
      <c r="B14" s="84" t="s">
        <v>193</v>
      </c>
      <c r="C14" s="84"/>
      <c r="D14" s="84"/>
      <c r="E14" s="153"/>
      <c r="F14" s="156">
        <v>60</v>
      </c>
      <c r="G14" s="157">
        <v>22</v>
      </c>
      <c r="H14" s="89">
        <v>47</v>
      </c>
      <c r="I14" s="90" t="s">
        <v>130</v>
      </c>
      <c r="J14" s="90" t="s">
        <v>132</v>
      </c>
      <c r="K14" s="155" t="s">
        <v>130</v>
      </c>
      <c r="L14" s="155" t="s">
        <v>132</v>
      </c>
      <c r="M14" s="155" t="s">
        <v>132</v>
      </c>
      <c r="N14" s="155" t="s">
        <v>132</v>
      </c>
      <c r="O14" s="155" t="s">
        <v>132</v>
      </c>
      <c r="P14" s="155" t="s">
        <v>130</v>
      </c>
      <c r="Q14" s="155" t="s">
        <v>130</v>
      </c>
      <c r="R14" s="155" t="s">
        <v>130</v>
      </c>
      <c r="S14" s="155" t="s">
        <v>132</v>
      </c>
      <c r="T14" s="155" t="s">
        <v>132</v>
      </c>
      <c r="U14" s="155" t="s">
        <v>130</v>
      </c>
      <c r="V14" s="155" t="s">
        <v>130</v>
      </c>
      <c r="W14" s="155" t="s">
        <v>130</v>
      </c>
      <c r="X14" s="88" t="s">
        <v>130</v>
      </c>
      <c r="Y14" s="88" t="s">
        <v>130</v>
      </c>
      <c r="Z14" s="88" t="s">
        <v>130</v>
      </c>
    </row>
    <row r="15" spans="2:27" ht="10.5" customHeight="1" x14ac:dyDescent="0.4">
      <c r="B15" s="84" t="s">
        <v>134</v>
      </c>
      <c r="C15" s="84"/>
      <c r="D15" s="84"/>
      <c r="E15" s="153"/>
      <c r="F15" s="154">
        <v>528</v>
      </c>
      <c r="G15" s="154">
        <v>1224</v>
      </c>
      <c r="H15" s="86">
        <v>371</v>
      </c>
      <c r="I15" s="87">
        <v>1103</v>
      </c>
      <c r="J15" s="87">
        <v>617</v>
      </c>
      <c r="K15" s="155">
        <v>460</v>
      </c>
      <c r="L15" s="155">
        <v>471</v>
      </c>
      <c r="M15" s="155">
        <v>330</v>
      </c>
      <c r="N15" s="155">
        <v>159</v>
      </c>
      <c r="O15" s="155">
        <v>497</v>
      </c>
      <c r="P15" s="155">
        <v>220</v>
      </c>
      <c r="Q15" s="155">
        <v>405</v>
      </c>
      <c r="R15" s="155">
        <v>286</v>
      </c>
      <c r="S15" s="155">
        <v>341</v>
      </c>
      <c r="T15" s="155">
        <v>244</v>
      </c>
      <c r="U15" s="155">
        <v>205</v>
      </c>
      <c r="V15" s="155">
        <v>80</v>
      </c>
      <c r="W15" s="155">
        <v>203</v>
      </c>
      <c r="X15" s="91">
        <v>3.734123078904044E-2</v>
      </c>
      <c r="Y15" s="92">
        <v>2.5375000000000001</v>
      </c>
      <c r="Z15" s="158">
        <v>1.2771311733249449</v>
      </c>
    </row>
    <row r="16" spans="2:27" ht="10.5" customHeight="1" x14ac:dyDescent="0.4">
      <c r="B16" s="70" t="s">
        <v>135</v>
      </c>
      <c r="C16" s="70"/>
      <c r="D16" s="70"/>
      <c r="E16" s="148"/>
      <c r="F16" s="38">
        <v>439097</v>
      </c>
      <c r="G16" s="38">
        <v>430420</v>
      </c>
      <c r="H16" s="159">
        <v>423002</v>
      </c>
      <c r="I16" s="116">
        <v>496869</v>
      </c>
      <c r="J16" s="116">
        <v>597284</v>
      </c>
      <c r="K16" s="160">
        <v>637662</v>
      </c>
      <c r="L16" s="160">
        <v>575062</v>
      </c>
      <c r="M16" s="160">
        <v>510774</v>
      </c>
      <c r="N16" s="149">
        <v>453826</v>
      </c>
      <c r="O16" s="149">
        <v>353147</v>
      </c>
      <c r="P16" s="149">
        <v>381732</v>
      </c>
      <c r="Q16" s="149">
        <v>449642</v>
      </c>
      <c r="R16" s="149">
        <v>436268</v>
      </c>
      <c r="S16" s="149">
        <v>494505</v>
      </c>
      <c r="T16" s="149">
        <v>365579</v>
      </c>
      <c r="U16" s="149">
        <v>477279</v>
      </c>
      <c r="V16" s="149">
        <v>434844</v>
      </c>
      <c r="W16" s="149">
        <v>384489</v>
      </c>
      <c r="X16" s="152">
        <v>70.725578743090495</v>
      </c>
      <c r="Y16" s="150">
        <v>0.88419985098104148</v>
      </c>
      <c r="Z16" s="151">
        <v>5.2069013662785464</v>
      </c>
    </row>
    <row r="17" spans="2:26" ht="10.5" customHeight="1" x14ac:dyDescent="0.4">
      <c r="B17" s="70" t="s">
        <v>136</v>
      </c>
      <c r="C17" s="70" t="s">
        <v>194</v>
      </c>
      <c r="D17" s="70"/>
      <c r="E17" s="148"/>
      <c r="F17" s="161">
        <v>8678</v>
      </c>
      <c r="G17" s="38">
        <v>8731</v>
      </c>
      <c r="H17" s="159">
        <v>16335</v>
      </c>
      <c r="I17" s="116">
        <v>7254</v>
      </c>
      <c r="J17" s="116">
        <v>8594</v>
      </c>
      <c r="K17" s="160">
        <v>10745</v>
      </c>
      <c r="L17" s="160">
        <v>10297</v>
      </c>
      <c r="M17" s="160">
        <v>8327</v>
      </c>
      <c r="N17" s="149">
        <v>5027</v>
      </c>
      <c r="O17" s="149">
        <v>2615</v>
      </c>
      <c r="P17" s="149">
        <v>3481</v>
      </c>
      <c r="Q17" s="149">
        <v>3641</v>
      </c>
      <c r="R17" s="149">
        <v>2708</v>
      </c>
      <c r="S17" s="149">
        <v>2935</v>
      </c>
      <c r="T17" s="149">
        <v>695</v>
      </c>
      <c r="U17" s="149">
        <v>834</v>
      </c>
      <c r="V17" s="149">
        <v>1132</v>
      </c>
      <c r="W17" s="149" t="s">
        <v>132</v>
      </c>
      <c r="X17" s="152" t="s">
        <v>130</v>
      </c>
      <c r="Y17" s="150" t="s">
        <v>130</v>
      </c>
      <c r="Z17" s="151" t="s">
        <v>130</v>
      </c>
    </row>
    <row r="18" spans="2:26" ht="10.5" customHeight="1" x14ac:dyDescent="0.4">
      <c r="B18" s="70"/>
      <c r="C18" s="70" t="s">
        <v>138</v>
      </c>
      <c r="D18" s="70"/>
      <c r="E18" s="148"/>
      <c r="F18" s="38">
        <v>10561</v>
      </c>
      <c r="G18" s="38">
        <v>6889</v>
      </c>
      <c r="H18" s="159">
        <v>4450</v>
      </c>
      <c r="I18" s="116">
        <v>1878</v>
      </c>
      <c r="J18" s="116">
        <v>2060</v>
      </c>
      <c r="K18" s="160">
        <v>2256</v>
      </c>
      <c r="L18" s="160">
        <v>1355</v>
      </c>
      <c r="M18" s="160">
        <v>1166</v>
      </c>
      <c r="N18" s="149">
        <v>1623</v>
      </c>
      <c r="O18" s="149">
        <v>1493</v>
      </c>
      <c r="P18" s="149">
        <v>1488</v>
      </c>
      <c r="Q18" s="149">
        <v>1569</v>
      </c>
      <c r="R18" s="149">
        <v>1274</v>
      </c>
      <c r="S18" s="149">
        <v>1483</v>
      </c>
      <c r="T18" s="149">
        <v>700</v>
      </c>
      <c r="U18" s="149">
        <v>705</v>
      </c>
      <c r="V18" s="149">
        <v>591</v>
      </c>
      <c r="W18" s="149">
        <v>636</v>
      </c>
      <c r="X18" s="152">
        <v>0.1169902600090134</v>
      </c>
      <c r="Y18" s="150">
        <v>1.0761421319796953</v>
      </c>
      <c r="Z18" s="151">
        <v>0.52040716132622</v>
      </c>
    </row>
    <row r="19" spans="2:26" ht="10.5" customHeight="1" x14ac:dyDescent="0.4">
      <c r="B19" s="70"/>
      <c r="C19" s="70" t="s">
        <v>139</v>
      </c>
      <c r="D19" s="70"/>
      <c r="E19" s="148"/>
      <c r="F19" s="38">
        <v>530</v>
      </c>
      <c r="G19" s="38">
        <v>1846</v>
      </c>
      <c r="H19" s="159">
        <v>1486</v>
      </c>
      <c r="I19" s="116">
        <v>77</v>
      </c>
      <c r="J19" s="116">
        <v>208</v>
      </c>
      <c r="K19" s="160">
        <v>115</v>
      </c>
      <c r="L19" s="160">
        <v>210</v>
      </c>
      <c r="M19" s="160">
        <v>158</v>
      </c>
      <c r="N19" s="149">
        <v>164</v>
      </c>
      <c r="O19" s="149">
        <v>132</v>
      </c>
      <c r="P19" s="149" t="s">
        <v>132</v>
      </c>
      <c r="Q19" s="149">
        <v>87</v>
      </c>
      <c r="R19" s="149" t="s">
        <v>132</v>
      </c>
      <c r="S19" s="149" t="s">
        <v>132</v>
      </c>
      <c r="T19" s="149">
        <v>805</v>
      </c>
      <c r="U19" s="149">
        <v>612</v>
      </c>
      <c r="V19" s="149">
        <v>601</v>
      </c>
      <c r="W19" s="149" t="s">
        <v>132</v>
      </c>
      <c r="X19" s="152" t="s">
        <v>130</v>
      </c>
      <c r="Y19" s="150" t="s">
        <v>130</v>
      </c>
      <c r="Z19" s="151" t="s">
        <v>130</v>
      </c>
    </row>
    <row r="20" spans="2:26" ht="10.5" customHeight="1" x14ac:dyDescent="0.4">
      <c r="B20" s="70"/>
      <c r="C20" s="70" t="s">
        <v>195</v>
      </c>
      <c r="D20" s="70"/>
      <c r="E20" s="148"/>
      <c r="F20" s="38">
        <v>666</v>
      </c>
      <c r="G20" s="38">
        <v>722</v>
      </c>
      <c r="H20" s="159">
        <v>1295</v>
      </c>
      <c r="I20" s="116">
        <v>806</v>
      </c>
      <c r="J20" s="116">
        <v>878</v>
      </c>
      <c r="K20" s="160">
        <v>2172</v>
      </c>
      <c r="L20" s="162">
        <v>1574</v>
      </c>
      <c r="M20" s="162">
        <v>720</v>
      </c>
      <c r="N20" s="149">
        <v>609</v>
      </c>
      <c r="O20" s="149">
        <v>378</v>
      </c>
      <c r="P20" s="149">
        <v>728</v>
      </c>
      <c r="Q20" s="149">
        <v>1599</v>
      </c>
      <c r="R20" s="149">
        <v>659</v>
      </c>
      <c r="S20" s="149">
        <v>478</v>
      </c>
      <c r="T20" s="149">
        <v>350</v>
      </c>
      <c r="U20" s="149">
        <v>225</v>
      </c>
      <c r="V20" s="149">
        <v>109</v>
      </c>
      <c r="W20" s="149">
        <v>89</v>
      </c>
      <c r="X20" s="152">
        <v>1.6371278523273889E-2</v>
      </c>
      <c r="Y20" s="150">
        <v>0.8165137614678899</v>
      </c>
      <c r="Z20" s="151">
        <v>0.47839174371102988</v>
      </c>
    </row>
    <row r="21" spans="2:26" ht="10.5" customHeight="1" x14ac:dyDescent="0.4">
      <c r="B21" s="70"/>
      <c r="C21" s="95" t="s">
        <v>196</v>
      </c>
      <c r="D21" s="95"/>
      <c r="E21" s="163"/>
      <c r="F21" s="164" t="s">
        <v>130</v>
      </c>
      <c r="G21" s="164" t="s">
        <v>130</v>
      </c>
      <c r="H21" s="165" t="s">
        <v>130</v>
      </c>
      <c r="I21" s="166">
        <v>33520</v>
      </c>
      <c r="J21" s="166">
        <v>44499</v>
      </c>
      <c r="K21" s="167">
        <v>35295</v>
      </c>
      <c r="L21" s="168">
        <v>58667</v>
      </c>
      <c r="M21" s="168">
        <v>44918</v>
      </c>
      <c r="N21" s="167">
        <v>51886</v>
      </c>
      <c r="O21" s="167">
        <v>33494</v>
      </c>
      <c r="P21" s="167">
        <v>58955</v>
      </c>
      <c r="Q21" s="167">
        <v>80427</v>
      </c>
      <c r="R21" s="167">
        <v>105632</v>
      </c>
      <c r="S21" s="167">
        <v>175827</v>
      </c>
      <c r="T21" s="167">
        <v>142366</v>
      </c>
      <c r="U21" s="167">
        <v>210724</v>
      </c>
      <c r="V21" s="167">
        <v>175961</v>
      </c>
      <c r="W21" s="167">
        <v>167891</v>
      </c>
      <c r="X21" s="99">
        <v>30.883037332033442</v>
      </c>
      <c r="Y21" s="100">
        <v>0.95413756457396814</v>
      </c>
      <c r="Z21" s="169">
        <v>17.028020150734964</v>
      </c>
    </row>
    <row r="22" spans="2:26" ht="10.5" customHeight="1" x14ac:dyDescent="0.4">
      <c r="B22" s="70"/>
      <c r="C22" s="70" t="s">
        <v>142</v>
      </c>
      <c r="D22" s="70"/>
      <c r="E22" s="148"/>
      <c r="F22" s="38">
        <v>69803</v>
      </c>
      <c r="G22" s="38">
        <v>67297</v>
      </c>
      <c r="H22" s="93">
        <v>65191</v>
      </c>
      <c r="I22" s="74">
        <v>29206</v>
      </c>
      <c r="J22" s="74">
        <v>46128</v>
      </c>
      <c r="K22" s="149">
        <v>46693</v>
      </c>
      <c r="L22" s="149">
        <v>39649</v>
      </c>
      <c r="M22" s="149">
        <v>30792</v>
      </c>
      <c r="N22" s="149">
        <v>18751</v>
      </c>
      <c r="O22" s="149">
        <v>16295</v>
      </c>
      <c r="P22" s="149">
        <v>11024</v>
      </c>
      <c r="Q22" s="149">
        <v>13669</v>
      </c>
      <c r="R22" s="149">
        <v>14824</v>
      </c>
      <c r="S22" s="149">
        <v>18038</v>
      </c>
      <c r="T22" s="149">
        <v>18916</v>
      </c>
      <c r="U22" s="149">
        <v>17379</v>
      </c>
      <c r="V22" s="149">
        <v>16891</v>
      </c>
      <c r="W22" s="149">
        <v>13273</v>
      </c>
      <c r="X22" s="152">
        <v>2.4415278633642057</v>
      </c>
      <c r="Y22" s="150">
        <v>0.78580309040317331</v>
      </c>
      <c r="Z22" s="151">
        <v>3.1460583607692003</v>
      </c>
    </row>
    <row r="23" spans="2:26" ht="10.5" customHeight="1" x14ac:dyDescent="0.4">
      <c r="B23" s="70"/>
      <c r="C23" s="70"/>
      <c r="D23" s="70" t="s">
        <v>197</v>
      </c>
      <c r="E23" s="170"/>
      <c r="F23" s="38">
        <v>19205</v>
      </c>
      <c r="G23" s="38">
        <v>20113</v>
      </c>
      <c r="H23" s="159">
        <v>12714</v>
      </c>
      <c r="I23" s="116">
        <v>9294</v>
      </c>
      <c r="J23" s="116">
        <v>13273</v>
      </c>
      <c r="K23" s="160">
        <v>13525</v>
      </c>
      <c r="L23" s="160">
        <v>16249</v>
      </c>
      <c r="M23" s="160">
        <v>10065</v>
      </c>
      <c r="N23" s="149">
        <v>11180</v>
      </c>
      <c r="O23" s="149">
        <v>9129</v>
      </c>
      <c r="P23" s="149">
        <v>4515</v>
      </c>
      <c r="Q23" s="149">
        <v>4381</v>
      </c>
      <c r="R23" s="149">
        <v>4825</v>
      </c>
      <c r="S23" s="149">
        <v>5317</v>
      </c>
      <c r="T23" s="149">
        <v>5455</v>
      </c>
      <c r="U23" s="149">
        <v>6083</v>
      </c>
      <c r="V23" s="149">
        <v>7489</v>
      </c>
      <c r="W23" s="149">
        <v>5155</v>
      </c>
      <c r="X23" s="152">
        <v>0.94824652570198753</v>
      </c>
      <c r="Y23" s="150">
        <v>0.6883429029242889</v>
      </c>
      <c r="Z23" s="151">
        <v>2.1200032900148051</v>
      </c>
    </row>
    <row r="24" spans="2:26" ht="10.5" customHeight="1" x14ac:dyDescent="0.4">
      <c r="B24" s="70"/>
      <c r="C24" s="70"/>
      <c r="D24" s="70" t="s">
        <v>144</v>
      </c>
      <c r="E24" s="170"/>
      <c r="F24" s="38">
        <v>3383</v>
      </c>
      <c r="G24" s="38">
        <v>1597</v>
      </c>
      <c r="H24" s="159">
        <v>2603</v>
      </c>
      <c r="I24" s="116">
        <v>1671</v>
      </c>
      <c r="J24" s="116">
        <v>816</v>
      </c>
      <c r="K24" s="160">
        <v>540</v>
      </c>
      <c r="L24" s="160">
        <v>633</v>
      </c>
      <c r="M24" s="160">
        <v>656</v>
      </c>
      <c r="N24" s="149">
        <v>757</v>
      </c>
      <c r="O24" s="149">
        <v>544</v>
      </c>
      <c r="P24" s="149">
        <v>118</v>
      </c>
      <c r="Q24" s="149">
        <v>422</v>
      </c>
      <c r="R24" s="149">
        <v>122</v>
      </c>
      <c r="S24" s="149">
        <v>1781</v>
      </c>
      <c r="T24" s="149">
        <v>155</v>
      </c>
      <c r="U24" s="149">
        <v>312</v>
      </c>
      <c r="V24" s="149">
        <v>295</v>
      </c>
      <c r="W24" s="149">
        <v>237</v>
      </c>
      <c r="X24" s="152">
        <v>4.3595427078830462E-2</v>
      </c>
      <c r="Y24" s="150">
        <v>0.80338983050847457</v>
      </c>
      <c r="Z24" s="151">
        <v>0.61807276046420656</v>
      </c>
    </row>
    <row r="25" spans="2:26" ht="10.5" customHeight="1" x14ac:dyDescent="0.4">
      <c r="B25" s="70"/>
      <c r="C25" s="95"/>
      <c r="D25" s="95" t="s">
        <v>145</v>
      </c>
      <c r="E25" s="163"/>
      <c r="F25" s="171">
        <v>10137</v>
      </c>
      <c r="G25" s="39">
        <v>8758</v>
      </c>
      <c r="H25" s="97">
        <v>10857</v>
      </c>
      <c r="I25" s="98">
        <v>18240</v>
      </c>
      <c r="J25" s="98">
        <v>32039</v>
      </c>
      <c r="K25" s="167">
        <v>32628</v>
      </c>
      <c r="L25" s="167">
        <v>22767</v>
      </c>
      <c r="M25" s="167">
        <v>20071</v>
      </c>
      <c r="N25" s="167">
        <v>6814</v>
      </c>
      <c r="O25" s="167">
        <v>6621</v>
      </c>
      <c r="P25" s="167">
        <v>6392</v>
      </c>
      <c r="Q25" s="167">
        <v>8866</v>
      </c>
      <c r="R25" s="167">
        <v>9877</v>
      </c>
      <c r="S25" s="167">
        <v>10941</v>
      </c>
      <c r="T25" s="167">
        <v>13305</v>
      </c>
      <c r="U25" s="167">
        <v>10985</v>
      </c>
      <c r="V25" s="167">
        <v>9107</v>
      </c>
      <c r="W25" s="167">
        <v>7882</v>
      </c>
      <c r="X25" s="99">
        <v>1.4498698575330875</v>
      </c>
      <c r="Y25" s="100">
        <v>0.86548808608762495</v>
      </c>
      <c r="Z25" s="169">
        <v>5.6144399806251242</v>
      </c>
    </row>
    <row r="26" spans="2:26" ht="10.5" customHeight="1" x14ac:dyDescent="0.4">
      <c r="B26" s="70"/>
      <c r="C26" s="70" t="s">
        <v>198</v>
      </c>
      <c r="D26" s="70"/>
      <c r="E26" s="148"/>
      <c r="F26" s="161">
        <v>2535</v>
      </c>
      <c r="G26" s="38">
        <v>4511</v>
      </c>
      <c r="H26" s="159">
        <v>2601</v>
      </c>
      <c r="I26" s="116">
        <v>1604</v>
      </c>
      <c r="J26" s="116">
        <v>1612</v>
      </c>
      <c r="K26" s="160">
        <v>1977</v>
      </c>
      <c r="L26" s="160">
        <v>1762</v>
      </c>
      <c r="M26" s="160">
        <v>1303</v>
      </c>
      <c r="N26" s="149">
        <v>1837</v>
      </c>
      <c r="O26" s="149">
        <v>535</v>
      </c>
      <c r="P26" s="149" t="s">
        <v>132</v>
      </c>
      <c r="Q26" s="149">
        <v>2293</v>
      </c>
      <c r="R26" s="149">
        <v>2047</v>
      </c>
      <c r="S26" s="149">
        <v>690</v>
      </c>
      <c r="T26" s="149">
        <v>568</v>
      </c>
      <c r="U26" s="149">
        <v>650</v>
      </c>
      <c r="V26" s="149">
        <v>1063</v>
      </c>
      <c r="W26" s="149" t="s">
        <v>132</v>
      </c>
      <c r="X26" s="152" t="s">
        <v>130</v>
      </c>
      <c r="Y26" s="150" t="s">
        <v>130</v>
      </c>
      <c r="Z26" s="151" t="s">
        <v>130</v>
      </c>
    </row>
    <row r="27" spans="2:26" ht="10.5" customHeight="1" x14ac:dyDescent="0.4">
      <c r="B27" s="70"/>
      <c r="C27" s="70" t="s">
        <v>199</v>
      </c>
      <c r="D27" s="70"/>
      <c r="E27" s="148"/>
      <c r="F27" s="38">
        <v>1532</v>
      </c>
      <c r="G27" s="38">
        <v>1787</v>
      </c>
      <c r="H27" s="159">
        <v>2020</v>
      </c>
      <c r="I27" s="116">
        <v>1677</v>
      </c>
      <c r="J27" s="116">
        <v>1552</v>
      </c>
      <c r="K27" s="160">
        <v>1196</v>
      </c>
      <c r="L27" s="160">
        <v>823</v>
      </c>
      <c r="M27" s="160">
        <v>1049</v>
      </c>
      <c r="N27" s="149">
        <v>1252</v>
      </c>
      <c r="O27" s="149">
        <v>1036</v>
      </c>
      <c r="P27" s="149">
        <v>701</v>
      </c>
      <c r="Q27" s="149">
        <v>780</v>
      </c>
      <c r="R27" s="149">
        <v>757</v>
      </c>
      <c r="S27" s="149">
        <v>3624</v>
      </c>
      <c r="T27" s="149">
        <v>1861</v>
      </c>
      <c r="U27" s="149">
        <v>1437</v>
      </c>
      <c r="V27" s="149">
        <v>1119</v>
      </c>
      <c r="W27" s="149">
        <v>1040</v>
      </c>
      <c r="X27" s="152">
        <v>0.19130482768769488</v>
      </c>
      <c r="Y27" s="150">
        <v>0.92940125111706884</v>
      </c>
      <c r="Z27" s="151">
        <v>0.96711798839458418</v>
      </c>
    </row>
    <row r="28" spans="2:26" ht="10.5" customHeight="1" x14ac:dyDescent="0.4">
      <c r="B28" s="70"/>
      <c r="C28" s="70" t="s">
        <v>200</v>
      </c>
      <c r="D28" s="70"/>
      <c r="E28" s="148"/>
      <c r="F28" s="38">
        <v>3474</v>
      </c>
      <c r="G28" s="38">
        <v>4116</v>
      </c>
      <c r="H28" s="159">
        <v>3782</v>
      </c>
      <c r="I28" s="116">
        <v>3651</v>
      </c>
      <c r="J28" s="116">
        <v>3580</v>
      </c>
      <c r="K28" s="160">
        <v>3616</v>
      </c>
      <c r="L28" s="160">
        <v>2911</v>
      </c>
      <c r="M28" s="160">
        <v>2506</v>
      </c>
      <c r="N28" s="149">
        <v>2324</v>
      </c>
      <c r="O28" s="149">
        <v>1950</v>
      </c>
      <c r="P28" s="149">
        <v>1804</v>
      </c>
      <c r="Q28" s="149">
        <v>1908</v>
      </c>
      <c r="R28" s="149">
        <v>1673</v>
      </c>
      <c r="S28" s="149">
        <v>1544</v>
      </c>
      <c r="T28" s="149">
        <v>521</v>
      </c>
      <c r="U28" s="149">
        <v>558</v>
      </c>
      <c r="V28" s="149">
        <v>769</v>
      </c>
      <c r="W28" s="149">
        <v>807</v>
      </c>
      <c r="X28" s="152">
        <v>0.14844518840766324</v>
      </c>
      <c r="Y28" s="150">
        <v>1.0494148244473342</v>
      </c>
      <c r="Z28" s="151">
        <v>0.71142063736941863</v>
      </c>
    </row>
    <row r="29" spans="2:26" ht="10.5" customHeight="1" x14ac:dyDescent="0.4">
      <c r="B29" s="70"/>
      <c r="C29" s="70" t="s">
        <v>201</v>
      </c>
      <c r="D29" s="70"/>
      <c r="E29" s="148"/>
      <c r="F29" s="161">
        <v>3538</v>
      </c>
      <c r="G29" s="38">
        <v>3923</v>
      </c>
      <c r="H29" s="159">
        <v>5805</v>
      </c>
      <c r="I29" s="116">
        <v>1104</v>
      </c>
      <c r="J29" s="116">
        <v>930</v>
      </c>
      <c r="K29" s="160">
        <v>19014</v>
      </c>
      <c r="L29" s="160">
        <v>25046</v>
      </c>
      <c r="M29" s="160">
        <v>12141</v>
      </c>
      <c r="N29" s="149">
        <v>23842</v>
      </c>
      <c r="O29" s="149">
        <v>25973</v>
      </c>
      <c r="P29" s="149">
        <v>18841</v>
      </c>
      <c r="Q29" s="149">
        <v>19974</v>
      </c>
      <c r="R29" s="149">
        <v>1743</v>
      </c>
      <c r="S29" s="149">
        <v>2415</v>
      </c>
      <c r="T29" s="149">
        <v>2627</v>
      </c>
      <c r="U29" s="149">
        <v>2234</v>
      </c>
      <c r="V29" s="149">
        <v>1555</v>
      </c>
      <c r="W29" s="149">
        <v>1729</v>
      </c>
      <c r="X29" s="152">
        <v>0.31804427603079272</v>
      </c>
      <c r="Y29" s="150">
        <v>1.1118971061093248</v>
      </c>
      <c r="Z29" s="151">
        <v>2.0348358244086149</v>
      </c>
    </row>
    <row r="30" spans="2:26" ht="10.5" customHeight="1" x14ac:dyDescent="0.4">
      <c r="B30" s="70"/>
      <c r="C30" s="70" t="s">
        <v>150</v>
      </c>
      <c r="D30" s="70"/>
      <c r="E30" s="148"/>
      <c r="F30" s="161">
        <v>3020</v>
      </c>
      <c r="G30" s="38">
        <v>5210</v>
      </c>
      <c r="H30" s="159">
        <v>2269</v>
      </c>
      <c r="I30" s="116">
        <v>1009</v>
      </c>
      <c r="J30" s="116">
        <v>1259</v>
      </c>
      <c r="K30" s="160">
        <v>841</v>
      </c>
      <c r="L30" s="160">
        <v>2765</v>
      </c>
      <c r="M30" s="160">
        <v>1073</v>
      </c>
      <c r="N30" s="149">
        <v>1083</v>
      </c>
      <c r="O30" s="149">
        <v>934</v>
      </c>
      <c r="P30" s="149">
        <v>2838</v>
      </c>
      <c r="Q30" s="149">
        <v>962</v>
      </c>
      <c r="R30" s="149">
        <v>734</v>
      </c>
      <c r="S30" s="149">
        <v>2782</v>
      </c>
      <c r="T30" s="149">
        <v>840</v>
      </c>
      <c r="U30" s="149">
        <v>839</v>
      </c>
      <c r="V30" s="149">
        <v>1946</v>
      </c>
      <c r="W30" s="149">
        <v>2728</v>
      </c>
      <c r="X30" s="152">
        <v>0.50180727878079956</v>
      </c>
      <c r="Y30" s="150">
        <v>1.4018499486125386</v>
      </c>
      <c r="Z30" s="151">
        <v>2.5107452164229245</v>
      </c>
    </row>
    <row r="31" spans="2:26" ht="10.5" customHeight="1" x14ac:dyDescent="0.4">
      <c r="B31" s="70"/>
      <c r="C31" s="70" t="s">
        <v>202</v>
      </c>
      <c r="D31" s="70"/>
      <c r="E31" s="148"/>
      <c r="F31" s="161">
        <v>4629</v>
      </c>
      <c r="G31" s="38">
        <v>15701</v>
      </c>
      <c r="H31" s="159">
        <v>5823</v>
      </c>
      <c r="I31" s="116">
        <v>26544</v>
      </c>
      <c r="J31" s="116">
        <v>8971</v>
      </c>
      <c r="K31" s="160">
        <v>10954</v>
      </c>
      <c r="L31" s="160">
        <v>3295</v>
      </c>
      <c r="M31" s="160">
        <v>2339</v>
      </c>
      <c r="N31" s="149">
        <v>1848</v>
      </c>
      <c r="O31" s="149">
        <v>2796</v>
      </c>
      <c r="P31" s="149">
        <v>1642</v>
      </c>
      <c r="Q31" s="149">
        <v>1159</v>
      </c>
      <c r="R31" s="149">
        <v>2019</v>
      </c>
      <c r="S31" s="149">
        <v>1732</v>
      </c>
      <c r="T31" s="149">
        <v>1273</v>
      </c>
      <c r="U31" s="149">
        <v>847</v>
      </c>
      <c r="V31" s="149">
        <v>641</v>
      </c>
      <c r="W31" s="149">
        <v>1848</v>
      </c>
      <c r="X31" s="152">
        <v>0.3399339630450578</v>
      </c>
      <c r="Y31" s="150">
        <v>2.8829953198127924</v>
      </c>
      <c r="Z31" s="151">
        <v>2.8002545685971452</v>
      </c>
    </row>
    <row r="32" spans="2:26" ht="10.5" customHeight="1" x14ac:dyDescent="0.4">
      <c r="B32" s="70"/>
      <c r="C32" s="70" t="s">
        <v>203</v>
      </c>
      <c r="D32" s="70"/>
      <c r="E32" s="148"/>
      <c r="F32" s="38">
        <v>1664</v>
      </c>
      <c r="G32" s="38">
        <v>1406</v>
      </c>
      <c r="H32" s="159">
        <v>558</v>
      </c>
      <c r="I32" s="116">
        <v>1212</v>
      </c>
      <c r="J32" s="116">
        <v>837</v>
      </c>
      <c r="K32" s="160">
        <v>603</v>
      </c>
      <c r="L32" s="160">
        <v>510</v>
      </c>
      <c r="M32" s="160">
        <v>301</v>
      </c>
      <c r="N32" s="149">
        <v>500</v>
      </c>
      <c r="O32" s="149">
        <v>356</v>
      </c>
      <c r="P32" s="149">
        <v>317</v>
      </c>
      <c r="Q32" s="149">
        <v>296</v>
      </c>
      <c r="R32" s="149" t="s">
        <v>132</v>
      </c>
      <c r="S32" s="149" t="s">
        <v>132</v>
      </c>
      <c r="T32" s="149">
        <v>214</v>
      </c>
      <c r="U32" s="149">
        <v>282</v>
      </c>
      <c r="V32" s="149">
        <v>397</v>
      </c>
      <c r="W32" s="149">
        <v>349</v>
      </c>
      <c r="X32" s="152">
        <v>6.4197485445197613E-2</v>
      </c>
      <c r="Y32" s="150">
        <v>0.87909319899244331</v>
      </c>
      <c r="Z32" s="151">
        <v>3.3206470028544244</v>
      </c>
    </row>
    <row r="33" spans="2:26" ht="10.5" hidden="1" customHeight="1" x14ac:dyDescent="0.4">
      <c r="B33" s="70"/>
      <c r="C33" s="95" t="s">
        <v>153</v>
      </c>
      <c r="D33" s="95"/>
      <c r="E33" s="172"/>
      <c r="F33" s="171">
        <v>23295</v>
      </c>
      <c r="G33" s="39">
        <v>21932</v>
      </c>
      <c r="H33" s="97">
        <v>38841</v>
      </c>
      <c r="I33" s="98">
        <v>67989</v>
      </c>
      <c r="J33" s="98">
        <v>59201</v>
      </c>
      <c r="K33" s="167">
        <v>40086</v>
      </c>
      <c r="L33" s="167" t="s">
        <v>130</v>
      </c>
      <c r="M33" s="167" t="s">
        <v>130</v>
      </c>
      <c r="N33" s="167" t="s">
        <v>130</v>
      </c>
      <c r="O33" s="167" t="s">
        <v>130</v>
      </c>
      <c r="P33" s="167" t="s">
        <v>130</v>
      </c>
      <c r="Q33" s="167" t="s">
        <v>130</v>
      </c>
      <c r="R33" s="167" t="s">
        <v>130</v>
      </c>
      <c r="S33" s="167" t="s">
        <v>130</v>
      </c>
      <c r="T33" s="167" t="s">
        <v>130</v>
      </c>
      <c r="U33" s="167" t="s">
        <v>130</v>
      </c>
      <c r="V33" s="167" t="s">
        <v>130</v>
      </c>
      <c r="W33" s="167" t="s">
        <v>130</v>
      </c>
      <c r="X33" s="99" t="s">
        <v>130</v>
      </c>
      <c r="Y33" s="100" t="s">
        <v>130</v>
      </c>
      <c r="Z33" s="169" t="s">
        <v>130</v>
      </c>
    </row>
    <row r="34" spans="2:26" ht="10.5" customHeight="1" x14ac:dyDescent="0.4">
      <c r="B34" s="70"/>
      <c r="C34" s="70" t="s">
        <v>154</v>
      </c>
      <c r="D34" s="70"/>
      <c r="E34" s="148"/>
      <c r="F34" s="173" t="s">
        <v>130</v>
      </c>
      <c r="G34" s="173" t="s">
        <v>130</v>
      </c>
      <c r="H34" s="174" t="s">
        <v>130</v>
      </c>
      <c r="I34" s="175" t="s">
        <v>130</v>
      </c>
      <c r="J34" s="175" t="s">
        <v>130</v>
      </c>
      <c r="K34" s="149" t="s">
        <v>130</v>
      </c>
      <c r="L34" s="149">
        <v>13168</v>
      </c>
      <c r="M34" s="149">
        <v>15486</v>
      </c>
      <c r="N34" s="149">
        <v>12246</v>
      </c>
      <c r="O34" s="149">
        <v>8568</v>
      </c>
      <c r="P34" s="149">
        <v>7421</v>
      </c>
      <c r="Q34" s="149">
        <v>10926</v>
      </c>
      <c r="R34" s="149">
        <v>10862</v>
      </c>
      <c r="S34" s="149">
        <v>9257</v>
      </c>
      <c r="T34" s="149">
        <v>8336</v>
      </c>
      <c r="U34" s="149">
        <v>32484</v>
      </c>
      <c r="V34" s="149">
        <v>8142</v>
      </c>
      <c r="W34" s="149">
        <v>6196</v>
      </c>
      <c r="X34" s="94">
        <v>1.139735300339382</v>
      </c>
      <c r="Y34" s="94">
        <v>0.76099238516335055</v>
      </c>
      <c r="Z34" s="94">
        <v>3.5463875040781168</v>
      </c>
    </row>
    <row r="35" spans="2:26" ht="10.5" customHeight="1" x14ac:dyDescent="0.4">
      <c r="B35" s="70"/>
      <c r="C35" s="70" t="s">
        <v>155</v>
      </c>
      <c r="D35" s="70"/>
      <c r="E35" s="170"/>
      <c r="F35" s="175" t="s">
        <v>130</v>
      </c>
      <c r="G35" s="173" t="s">
        <v>130</v>
      </c>
      <c r="H35" s="174" t="s">
        <v>130</v>
      </c>
      <c r="I35" s="175" t="s">
        <v>130</v>
      </c>
      <c r="J35" s="175" t="s">
        <v>130</v>
      </c>
      <c r="K35" s="149" t="s">
        <v>130</v>
      </c>
      <c r="L35" s="149">
        <v>13198</v>
      </c>
      <c r="M35" s="149">
        <v>10422</v>
      </c>
      <c r="N35" s="149">
        <v>9785</v>
      </c>
      <c r="O35" s="160">
        <v>9186</v>
      </c>
      <c r="P35" s="160">
        <v>6918</v>
      </c>
      <c r="Q35" s="160">
        <v>10148</v>
      </c>
      <c r="R35" s="160">
        <v>15659</v>
      </c>
      <c r="S35" s="160">
        <v>25568</v>
      </c>
      <c r="T35" s="160">
        <v>20885</v>
      </c>
      <c r="U35" s="160">
        <v>15743</v>
      </c>
      <c r="V35" s="160">
        <v>11002</v>
      </c>
      <c r="W35" s="160">
        <v>26245</v>
      </c>
      <c r="X35" s="94">
        <v>4.8276876948687999</v>
      </c>
      <c r="Y35" s="94">
        <v>2.3854753681148884</v>
      </c>
      <c r="Z35" s="94">
        <v>13.257460952496414</v>
      </c>
    </row>
    <row r="36" spans="2:26" ht="10.5" customHeight="1" x14ac:dyDescent="0.4">
      <c r="B36" s="70"/>
      <c r="C36" s="95" t="s">
        <v>156</v>
      </c>
      <c r="D36" s="95"/>
      <c r="E36" s="163"/>
      <c r="F36" s="164" t="s">
        <v>130</v>
      </c>
      <c r="G36" s="164" t="s">
        <v>130</v>
      </c>
      <c r="H36" s="165" t="s">
        <v>130</v>
      </c>
      <c r="I36" s="166" t="s">
        <v>130</v>
      </c>
      <c r="J36" s="166" t="s">
        <v>130</v>
      </c>
      <c r="K36" s="167" t="s">
        <v>130</v>
      </c>
      <c r="L36" s="167">
        <v>18635</v>
      </c>
      <c r="M36" s="167">
        <v>16506</v>
      </c>
      <c r="N36" s="167">
        <v>32341</v>
      </c>
      <c r="O36" s="167">
        <v>10276</v>
      </c>
      <c r="P36" s="167">
        <v>10469</v>
      </c>
      <c r="Q36" s="167">
        <v>12931</v>
      </c>
      <c r="R36" s="167">
        <v>28729</v>
      </c>
      <c r="S36" s="167">
        <v>27269</v>
      </c>
      <c r="T36" s="167">
        <v>14313</v>
      </c>
      <c r="U36" s="167">
        <v>27868</v>
      </c>
      <c r="V36" s="167">
        <v>34354</v>
      </c>
      <c r="W36" s="149">
        <v>26094</v>
      </c>
      <c r="X36" s="94">
        <v>4.7999117054641438</v>
      </c>
      <c r="Y36" s="94">
        <v>0.75956220527449492</v>
      </c>
      <c r="Z36" s="176">
        <v>4.63434430261945</v>
      </c>
    </row>
    <row r="37" spans="2:26" ht="10.5" customHeight="1" x14ac:dyDescent="0.4">
      <c r="B37" s="70"/>
      <c r="C37" s="106" t="s">
        <v>204</v>
      </c>
      <c r="D37" s="106"/>
      <c r="E37" s="177"/>
      <c r="F37" s="178" t="s">
        <v>130</v>
      </c>
      <c r="G37" s="178" t="s">
        <v>130</v>
      </c>
      <c r="H37" s="179" t="s">
        <v>130</v>
      </c>
      <c r="I37" s="180">
        <v>33680</v>
      </c>
      <c r="J37" s="180">
        <v>47812</v>
      </c>
      <c r="K37" s="181">
        <v>46964</v>
      </c>
      <c r="L37" s="181">
        <v>24075</v>
      </c>
      <c r="M37" s="181">
        <v>18024</v>
      </c>
      <c r="N37" s="181">
        <v>10920</v>
      </c>
      <c r="O37" s="181">
        <v>11522</v>
      </c>
      <c r="P37" s="181">
        <v>9730</v>
      </c>
      <c r="Q37" s="181">
        <v>9203</v>
      </c>
      <c r="R37" s="181">
        <v>9858</v>
      </c>
      <c r="S37" s="181">
        <v>7287</v>
      </c>
      <c r="T37" s="181">
        <v>3493</v>
      </c>
      <c r="U37" s="181">
        <v>7777</v>
      </c>
      <c r="V37" s="181">
        <v>11331</v>
      </c>
      <c r="W37" s="181">
        <v>9812</v>
      </c>
      <c r="X37" s="109">
        <v>1.8048874704535212</v>
      </c>
      <c r="Y37" s="110">
        <v>0.86594298826228933</v>
      </c>
      <c r="Z37" s="182">
        <v>1.7218415210886979</v>
      </c>
    </row>
    <row r="38" spans="2:26" ht="10.5" customHeight="1" x14ac:dyDescent="0.4">
      <c r="B38" s="70"/>
      <c r="C38" s="70" t="s">
        <v>158</v>
      </c>
      <c r="D38" s="70"/>
      <c r="E38" s="170"/>
      <c r="F38" s="173" t="s">
        <v>130</v>
      </c>
      <c r="G38" s="173" t="s">
        <v>130</v>
      </c>
      <c r="H38" s="174" t="s">
        <v>130</v>
      </c>
      <c r="I38" s="175">
        <v>40751</v>
      </c>
      <c r="J38" s="175">
        <v>37891</v>
      </c>
      <c r="K38" s="149">
        <v>40510</v>
      </c>
      <c r="L38" s="149">
        <v>28727</v>
      </c>
      <c r="M38" s="149">
        <v>35498</v>
      </c>
      <c r="N38" s="149">
        <v>27436</v>
      </c>
      <c r="O38" s="149">
        <v>23646</v>
      </c>
      <c r="P38" s="149">
        <v>38620</v>
      </c>
      <c r="Q38" s="149">
        <v>39982</v>
      </c>
      <c r="R38" s="149">
        <v>39143</v>
      </c>
      <c r="S38" s="149">
        <v>35745</v>
      </c>
      <c r="T38" s="149">
        <v>24376</v>
      </c>
      <c r="U38" s="149">
        <v>24670</v>
      </c>
      <c r="V38" s="149">
        <v>34398</v>
      </c>
      <c r="W38" s="149">
        <v>22878</v>
      </c>
      <c r="X38" s="75">
        <v>4.2083383152298879</v>
      </c>
      <c r="Y38" s="76">
        <v>0.66509680795395076</v>
      </c>
      <c r="Z38" s="183">
        <v>3.0059677881343236</v>
      </c>
    </row>
    <row r="39" spans="2:26" ht="10.5" customHeight="1" x14ac:dyDescent="0.4">
      <c r="B39" s="70"/>
      <c r="C39" s="70"/>
      <c r="D39" s="70" t="s">
        <v>205</v>
      </c>
      <c r="E39" s="148"/>
      <c r="F39" s="38" t="s">
        <v>130</v>
      </c>
      <c r="G39" s="38" t="s">
        <v>130</v>
      </c>
      <c r="H39" s="93" t="s">
        <v>130</v>
      </c>
      <c r="I39" s="74">
        <v>12834</v>
      </c>
      <c r="J39" s="74">
        <v>12571</v>
      </c>
      <c r="K39" s="149">
        <v>14735</v>
      </c>
      <c r="L39" s="149">
        <v>10922</v>
      </c>
      <c r="M39" s="149">
        <v>8456</v>
      </c>
      <c r="N39" s="160">
        <v>10263</v>
      </c>
      <c r="O39" s="160">
        <v>7631</v>
      </c>
      <c r="P39" s="160">
        <v>8392</v>
      </c>
      <c r="Q39" s="160">
        <v>10086</v>
      </c>
      <c r="R39" s="160">
        <v>10348</v>
      </c>
      <c r="S39" s="160">
        <v>3857</v>
      </c>
      <c r="T39" s="160">
        <v>4045</v>
      </c>
      <c r="U39" s="160">
        <v>3807</v>
      </c>
      <c r="V39" s="160">
        <v>6466</v>
      </c>
      <c r="W39" s="160">
        <v>7541</v>
      </c>
      <c r="X39" s="152">
        <v>1.3871439476854874</v>
      </c>
      <c r="Y39" s="150">
        <v>1.1662542530157749</v>
      </c>
      <c r="Z39" s="151">
        <v>11.74940014334237</v>
      </c>
    </row>
    <row r="40" spans="2:26" ht="10.5" customHeight="1" x14ac:dyDescent="0.4">
      <c r="B40" s="70"/>
      <c r="C40" s="95"/>
      <c r="D40" s="95" t="s">
        <v>206</v>
      </c>
      <c r="E40" s="163"/>
      <c r="F40" s="171" t="s">
        <v>130</v>
      </c>
      <c r="G40" s="39" t="s">
        <v>130</v>
      </c>
      <c r="H40" s="97" t="s">
        <v>130</v>
      </c>
      <c r="I40" s="98">
        <v>27917</v>
      </c>
      <c r="J40" s="98">
        <v>25320</v>
      </c>
      <c r="K40" s="167">
        <v>25775</v>
      </c>
      <c r="L40" s="167">
        <v>17805</v>
      </c>
      <c r="M40" s="167">
        <v>27042</v>
      </c>
      <c r="N40" s="167">
        <v>17173</v>
      </c>
      <c r="O40" s="167">
        <v>16015</v>
      </c>
      <c r="P40" s="167">
        <v>30227</v>
      </c>
      <c r="Q40" s="167">
        <v>29895</v>
      </c>
      <c r="R40" s="167">
        <v>28795</v>
      </c>
      <c r="S40" s="167">
        <v>31887</v>
      </c>
      <c r="T40" s="167">
        <v>20331</v>
      </c>
      <c r="U40" s="167">
        <v>20863</v>
      </c>
      <c r="V40" s="167">
        <v>27932</v>
      </c>
      <c r="W40" s="167">
        <v>15337</v>
      </c>
      <c r="X40" s="99">
        <v>2.8211943675444004</v>
      </c>
      <c r="Y40" s="100">
        <v>0.54908348847200339</v>
      </c>
      <c r="Z40" s="169">
        <v>2.2007366878891323</v>
      </c>
    </row>
    <row r="41" spans="2:26" ht="10.5" customHeight="1" x14ac:dyDescent="0.4">
      <c r="B41" s="70"/>
      <c r="C41" s="106" t="s">
        <v>207</v>
      </c>
      <c r="D41" s="106"/>
      <c r="E41" s="177"/>
      <c r="F41" s="184" t="s">
        <v>130</v>
      </c>
      <c r="G41" s="185" t="s">
        <v>130</v>
      </c>
      <c r="H41" s="108" t="s">
        <v>130</v>
      </c>
      <c r="I41" s="105">
        <v>189146</v>
      </c>
      <c r="J41" s="105">
        <v>261645</v>
      </c>
      <c r="K41" s="181">
        <v>317968</v>
      </c>
      <c r="L41" s="181">
        <v>271900</v>
      </c>
      <c r="M41" s="181">
        <v>250725</v>
      </c>
      <c r="N41" s="181">
        <v>208330</v>
      </c>
      <c r="O41" s="181">
        <v>168717</v>
      </c>
      <c r="P41" s="181">
        <v>157819</v>
      </c>
      <c r="Q41" s="181">
        <v>189842</v>
      </c>
      <c r="R41" s="181">
        <v>144182</v>
      </c>
      <c r="S41" s="181">
        <v>140046</v>
      </c>
      <c r="T41" s="181">
        <v>85994</v>
      </c>
      <c r="U41" s="181">
        <v>89513</v>
      </c>
      <c r="V41" s="181">
        <v>83308</v>
      </c>
      <c r="W41" s="181">
        <v>64759</v>
      </c>
      <c r="X41" s="109">
        <v>11.9122205156033</v>
      </c>
      <c r="Y41" s="110">
        <v>0.77734431267105197</v>
      </c>
      <c r="Z41" s="182">
        <v>6.6749606773190067</v>
      </c>
    </row>
    <row r="42" spans="2:26" ht="10.5" customHeight="1" x14ac:dyDescent="0.4">
      <c r="B42" s="70"/>
      <c r="C42" s="70" t="s">
        <v>208</v>
      </c>
      <c r="D42" s="70"/>
      <c r="E42" s="148"/>
      <c r="F42" s="161">
        <v>42534</v>
      </c>
      <c r="G42" s="38">
        <v>34792</v>
      </c>
      <c r="H42" s="159">
        <v>34616</v>
      </c>
      <c r="I42" s="116">
        <v>21300</v>
      </c>
      <c r="J42" s="116">
        <v>32553</v>
      </c>
      <c r="K42" s="160">
        <v>26262</v>
      </c>
      <c r="L42" s="160">
        <v>33629</v>
      </c>
      <c r="M42" s="160">
        <v>34907</v>
      </c>
      <c r="N42" s="160">
        <v>28853</v>
      </c>
      <c r="O42" s="160">
        <v>26137</v>
      </c>
      <c r="P42" s="160">
        <v>39226</v>
      </c>
      <c r="Q42" s="160">
        <v>36740</v>
      </c>
      <c r="R42" s="160">
        <v>43070</v>
      </c>
      <c r="S42" s="160">
        <v>31996</v>
      </c>
      <c r="T42" s="160">
        <v>33435</v>
      </c>
      <c r="U42" s="160">
        <v>35092</v>
      </c>
      <c r="V42" s="160">
        <v>39710</v>
      </c>
      <c r="W42" s="160">
        <v>28746</v>
      </c>
      <c r="X42" s="152">
        <v>5.287739016067766</v>
      </c>
      <c r="Y42" s="150">
        <v>0.7238982624024175</v>
      </c>
      <c r="Z42" s="151">
        <v>1.4910903384130827</v>
      </c>
    </row>
    <row r="43" spans="2:26" ht="10.5" customHeight="1" x14ac:dyDescent="0.4">
      <c r="B43" s="70"/>
      <c r="C43" s="70"/>
      <c r="D43" s="70" t="s">
        <v>209</v>
      </c>
      <c r="E43" s="148"/>
      <c r="F43" s="161">
        <v>8556</v>
      </c>
      <c r="G43" s="38">
        <v>7536</v>
      </c>
      <c r="H43" s="159">
        <v>5630</v>
      </c>
      <c r="I43" s="116">
        <v>6992</v>
      </c>
      <c r="J43" s="116">
        <v>12917</v>
      </c>
      <c r="K43" s="160">
        <v>12383</v>
      </c>
      <c r="L43" s="160">
        <v>11901</v>
      </c>
      <c r="M43" s="160">
        <v>14824</v>
      </c>
      <c r="N43" s="160">
        <v>11974</v>
      </c>
      <c r="O43" s="160">
        <v>9608</v>
      </c>
      <c r="P43" s="160">
        <v>25888</v>
      </c>
      <c r="Q43" s="160">
        <v>17587</v>
      </c>
      <c r="R43" s="160">
        <v>16569</v>
      </c>
      <c r="S43" s="160">
        <v>15185</v>
      </c>
      <c r="T43" s="160">
        <v>17353</v>
      </c>
      <c r="U43" s="160">
        <v>18424</v>
      </c>
      <c r="V43" s="160">
        <v>17299</v>
      </c>
      <c r="W43" s="160">
        <v>16372</v>
      </c>
      <c r="X43" s="152">
        <v>3.0115794604835964</v>
      </c>
      <c r="Y43" s="150">
        <v>0.94641308746170294</v>
      </c>
      <c r="Z43" s="151">
        <v>0.87406651276717962</v>
      </c>
    </row>
    <row r="44" spans="2:26" ht="10.5" customHeight="1" x14ac:dyDescent="0.4">
      <c r="B44" s="70"/>
      <c r="C44" s="77"/>
      <c r="D44" s="84" t="s">
        <v>210</v>
      </c>
      <c r="E44" s="153"/>
      <c r="F44" s="156">
        <v>33978</v>
      </c>
      <c r="G44" s="154">
        <v>27256</v>
      </c>
      <c r="H44" s="86">
        <v>28986</v>
      </c>
      <c r="I44" s="87">
        <v>14309</v>
      </c>
      <c r="J44" s="87">
        <v>19637</v>
      </c>
      <c r="K44" s="155">
        <v>13879</v>
      </c>
      <c r="L44" s="155">
        <v>21728</v>
      </c>
      <c r="M44" s="155">
        <v>20082</v>
      </c>
      <c r="N44" s="155">
        <v>16880</v>
      </c>
      <c r="O44" s="155">
        <v>16529</v>
      </c>
      <c r="P44" s="155">
        <v>13339</v>
      </c>
      <c r="Q44" s="155">
        <v>19153</v>
      </c>
      <c r="R44" s="155">
        <v>26501</v>
      </c>
      <c r="S44" s="155">
        <v>16811</v>
      </c>
      <c r="T44" s="155">
        <v>16082</v>
      </c>
      <c r="U44" s="155">
        <v>16668</v>
      </c>
      <c r="V44" s="155">
        <v>22411</v>
      </c>
      <c r="W44" s="155">
        <v>12373</v>
      </c>
      <c r="X44" s="88">
        <v>2.2759756086344698</v>
      </c>
      <c r="Y44" s="88">
        <v>0.55209495337111236</v>
      </c>
      <c r="Z44" s="88">
        <v>22.592071868095751</v>
      </c>
    </row>
    <row r="45" spans="2:26" ht="10.5" hidden="1" customHeight="1" x14ac:dyDescent="0.4">
      <c r="B45" s="70"/>
      <c r="C45" s="84" t="s">
        <v>165</v>
      </c>
      <c r="D45" s="84"/>
      <c r="E45" s="153"/>
      <c r="F45" s="186">
        <v>12836</v>
      </c>
      <c r="G45" s="186">
        <v>15085</v>
      </c>
      <c r="H45" s="187">
        <v>7731</v>
      </c>
      <c r="I45" s="188">
        <v>23798</v>
      </c>
      <c r="J45" s="188">
        <v>31331</v>
      </c>
      <c r="K45" s="155">
        <v>19966</v>
      </c>
      <c r="L45" s="155" t="s">
        <v>130</v>
      </c>
      <c r="M45" s="155" t="s">
        <v>130</v>
      </c>
      <c r="N45" s="155" t="s">
        <v>130</v>
      </c>
      <c r="O45" s="155" t="s">
        <v>130</v>
      </c>
      <c r="P45" s="155" t="s">
        <v>130</v>
      </c>
      <c r="Q45" s="155" t="s">
        <v>130</v>
      </c>
      <c r="R45" s="167" t="s">
        <v>130</v>
      </c>
      <c r="S45" s="167" t="s">
        <v>130</v>
      </c>
      <c r="T45" s="167" t="s">
        <v>130</v>
      </c>
      <c r="U45" s="167" t="s">
        <v>130</v>
      </c>
      <c r="V45" s="167" t="s">
        <v>130</v>
      </c>
      <c r="W45" s="167" t="s">
        <v>130</v>
      </c>
      <c r="X45" s="99" t="s">
        <v>130</v>
      </c>
      <c r="Y45" s="100" t="s">
        <v>130</v>
      </c>
      <c r="Z45" s="169" t="s">
        <v>130</v>
      </c>
    </row>
    <row r="46" spans="2:26" ht="10.5" customHeight="1" x14ac:dyDescent="0.4">
      <c r="B46" s="77"/>
      <c r="C46" s="84" t="s">
        <v>211</v>
      </c>
      <c r="D46" s="84"/>
      <c r="E46" s="153"/>
      <c r="F46" s="186">
        <v>27480</v>
      </c>
      <c r="G46" s="186">
        <v>17533</v>
      </c>
      <c r="H46" s="187">
        <v>13832</v>
      </c>
      <c r="I46" s="188">
        <v>10664</v>
      </c>
      <c r="J46" s="188">
        <v>5743</v>
      </c>
      <c r="K46" s="155">
        <v>10428</v>
      </c>
      <c r="L46" s="155">
        <v>22865</v>
      </c>
      <c r="M46" s="155">
        <v>22413</v>
      </c>
      <c r="N46" s="155">
        <v>13170</v>
      </c>
      <c r="O46" s="155">
        <v>7108</v>
      </c>
      <c r="P46" s="155">
        <v>8524</v>
      </c>
      <c r="Q46" s="155">
        <v>11506</v>
      </c>
      <c r="R46" s="155">
        <v>5947</v>
      </c>
      <c r="S46" s="155">
        <v>4650</v>
      </c>
      <c r="T46" s="155">
        <v>3012</v>
      </c>
      <c r="U46" s="155">
        <v>6806</v>
      </c>
      <c r="V46" s="155">
        <v>9823</v>
      </c>
      <c r="W46" s="155">
        <v>7746</v>
      </c>
      <c r="X46" s="91">
        <v>1.4248530723739274</v>
      </c>
      <c r="Y46" s="92">
        <v>0.7885574671688893</v>
      </c>
      <c r="Z46" s="158">
        <v>12.437579280335266</v>
      </c>
    </row>
    <row r="47" spans="2:26" ht="10.5" customHeight="1" x14ac:dyDescent="0.4">
      <c r="B47" s="84" t="s">
        <v>167</v>
      </c>
      <c r="C47" s="84"/>
      <c r="D47" s="84"/>
      <c r="E47" s="153"/>
      <c r="F47" s="186" t="s">
        <v>130</v>
      </c>
      <c r="G47" s="186" t="s">
        <v>130</v>
      </c>
      <c r="H47" s="187" t="s">
        <v>130</v>
      </c>
      <c r="I47" s="188">
        <v>257</v>
      </c>
      <c r="J47" s="188">
        <v>1015</v>
      </c>
      <c r="K47" s="155" t="s">
        <v>132</v>
      </c>
      <c r="L47" s="155" t="s">
        <v>132</v>
      </c>
      <c r="M47" s="155" t="s">
        <v>132</v>
      </c>
      <c r="N47" s="155" t="s">
        <v>132</v>
      </c>
      <c r="O47" s="155" t="s">
        <v>132</v>
      </c>
      <c r="P47" s="155" t="s">
        <v>132</v>
      </c>
      <c r="Q47" s="155" t="s">
        <v>132</v>
      </c>
      <c r="R47" s="155" t="s">
        <v>132</v>
      </c>
      <c r="S47" s="155" t="s">
        <v>132</v>
      </c>
      <c r="T47" s="155" t="s">
        <v>132</v>
      </c>
      <c r="U47" s="155" t="s">
        <v>132</v>
      </c>
      <c r="V47" s="155">
        <v>1852</v>
      </c>
      <c r="W47" s="155" t="s">
        <v>132</v>
      </c>
      <c r="X47" s="88" t="s">
        <v>130</v>
      </c>
      <c r="Y47" s="88" t="s">
        <v>130</v>
      </c>
      <c r="Z47" s="88" t="s">
        <v>130</v>
      </c>
    </row>
    <row r="48" spans="2:26" ht="10.5" customHeight="1" x14ac:dyDescent="0.4">
      <c r="B48" s="70" t="s">
        <v>168</v>
      </c>
      <c r="C48" s="70"/>
      <c r="D48" s="70"/>
      <c r="E48" s="148"/>
      <c r="F48" s="173" t="s">
        <v>130</v>
      </c>
      <c r="G48" s="173" t="s">
        <v>130</v>
      </c>
      <c r="H48" s="174" t="s">
        <v>130</v>
      </c>
      <c r="I48" s="175">
        <v>38517</v>
      </c>
      <c r="J48" s="175">
        <v>72648</v>
      </c>
      <c r="K48" s="149">
        <v>51801</v>
      </c>
      <c r="L48" s="149">
        <v>11025</v>
      </c>
      <c r="M48" s="149">
        <v>14076</v>
      </c>
      <c r="N48" s="160">
        <v>63402</v>
      </c>
      <c r="O48" s="160">
        <v>53628</v>
      </c>
      <c r="P48" s="160">
        <v>53597</v>
      </c>
      <c r="Q48" s="160">
        <v>111975</v>
      </c>
      <c r="R48" s="160">
        <v>63508</v>
      </c>
      <c r="S48" s="160">
        <v>91046</v>
      </c>
      <c r="T48" s="160">
        <v>64942</v>
      </c>
      <c r="U48" s="160">
        <v>119779</v>
      </c>
      <c r="V48" s="160">
        <v>126923</v>
      </c>
      <c r="W48" s="160">
        <v>134926</v>
      </c>
      <c r="X48" s="94">
        <v>24.81922613518261</v>
      </c>
      <c r="Y48" s="94">
        <v>1.0630539776084713</v>
      </c>
      <c r="Z48" s="94">
        <v>201.30397159311312</v>
      </c>
    </row>
    <row r="49" spans="2:26" ht="10.5" hidden="1" customHeight="1" x14ac:dyDescent="0.4">
      <c r="B49" s="70"/>
      <c r="C49" s="70" t="s">
        <v>169</v>
      </c>
      <c r="D49" s="70"/>
      <c r="E49" s="148"/>
      <c r="F49" s="173" t="s">
        <v>130</v>
      </c>
      <c r="G49" s="173" t="s">
        <v>130</v>
      </c>
      <c r="H49" s="174" t="s">
        <v>130</v>
      </c>
      <c r="I49" s="175">
        <v>36527</v>
      </c>
      <c r="J49" s="175" t="s">
        <v>132</v>
      </c>
      <c r="K49" s="149">
        <v>50360</v>
      </c>
      <c r="L49" s="149" t="s">
        <v>130</v>
      </c>
      <c r="M49" s="149" t="s">
        <v>130</v>
      </c>
      <c r="N49" s="149" t="s">
        <v>130</v>
      </c>
      <c r="O49" s="149" t="s">
        <v>130</v>
      </c>
      <c r="P49" s="149" t="s">
        <v>130</v>
      </c>
      <c r="Q49" s="149" t="s">
        <v>130</v>
      </c>
      <c r="R49" s="149" t="s">
        <v>130</v>
      </c>
      <c r="S49" s="149" t="s">
        <v>130</v>
      </c>
      <c r="T49" s="149" t="s">
        <v>130</v>
      </c>
      <c r="U49" s="149" t="s">
        <v>130</v>
      </c>
      <c r="V49" s="149" t="s">
        <v>130</v>
      </c>
      <c r="W49" s="149" t="s">
        <v>130</v>
      </c>
      <c r="X49" s="94" t="s">
        <v>130</v>
      </c>
      <c r="Y49" s="94" t="s">
        <v>130</v>
      </c>
      <c r="Z49" s="94" t="s">
        <v>130</v>
      </c>
    </row>
    <row r="50" spans="2:26" ht="10.5" customHeight="1" x14ac:dyDescent="0.4">
      <c r="B50" s="70"/>
      <c r="C50" s="70" t="s">
        <v>170</v>
      </c>
      <c r="D50" s="70"/>
      <c r="E50" s="148"/>
      <c r="F50" s="173" t="s">
        <v>130</v>
      </c>
      <c r="G50" s="173" t="s">
        <v>130</v>
      </c>
      <c r="H50" s="174" t="s">
        <v>130</v>
      </c>
      <c r="I50" s="175" t="s">
        <v>132</v>
      </c>
      <c r="J50" s="175" t="s">
        <v>130</v>
      </c>
      <c r="K50" s="149" t="s">
        <v>132</v>
      </c>
      <c r="L50" s="149" t="s">
        <v>130</v>
      </c>
      <c r="M50" s="149" t="s">
        <v>130</v>
      </c>
      <c r="N50" s="149" t="s">
        <v>130</v>
      </c>
      <c r="O50" s="149" t="s">
        <v>130</v>
      </c>
      <c r="P50" s="149" t="s">
        <v>130</v>
      </c>
      <c r="Q50" s="149" t="s">
        <v>130</v>
      </c>
      <c r="R50" s="149" t="s">
        <v>130</v>
      </c>
      <c r="S50" s="149" t="s">
        <v>130</v>
      </c>
      <c r="T50" s="149" t="s">
        <v>130</v>
      </c>
      <c r="U50" s="149" t="s">
        <v>130</v>
      </c>
      <c r="V50" s="149" t="s">
        <v>132</v>
      </c>
      <c r="W50" s="149" t="s">
        <v>132</v>
      </c>
      <c r="X50" s="94" t="s">
        <v>130</v>
      </c>
      <c r="Y50" s="94" t="s">
        <v>130</v>
      </c>
      <c r="Z50" s="94" t="s">
        <v>130</v>
      </c>
    </row>
    <row r="51" spans="2:26" ht="10.5" customHeight="1" x14ac:dyDescent="0.4">
      <c r="B51" s="70"/>
      <c r="C51" s="70" t="s">
        <v>171</v>
      </c>
      <c r="D51" s="70"/>
      <c r="E51" s="148"/>
      <c r="F51" s="173" t="s">
        <v>130</v>
      </c>
      <c r="G51" s="173" t="s">
        <v>130</v>
      </c>
      <c r="H51" s="174" t="s">
        <v>130</v>
      </c>
      <c r="I51" s="74" t="s">
        <v>132</v>
      </c>
      <c r="J51" s="74" t="s">
        <v>132</v>
      </c>
      <c r="K51" s="149" t="s">
        <v>130</v>
      </c>
      <c r="L51" s="149" t="s">
        <v>132</v>
      </c>
      <c r="M51" s="149" t="s">
        <v>130</v>
      </c>
      <c r="N51" s="149" t="s">
        <v>132</v>
      </c>
      <c r="O51" s="149" t="s">
        <v>130</v>
      </c>
      <c r="P51" s="149" t="s">
        <v>130</v>
      </c>
      <c r="Q51" s="149" t="s">
        <v>130</v>
      </c>
      <c r="R51" s="149" t="s">
        <v>130</v>
      </c>
      <c r="S51" s="149" t="s">
        <v>130</v>
      </c>
      <c r="T51" s="149" t="s">
        <v>130</v>
      </c>
      <c r="U51" s="149" t="s">
        <v>130</v>
      </c>
      <c r="V51" s="149" t="s">
        <v>130</v>
      </c>
      <c r="W51" s="149" t="s">
        <v>130</v>
      </c>
      <c r="X51" s="75" t="s">
        <v>130</v>
      </c>
      <c r="Y51" s="76" t="s">
        <v>130</v>
      </c>
      <c r="Z51" s="183" t="s">
        <v>130</v>
      </c>
    </row>
    <row r="52" spans="2:26" ht="10.5" hidden="1" customHeight="1" x14ac:dyDescent="0.4">
      <c r="B52" s="70"/>
      <c r="C52" s="70" t="s">
        <v>172</v>
      </c>
      <c r="D52" s="70"/>
      <c r="E52" s="148"/>
      <c r="F52" s="173" t="s">
        <v>130</v>
      </c>
      <c r="G52" s="173" t="s">
        <v>130</v>
      </c>
      <c r="H52" s="174" t="s">
        <v>130</v>
      </c>
      <c r="I52" s="74" t="s">
        <v>132</v>
      </c>
      <c r="J52" s="74" t="s">
        <v>130</v>
      </c>
      <c r="K52" s="149" t="s">
        <v>132</v>
      </c>
      <c r="L52" s="149" t="s">
        <v>130</v>
      </c>
      <c r="M52" s="149" t="s">
        <v>130</v>
      </c>
      <c r="N52" s="149" t="s">
        <v>130</v>
      </c>
      <c r="O52" s="149" t="s">
        <v>130</v>
      </c>
      <c r="P52" s="149" t="s">
        <v>130</v>
      </c>
      <c r="Q52" s="149" t="s">
        <v>130</v>
      </c>
      <c r="R52" s="149" t="s">
        <v>130</v>
      </c>
      <c r="S52" s="149" t="s">
        <v>130</v>
      </c>
      <c r="T52" s="149" t="s">
        <v>130</v>
      </c>
      <c r="U52" s="149" t="s">
        <v>130</v>
      </c>
      <c r="V52" s="149" t="s">
        <v>130</v>
      </c>
      <c r="W52" s="149" t="s">
        <v>130</v>
      </c>
      <c r="X52" s="94" t="s">
        <v>130</v>
      </c>
      <c r="Y52" s="94" t="s">
        <v>130</v>
      </c>
      <c r="Z52" s="94" t="s">
        <v>130</v>
      </c>
    </row>
    <row r="53" spans="2:26" ht="10.5" customHeight="1" x14ac:dyDescent="0.4">
      <c r="B53" s="70"/>
      <c r="C53" s="70" t="s">
        <v>173</v>
      </c>
      <c r="D53" s="70"/>
      <c r="E53" s="148"/>
      <c r="F53" s="38" t="s">
        <v>130</v>
      </c>
      <c r="G53" s="38" t="s">
        <v>130</v>
      </c>
      <c r="H53" s="93" t="s">
        <v>130</v>
      </c>
      <c r="I53" s="74" t="s">
        <v>130</v>
      </c>
      <c r="J53" s="74" t="s">
        <v>130</v>
      </c>
      <c r="K53" s="149" t="s">
        <v>130</v>
      </c>
      <c r="L53" s="149">
        <v>10027</v>
      </c>
      <c r="M53" s="149">
        <v>13389</v>
      </c>
      <c r="N53" s="149" t="s">
        <v>132</v>
      </c>
      <c r="O53" s="149">
        <v>52081</v>
      </c>
      <c r="P53" s="149">
        <v>52169</v>
      </c>
      <c r="Q53" s="149">
        <v>111602</v>
      </c>
      <c r="R53" s="149">
        <v>63508</v>
      </c>
      <c r="S53" s="149">
        <v>86267</v>
      </c>
      <c r="T53" s="149">
        <v>64776</v>
      </c>
      <c r="U53" s="149">
        <v>119640</v>
      </c>
      <c r="V53" s="149">
        <v>104861</v>
      </c>
      <c r="W53" s="149">
        <v>114701</v>
      </c>
      <c r="X53" s="94">
        <v>21.098899077506047</v>
      </c>
      <c r="Y53" s="76">
        <v>1.0938385100275603</v>
      </c>
      <c r="Z53" s="94" t="s">
        <v>130</v>
      </c>
    </row>
    <row r="54" spans="2:26" ht="10.5" customHeight="1" x14ac:dyDescent="0.4">
      <c r="B54" s="77"/>
      <c r="C54" s="77" t="s">
        <v>174</v>
      </c>
      <c r="D54" s="77"/>
      <c r="E54" s="189"/>
      <c r="F54" s="190" t="s">
        <v>130</v>
      </c>
      <c r="G54" s="190" t="s">
        <v>130</v>
      </c>
      <c r="H54" s="191" t="s">
        <v>130</v>
      </c>
      <c r="I54" s="81" t="s">
        <v>130</v>
      </c>
      <c r="J54" s="81" t="s">
        <v>130</v>
      </c>
      <c r="K54" s="192" t="s">
        <v>130</v>
      </c>
      <c r="L54" s="192" t="s">
        <v>132</v>
      </c>
      <c r="M54" s="192">
        <v>687</v>
      </c>
      <c r="N54" s="192" t="s">
        <v>132</v>
      </c>
      <c r="O54" s="192">
        <v>1547</v>
      </c>
      <c r="P54" s="192">
        <v>1429</v>
      </c>
      <c r="Q54" s="192">
        <v>373</v>
      </c>
      <c r="R54" s="192" t="s">
        <v>130</v>
      </c>
      <c r="S54" s="192">
        <v>4778</v>
      </c>
      <c r="T54" s="192">
        <v>166</v>
      </c>
      <c r="U54" s="192">
        <v>139</v>
      </c>
      <c r="V54" s="192" t="s">
        <v>132</v>
      </c>
      <c r="W54" s="149" t="s">
        <v>132</v>
      </c>
      <c r="X54" s="94" t="s">
        <v>130</v>
      </c>
      <c r="Y54" s="94" t="s">
        <v>130</v>
      </c>
      <c r="Z54" s="193" t="s">
        <v>130</v>
      </c>
    </row>
    <row r="55" spans="2:26" ht="10.5" customHeight="1" x14ac:dyDescent="0.4">
      <c r="B55" s="84" t="s">
        <v>175</v>
      </c>
      <c r="C55" s="84"/>
      <c r="D55" s="84"/>
      <c r="E55" s="153"/>
      <c r="F55" s="154" t="s">
        <v>130</v>
      </c>
      <c r="G55" s="154" t="s">
        <v>130</v>
      </c>
      <c r="H55" s="86" t="s">
        <v>130</v>
      </c>
      <c r="I55" s="87" t="s">
        <v>132</v>
      </c>
      <c r="J55" s="87" t="s">
        <v>130</v>
      </c>
      <c r="K55" s="155" t="s">
        <v>130</v>
      </c>
      <c r="L55" s="155" t="s">
        <v>130</v>
      </c>
      <c r="M55" s="155" t="s">
        <v>130</v>
      </c>
      <c r="N55" s="155" t="s">
        <v>130</v>
      </c>
      <c r="O55" s="155" t="s">
        <v>130</v>
      </c>
      <c r="P55" s="155" t="s">
        <v>132</v>
      </c>
      <c r="Q55" s="155" t="s">
        <v>132</v>
      </c>
      <c r="R55" s="155" t="s">
        <v>132</v>
      </c>
      <c r="S55" s="155" t="s">
        <v>130</v>
      </c>
      <c r="T55" s="155" t="s">
        <v>132</v>
      </c>
      <c r="U55" s="155" t="s">
        <v>132</v>
      </c>
      <c r="V55" s="155" t="s">
        <v>130</v>
      </c>
      <c r="W55" s="155" t="s">
        <v>132</v>
      </c>
      <c r="X55" s="88" t="s">
        <v>130</v>
      </c>
      <c r="Y55" s="88" t="s">
        <v>130</v>
      </c>
      <c r="Z55" s="88" t="s">
        <v>130</v>
      </c>
    </row>
    <row r="56" spans="2:26" ht="10.5" customHeight="1" x14ac:dyDescent="0.4">
      <c r="B56" s="84" t="s">
        <v>176</v>
      </c>
      <c r="C56" s="84"/>
      <c r="D56" s="84"/>
      <c r="E56" s="153"/>
      <c r="F56" s="154" t="s">
        <v>130</v>
      </c>
      <c r="G56" s="154" t="s">
        <v>130</v>
      </c>
      <c r="H56" s="86" t="s">
        <v>130</v>
      </c>
      <c r="I56" s="87">
        <v>29627</v>
      </c>
      <c r="J56" s="87">
        <v>16629</v>
      </c>
      <c r="K56" s="155">
        <v>8211</v>
      </c>
      <c r="L56" s="155">
        <v>12098</v>
      </c>
      <c r="M56" s="155">
        <v>8850</v>
      </c>
      <c r="N56" s="155">
        <v>10877</v>
      </c>
      <c r="O56" s="155">
        <v>4512</v>
      </c>
      <c r="P56" s="155">
        <v>10414</v>
      </c>
      <c r="Q56" s="155">
        <v>13336</v>
      </c>
      <c r="R56" s="155">
        <v>10303</v>
      </c>
      <c r="S56" s="155">
        <v>12690</v>
      </c>
      <c r="T56" s="155">
        <v>16820</v>
      </c>
      <c r="U56" s="155">
        <v>21619</v>
      </c>
      <c r="V56" s="155">
        <v>20652</v>
      </c>
      <c r="W56" s="155">
        <v>16042</v>
      </c>
      <c r="X56" s="91">
        <v>2.9508769670826931</v>
      </c>
      <c r="Y56" s="92">
        <v>0.77677706759635867</v>
      </c>
      <c r="Z56" s="158">
        <v>225.91184340233772</v>
      </c>
    </row>
    <row r="57" spans="2:26" ht="10.5" customHeight="1" x14ac:dyDescent="0.4">
      <c r="B57" s="84" t="s">
        <v>177</v>
      </c>
      <c r="C57" s="84"/>
      <c r="D57" s="84"/>
      <c r="E57" s="153"/>
      <c r="F57" s="154" t="s">
        <v>130</v>
      </c>
      <c r="G57" s="154" t="s">
        <v>130</v>
      </c>
      <c r="H57" s="86" t="s">
        <v>130</v>
      </c>
      <c r="I57" s="87" t="s">
        <v>130</v>
      </c>
      <c r="J57" s="87">
        <v>1444</v>
      </c>
      <c r="K57" s="155" t="s">
        <v>132</v>
      </c>
      <c r="L57" s="155">
        <v>153</v>
      </c>
      <c r="M57" s="155">
        <v>151</v>
      </c>
      <c r="N57" s="155" t="s">
        <v>132</v>
      </c>
      <c r="O57" s="155">
        <v>1205</v>
      </c>
      <c r="P57" s="155">
        <v>282</v>
      </c>
      <c r="Q57" s="155" t="s">
        <v>132</v>
      </c>
      <c r="R57" s="155" t="s">
        <v>132</v>
      </c>
      <c r="S57" s="155" t="s">
        <v>132</v>
      </c>
      <c r="T57" s="155" t="s">
        <v>132</v>
      </c>
      <c r="U57" s="155" t="s">
        <v>132</v>
      </c>
      <c r="V57" s="155" t="s">
        <v>132</v>
      </c>
      <c r="W57" s="155" t="s">
        <v>132</v>
      </c>
      <c r="X57" s="88" t="s">
        <v>130</v>
      </c>
      <c r="Y57" s="88" t="s">
        <v>130</v>
      </c>
      <c r="Z57" s="88" t="s">
        <v>130</v>
      </c>
    </row>
    <row r="58" spans="2:26" ht="10.5" customHeight="1" x14ac:dyDescent="0.4">
      <c r="B58" s="70" t="s">
        <v>178</v>
      </c>
      <c r="C58" s="70"/>
      <c r="D58" s="70"/>
      <c r="E58" s="194"/>
      <c r="F58" s="195" t="s">
        <v>130</v>
      </c>
      <c r="G58" s="196" t="s">
        <v>130</v>
      </c>
      <c r="H58" s="197" t="s">
        <v>130</v>
      </c>
      <c r="I58" s="195">
        <v>197</v>
      </c>
      <c r="J58" s="195">
        <v>11395</v>
      </c>
      <c r="K58" s="198">
        <v>6024</v>
      </c>
      <c r="L58" s="198">
        <v>102</v>
      </c>
      <c r="M58" s="198">
        <v>210</v>
      </c>
      <c r="N58" s="198">
        <v>623</v>
      </c>
      <c r="O58" s="198">
        <v>1221</v>
      </c>
      <c r="P58" s="198">
        <v>2061</v>
      </c>
      <c r="Q58" s="198">
        <v>1317</v>
      </c>
      <c r="R58" s="198">
        <v>2087</v>
      </c>
      <c r="S58" s="198">
        <v>2904</v>
      </c>
      <c r="T58" s="198">
        <v>4122</v>
      </c>
      <c r="U58" s="198">
        <v>8090</v>
      </c>
      <c r="V58" s="198">
        <v>6479</v>
      </c>
      <c r="W58" s="198">
        <v>6091</v>
      </c>
      <c r="X58" s="76">
        <v>1.1204208706209129</v>
      </c>
      <c r="Y58" s="76">
        <v>0.94011421515665994</v>
      </c>
      <c r="Z58" s="183">
        <v>12.418700430199605</v>
      </c>
    </row>
    <row r="59" spans="2:26" ht="10.5" hidden="1" customHeight="1" x14ac:dyDescent="0.4">
      <c r="B59" s="70"/>
      <c r="C59" s="70" t="s">
        <v>179</v>
      </c>
      <c r="D59" s="70"/>
      <c r="E59" s="143"/>
      <c r="F59" s="195" t="s">
        <v>130</v>
      </c>
      <c r="G59" s="196" t="s">
        <v>130</v>
      </c>
      <c r="H59" s="197" t="s">
        <v>130</v>
      </c>
      <c r="I59" s="195">
        <v>70</v>
      </c>
      <c r="J59" s="195">
        <v>10891</v>
      </c>
      <c r="K59" s="198" t="s">
        <v>132</v>
      </c>
      <c r="L59" s="198" t="s">
        <v>130</v>
      </c>
      <c r="M59" s="198" t="s">
        <v>130</v>
      </c>
      <c r="N59" s="198" t="s">
        <v>130</v>
      </c>
      <c r="O59" s="198" t="s">
        <v>130</v>
      </c>
      <c r="P59" s="198" t="s">
        <v>130</v>
      </c>
      <c r="Q59" s="198" t="s">
        <v>130</v>
      </c>
      <c r="R59" s="198" t="s">
        <v>130</v>
      </c>
      <c r="S59" s="198" t="s">
        <v>130</v>
      </c>
      <c r="T59" s="198" t="s">
        <v>130</v>
      </c>
      <c r="U59" s="198" t="s">
        <v>130</v>
      </c>
      <c r="V59" s="198" t="s">
        <v>130</v>
      </c>
      <c r="W59" s="198" t="s">
        <v>130</v>
      </c>
      <c r="X59" s="76" t="s">
        <v>130</v>
      </c>
      <c r="Y59" s="76" t="s">
        <v>130</v>
      </c>
      <c r="Z59" s="183" t="s">
        <v>130</v>
      </c>
    </row>
    <row r="60" spans="2:26" ht="10.5" hidden="1" customHeight="1" x14ac:dyDescent="0.4">
      <c r="B60" s="70"/>
      <c r="C60" s="70" t="s">
        <v>180</v>
      </c>
      <c r="D60" s="70"/>
      <c r="E60" s="143"/>
      <c r="F60" s="195" t="s">
        <v>130</v>
      </c>
      <c r="G60" s="196" t="s">
        <v>130</v>
      </c>
      <c r="H60" s="197" t="s">
        <v>130</v>
      </c>
      <c r="I60" s="195">
        <v>128</v>
      </c>
      <c r="J60" s="195">
        <v>504</v>
      </c>
      <c r="K60" s="198">
        <v>129</v>
      </c>
      <c r="L60" s="198" t="s">
        <v>130</v>
      </c>
      <c r="M60" s="198" t="s">
        <v>130</v>
      </c>
      <c r="N60" s="198" t="s">
        <v>130</v>
      </c>
      <c r="O60" s="198" t="s">
        <v>130</v>
      </c>
      <c r="P60" s="198" t="s">
        <v>130</v>
      </c>
      <c r="Q60" s="198" t="s">
        <v>130</v>
      </c>
      <c r="R60" s="198" t="s">
        <v>130</v>
      </c>
      <c r="S60" s="198" t="s">
        <v>130</v>
      </c>
      <c r="T60" s="198" t="s">
        <v>130</v>
      </c>
      <c r="U60" s="198" t="s">
        <v>130</v>
      </c>
      <c r="V60" s="198" t="s">
        <v>130</v>
      </c>
      <c r="W60" s="198" t="s">
        <v>130</v>
      </c>
      <c r="X60" s="76" t="s">
        <v>130</v>
      </c>
      <c r="Y60" s="76" t="s">
        <v>130</v>
      </c>
      <c r="Z60" s="183" t="s">
        <v>130</v>
      </c>
    </row>
    <row r="61" spans="2:26" ht="10.5" hidden="1" customHeight="1" x14ac:dyDescent="0.4">
      <c r="B61" s="70"/>
      <c r="C61" s="70" t="s">
        <v>181</v>
      </c>
      <c r="D61" s="70"/>
      <c r="E61" s="143"/>
      <c r="F61" s="195" t="s">
        <v>130</v>
      </c>
      <c r="G61" s="196" t="s">
        <v>130</v>
      </c>
      <c r="H61" s="197" t="s">
        <v>130</v>
      </c>
      <c r="I61" s="195" t="s">
        <v>130</v>
      </c>
      <c r="J61" s="195" t="s">
        <v>130</v>
      </c>
      <c r="K61" s="198" t="s">
        <v>132</v>
      </c>
      <c r="L61" s="198" t="s">
        <v>130</v>
      </c>
      <c r="M61" s="198" t="s">
        <v>130</v>
      </c>
      <c r="N61" s="198" t="s">
        <v>130</v>
      </c>
      <c r="O61" s="198" t="s">
        <v>130</v>
      </c>
      <c r="P61" s="198" t="s">
        <v>130</v>
      </c>
      <c r="Q61" s="198" t="s">
        <v>130</v>
      </c>
      <c r="R61" s="198" t="s">
        <v>130</v>
      </c>
      <c r="S61" s="198" t="s">
        <v>130</v>
      </c>
      <c r="T61" s="198" t="s">
        <v>130</v>
      </c>
      <c r="U61" s="198" t="s">
        <v>130</v>
      </c>
      <c r="V61" s="198" t="s">
        <v>130</v>
      </c>
      <c r="W61" s="198" t="s">
        <v>130</v>
      </c>
      <c r="X61" s="76" t="s">
        <v>130</v>
      </c>
      <c r="Y61" s="76" t="s">
        <v>130</v>
      </c>
      <c r="Z61" s="183" t="s">
        <v>130</v>
      </c>
    </row>
    <row r="62" spans="2:26" ht="10.5" customHeight="1" x14ac:dyDescent="0.4">
      <c r="B62" s="70"/>
      <c r="C62" s="70" t="s">
        <v>182</v>
      </c>
      <c r="D62" s="70"/>
      <c r="E62" s="143"/>
      <c r="F62" s="195" t="s">
        <v>130</v>
      </c>
      <c r="G62" s="196" t="s">
        <v>130</v>
      </c>
      <c r="H62" s="197" t="s">
        <v>130</v>
      </c>
      <c r="I62" s="195" t="s">
        <v>130</v>
      </c>
      <c r="J62" s="195" t="s">
        <v>130</v>
      </c>
      <c r="K62" s="198" t="s">
        <v>130</v>
      </c>
      <c r="L62" s="198">
        <v>60</v>
      </c>
      <c r="M62" s="198">
        <v>56</v>
      </c>
      <c r="N62" s="198">
        <v>263</v>
      </c>
      <c r="O62" s="198">
        <v>597</v>
      </c>
      <c r="P62" s="198">
        <v>112</v>
      </c>
      <c r="Q62" s="198">
        <v>386</v>
      </c>
      <c r="R62" s="198">
        <v>355</v>
      </c>
      <c r="S62" s="198" t="s">
        <v>132</v>
      </c>
      <c r="T62" s="198">
        <v>188</v>
      </c>
      <c r="U62" s="198">
        <v>2124</v>
      </c>
      <c r="V62" s="198">
        <v>807</v>
      </c>
      <c r="W62" s="198">
        <v>1172</v>
      </c>
      <c r="X62" s="76">
        <v>0.21558582504805612</v>
      </c>
      <c r="Y62" s="76">
        <v>1.4522924411400249</v>
      </c>
      <c r="Z62" s="183">
        <v>2.9853027331312565</v>
      </c>
    </row>
    <row r="63" spans="2:26" ht="10.5" customHeight="1" x14ac:dyDescent="0.4">
      <c r="B63" s="70"/>
      <c r="C63" s="70" t="s">
        <v>212</v>
      </c>
      <c r="D63" s="70"/>
      <c r="E63" s="143"/>
      <c r="F63" s="195" t="s">
        <v>130</v>
      </c>
      <c r="G63" s="196" t="s">
        <v>130</v>
      </c>
      <c r="H63" s="197" t="s">
        <v>130</v>
      </c>
      <c r="I63" s="195" t="s">
        <v>130</v>
      </c>
      <c r="J63" s="195" t="s">
        <v>130</v>
      </c>
      <c r="K63" s="198" t="s">
        <v>130</v>
      </c>
      <c r="L63" s="198" t="s">
        <v>132</v>
      </c>
      <c r="M63" s="198" t="s">
        <v>132</v>
      </c>
      <c r="N63" s="198" t="s">
        <v>132</v>
      </c>
      <c r="O63" s="198" t="s">
        <v>132</v>
      </c>
      <c r="P63" s="198">
        <v>1813</v>
      </c>
      <c r="Q63" s="198">
        <v>846</v>
      </c>
      <c r="R63" s="198">
        <v>1077</v>
      </c>
      <c r="S63" s="198">
        <v>2574</v>
      </c>
      <c r="T63" s="198">
        <v>3541</v>
      </c>
      <c r="U63" s="198" t="s">
        <v>132</v>
      </c>
      <c r="V63" s="198">
        <v>5469</v>
      </c>
      <c r="W63" s="198">
        <v>4629</v>
      </c>
      <c r="X63" s="76">
        <v>0.85149043015994197</v>
      </c>
      <c r="Y63" s="76">
        <v>0.8464070213933077</v>
      </c>
      <c r="Z63" s="183">
        <v>65.023177412557942</v>
      </c>
    </row>
    <row r="64" spans="2:26" ht="10.5" customHeight="1" x14ac:dyDescent="0.4">
      <c r="B64" s="70"/>
      <c r="C64" s="70" t="s">
        <v>184</v>
      </c>
      <c r="D64" s="70"/>
      <c r="E64" s="143"/>
      <c r="F64" s="195" t="s">
        <v>130</v>
      </c>
      <c r="G64" s="196" t="s">
        <v>130</v>
      </c>
      <c r="H64" s="197" t="s">
        <v>130</v>
      </c>
      <c r="I64" s="195" t="s">
        <v>130</v>
      </c>
      <c r="J64" s="195" t="s">
        <v>130</v>
      </c>
      <c r="K64" s="198" t="s">
        <v>130</v>
      </c>
      <c r="L64" s="198" t="s">
        <v>132</v>
      </c>
      <c r="M64" s="198" t="s">
        <v>132</v>
      </c>
      <c r="N64" s="198" t="s">
        <v>132</v>
      </c>
      <c r="O64" s="198" t="s">
        <v>132</v>
      </c>
      <c r="P64" s="198">
        <v>137</v>
      </c>
      <c r="Q64" s="198">
        <v>85</v>
      </c>
      <c r="R64" s="198">
        <v>655</v>
      </c>
      <c r="S64" s="198" t="s">
        <v>132</v>
      </c>
      <c r="T64" s="198">
        <v>393</v>
      </c>
      <c r="U64" s="198" t="s">
        <v>132</v>
      </c>
      <c r="V64" s="198">
        <v>203</v>
      </c>
      <c r="W64" s="198">
        <v>290</v>
      </c>
      <c r="X64" s="76">
        <v>5.3344615412914916E-2</v>
      </c>
      <c r="Y64" s="76">
        <v>1.4285714285714286</v>
      </c>
      <c r="Z64" s="183">
        <v>10.865492693892843</v>
      </c>
    </row>
    <row r="65" spans="2:26" ht="10.5" customHeight="1" x14ac:dyDescent="0.4">
      <c r="B65" s="70"/>
      <c r="C65" s="70" t="s">
        <v>213</v>
      </c>
      <c r="D65" s="70"/>
      <c r="E65" s="143"/>
      <c r="F65" s="195" t="s">
        <v>130</v>
      </c>
      <c r="G65" s="196" t="s">
        <v>130</v>
      </c>
      <c r="H65" s="197" t="s">
        <v>130</v>
      </c>
      <c r="I65" s="195" t="s">
        <v>130</v>
      </c>
      <c r="J65" s="195" t="s">
        <v>130</v>
      </c>
      <c r="K65" s="198" t="s">
        <v>130</v>
      </c>
      <c r="L65" s="198" t="s">
        <v>130</v>
      </c>
      <c r="M65" s="198" t="s">
        <v>130</v>
      </c>
      <c r="N65" s="198" t="s">
        <v>130</v>
      </c>
      <c r="O65" s="198" t="s">
        <v>130</v>
      </c>
      <c r="P65" s="198" t="s">
        <v>130</v>
      </c>
      <c r="Q65" s="198" t="s">
        <v>132</v>
      </c>
      <c r="R65" s="198" t="s">
        <v>132</v>
      </c>
      <c r="S65" s="198" t="s">
        <v>132</v>
      </c>
      <c r="T65" s="198">
        <v>47</v>
      </c>
      <c r="U65" s="198">
        <v>74</v>
      </c>
      <c r="V65" s="198" t="s">
        <v>132</v>
      </c>
      <c r="W65" s="198">
        <v>48</v>
      </c>
      <c r="X65" s="76">
        <v>8.8294535855859176E-3</v>
      </c>
      <c r="Y65" s="76" t="s">
        <v>130</v>
      </c>
      <c r="Z65" s="183">
        <v>16.783216783216783</v>
      </c>
    </row>
    <row r="66" spans="2:26" ht="9" customHeight="1" thickBot="1" x14ac:dyDescent="0.45">
      <c r="B66" s="122"/>
      <c r="C66" s="122"/>
      <c r="D66" s="122"/>
      <c r="E66" s="199"/>
      <c r="F66" s="200"/>
      <c r="G66" s="200"/>
      <c r="H66" s="124"/>
      <c r="I66" s="125"/>
      <c r="J66" s="125"/>
      <c r="K66" s="125"/>
      <c r="L66" s="125"/>
      <c r="M66" s="125"/>
      <c r="N66" s="125"/>
      <c r="O66" s="201"/>
      <c r="P66" s="201"/>
      <c r="Q66" s="201"/>
      <c r="R66" s="201"/>
      <c r="S66" s="201"/>
      <c r="T66" s="201"/>
      <c r="U66" s="201"/>
      <c r="V66" s="201"/>
      <c r="W66" s="201"/>
      <c r="X66" s="127"/>
      <c r="Y66" s="127"/>
      <c r="Z66" s="202"/>
    </row>
    <row r="67" spans="2:26" ht="9" customHeight="1" x14ac:dyDescent="0.4">
      <c r="B67" s="70"/>
      <c r="C67" s="70"/>
      <c r="D67" s="70"/>
      <c r="E67" s="67"/>
      <c r="F67" s="67"/>
      <c r="G67" s="67"/>
      <c r="H67" s="66"/>
      <c r="I67" s="67"/>
      <c r="J67" s="67"/>
      <c r="K67" s="67"/>
      <c r="L67" s="67"/>
      <c r="M67" s="67"/>
      <c r="N67" s="67"/>
      <c r="O67" s="146"/>
      <c r="P67" s="146"/>
      <c r="Q67" s="146"/>
      <c r="R67" s="146"/>
      <c r="S67" s="146"/>
      <c r="T67" s="146"/>
      <c r="U67" s="146"/>
      <c r="V67" s="146"/>
      <c r="W67" s="146"/>
      <c r="X67" s="67"/>
      <c r="Y67" s="67"/>
      <c r="Z67" s="147"/>
    </row>
    <row r="68" spans="2:26" s="134" customFormat="1" ht="10.5" customHeight="1" x14ac:dyDescent="0.4">
      <c r="B68" s="128"/>
      <c r="C68" s="128"/>
      <c r="D68" s="128"/>
      <c r="H68" s="203"/>
      <c r="O68" s="204"/>
      <c r="P68" s="204"/>
      <c r="Q68" s="204"/>
      <c r="R68" s="204"/>
      <c r="S68" s="204"/>
      <c r="T68" s="204"/>
      <c r="U68" s="204"/>
      <c r="V68" s="204"/>
      <c r="W68" s="204"/>
      <c r="Z68" s="205"/>
    </row>
    <row r="69" spans="2:26" s="134" customFormat="1" ht="10.5" customHeight="1" x14ac:dyDescent="0.4">
      <c r="B69" s="131"/>
      <c r="C69" s="128"/>
      <c r="D69" s="128"/>
      <c r="H69" s="203"/>
      <c r="O69" s="204"/>
      <c r="P69" s="204"/>
      <c r="Q69" s="204"/>
      <c r="R69" s="204"/>
      <c r="S69" s="204"/>
      <c r="T69" s="204"/>
      <c r="U69" s="204"/>
      <c r="V69" s="204"/>
      <c r="W69" s="204"/>
      <c r="Z69" s="205"/>
    </row>
    <row r="70" spans="2:26" x14ac:dyDescent="0.4">
      <c r="B70" s="206"/>
    </row>
  </sheetData>
  <mergeCells count="20">
    <mergeCell ref="G6:G9"/>
    <mergeCell ref="H6:H9"/>
    <mergeCell ref="I6:I9"/>
    <mergeCell ref="J6:J9"/>
    <mergeCell ref="W6:W9"/>
    <mergeCell ref="B8:E9"/>
    <mergeCell ref="Q6:Q9"/>
    <mergeCell ref="R6:R9"/>
    <mergeCell ref="S6:S9"/>
    <mergeCell ref="T6:T9"/>
    <mergeCell ref="U6:U9"/>
    <mergeCell ref="V6:V9"/>
    <mergeCell ref="K6:K9"/>
    <mergeCell ref="L6:L9"/>
    <mergeCell ref="M6:M9"/>
    <mergeCell ref="N6:N9"/>
    <mergeCell ref="O6:O9"/>
    <mergeCell ref="P6:P9"/>
    <mergeCell ref="B6:E7"/>
    <mergeCell ref="F6:F9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orientation="portrait" r:id="rId1"/>
  <headerFooter alignWithMargins="0"/>
  <colBreaks count="1" manualBreakCount="1">
    <brk id="17" min="3" max="6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W41"/>
  <sheetViews>
    <sheetView zoomScaleNormal="100" zoomScaleSheetLayoutView="100" workbookViewId="0">
      <pane xSplit="8" ySplit="9" topLeftCell="K10" activePane="bottomRight" state="frozen"/>
      <selection pane="topRight" activeCell="I1" sqref="I1"/>
      <selection pane="bottomLeft" activeCell="A10" sqref="A10"/>
      <selection pane="bottomRight" activeCell="Z22" sqref="Z22"/>
    </sheetView>
  </sheetViews>
  <sheetFormatPr defaultColWidth="8.875" defaultRowHeight="12" x14ac:dyDescent="0.4"/>
  <cols>
    <col min="1" max="1" width="1.625" style="1" customWidth="1"/>
    <col min="2" max="2" width="1.875" style="1" customWidth="1"/>
    <col min="3" max="3" width="14.625" style="1" customWidth="1"/>
    <col min="4" max="4" width="11.125" style="1" customWidth="1"/>
    <col min="5" max="5" width="10.625" style="1" hidden="1" customWidth="1"/>
    <col min="6" max="6" width="10.625" style="207" hidden="1" customWidth="1"/>
    <col min="7" max="10" width="10.625" style="1" hidden="1" customWidth="1"/>
    <col min="11" max="22" width="10.625" style="1" customWidth="1"/>
    <col min="23" max="23" width="13.125" style="1" customWidth="1"/>
    <col min="24" max="24" width="2.875" style="1" customWidth="1"/>
    <col min="25" max="16384" width="8.875" style="1"/>
  </cols>
  <sheetData>
    <row r="1" spans="2:23" ht="15" customHeight="1" x14ac:dyDescent="0.4">
      <c r="B1" s="1" t="s">
        <v>0</v>
      </c>
      <c r="D1" s="2"/>
    </row>
    <row r="2" spans="2:23" ht="15" customHeight="1" x14ac:dyDescent="0.4">
      <c r="B2" s="1" t="s">
        <v>214</v>
      </c>
    </row>
    <row r="3" spans="2:23" ht="15" customHeight="1" x14ac:dyDescent="0.4">
      <c r="B3" s="1" t="s">
        <v>215</v>
      </c>
    </row>
    <row r="4" spans="2:23" ht="15" customHeight="1" x14ac:dyDescent="0.4"/>
    <row r="5" spans="2:23" ht="15" customHeight="1" thickBot="1" x14ac:dyDescent="0.45">
      <c r="B5" s="3"/>
      <c r="C5" s="3"/>
      <c r="D5" s="3"/>
      <c r="E5" s="3"/>
      <c r="F5" s="20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3" t="s">
        <v>216</v>
      </c>
    </row>
    <row r="6" spans="2:23" ht="15" customHeight="1" x14ac:dyDescent="0.4">
      <c r="B6" s="428" t="s">
        <v>105</v>
      </c>
      <c r="C6" s="428"/>
      <c r="D6" s="479"/>
      <c r="E6" s="478" t="s">
        <v>106</v>
      </c>
      <c r="F6" s="481" t="s">
        <v>107</v>
      </c>
      <c r="G6" s="481" t="s">
        <v>108</v>
      </c>
      <c r="H6" s="478" t="s">
        <v>109</v>
      </c>
      <c r="I6" s="478" t="s">
        <v>217</v>
      </c>
      <c r="J6" s="478" t="s">
        <v>110</v>
      </c>
      <c r="K6" s="478" t="s">
        <v>111</v>
      </c>
      <c r="L6" s="473" t="s">
        <v>112</v>
      </c>
      <c r="M6" s="478" t="s">
        <v>113</v>
      </c>
      <c r="N6" s="473" t="s">
        <v>114</v>
      </c>
      <c r="O6" s="473" t="s">
        <v>115</v>
      </c>
      <c r="P6" s="473" t="s">
        <v>116</v>
      </c>
      <c r="Q6" s="473" t="s">
        <v>117</v>
      </c>
      <c r="R6" s="473" t="s">
        <v>118</v>
      </c>
      <c r="S6" s="473" t="s">
        <v>119</v>
      </c>
      <c r="T6" s="473" t="s">
        <v>120</v>
      </c>
      <c r="U6" s="473" t="s">
        <v>121</v>
      </c>
      <c r="V6" s="209"/>
      <c r="W6" s="209"/>
    </row>
    <row r="7" spans="2:23" ht="18" customHeight="1" x14ac:dyDescent="0.4">
      <c r="B7" s="429"/>
      <c r="C7" s="429"/>
      <c r="D7" s="480"/>
      <c r="E7" s="476"/>
      <c r="F7" s="482"/>
      <c r="G7" s="482"/>
      <c r="H7" s="476"/>
      <c r="I7" s="476"/>
      <c r="J7" s="476"/>
      <c r="K7" s="476"/>
      <c r="L7" s="474"/>
      <c r="M7" s="476"/>
      <c r="N7" s="474"/>
      <c r="O7" s="474"/>
      <c r="P7" s="474"/>
      <c r="Q7" s="474"/>
      <c r="R7" s="476"/>
      <c r="S7" s="476"/>
      <c r="T7" s="476"/>
      <c r="U7" s="476"/>
      <c r="V7" s="210" t="s">
        <v>122</v>
      </c>
      <c r="W7" s="210" t="s">
        <v>218</v>
      </c>
    </row>
    <row r="8" spans="2:23" ht="15" customHeight="1" x14ac:dyDescent="0.4">
      <c r="B8" s="409" t="s">
        <v>219</v>
      </c>
      <c r="C8" s="410"/>
      <c r="D8" s="484"/>
      <c r="E8" s="476"/>
      <c r="F8" s="482"/>
      <c r="G8" s="482"/>
      <c r="H8" s="476"/>
      <c r="I8" s="476"/>
      <c r="J8" s="476"/>
      <c r="K8" s="476"/>
      <c r="L8" s="474"/>
      <c r="M8" s="476"/>
      <c r="N8" s="474"/>
      <c r="O8" s="474"/>
      <c r="P8" s="474"/>
      <c r="Q8" s="474"/>
      <c r="R8" s="476"/>
      <c r="S8" s="476"/>
      <c r="T8" s="476"/>
      <c r="U8" s="476"/>
      <c r="V8" s="6" t="s">
        <v>17</v>
      </c>
      <c r="W8" s="471" t="s">
        <v>125</v>
      </c>
    </row>
    <row r="9" spans="2:23" ht="23.25" customHeight="1" thickBot="1" x14ac:dyDescent="0.45">
      <c r="B9" s="411"/>
      <c r="C9" s="411"/>
      <c r="D9" s="485"/>
      <c r="E9" s="477"/>
      <c r="F9" s="483"/>
      <c r="G9" s="483"/>
      <c r="H9" s="477"/>
      <c r="I9" s="477"/>
      <c r="J9" s="477"/>
      <c r="K9" s="477"/>
      <c r="L9" s="475"/>
      <c r="M9" s="477"/>
      <c r="N9" s="475"/>
      <c r="O9" s="475"/>
      <c r="P9" s="475"/>
      <c r="Q9" s="475"/>
      <c r="R9" s="477"/>
      <c r="S9" s="477"/>
      <c r="T9" s="477"/>
      <c r="U9" s="477"/>
      <c r="V9" s="211" t="s">
        <v>127</v>
      </c>
      <c r="W9" s="472"/>
    </row>
    <row r="10" spans="2:23" ht="9" customHeight="1" x14ac:dyDescent="0.4">
      <c r="B10" s="212"/>
      <c r="C10" s="212"/>
      <c r="D10" s="213"/>
      <c r="E10" s="214"/>
      <c r="F10" s="215"/>
      <c r="G10" s="215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4"/>
      <c r="W10" s="216"/>
    </row>
    <row r="11" spans="2:23" ht="21" customHeight="1" x14ac:dyDescent="0.4">
      <c r="B11" s="3" t="s">
        <v>220</v>
      </c>
      <c r="C11" s="3"/>
      <c r="D11" s="217" t="s">
        <v>221</v>
      </c>
      <c r="E11" s="218">
        <v>2931.15</v>
      </c>
      <c r="F11" s="219">
        <v>4820.59</v>
      </c>
      <c r="G11" s="219">
        <v>6208.19</v>
      </c>
      <c r="H11" s="218">
        <v>7648.02</v>
      </c>
      <c r="I11" s="218">
        <v>8389.48</v>
      </c>
      <c r="J11" s="218">
        <v>8501.48</v>
      </c>
      <c r="K11" s="218">
        <v>8383.84</v>
      </c>
      <c r="L11" s="218">
        <v>10537.24</v>
      </c>
      <c r="M11" s="218">
        <v>10279.879999999999</v>
      </c>
      <c r="N11" s="218">
        <v>10931.97</v>
      </c>
      <c r="O11" s="218">
        <v>13974.98</v>
      </c>
      <c r="P11" s="218">
        <v>14173.24</v>
      </c>
      <c r="Q11" s="218">
        <v>14403.39</v>
      </c>
      <c r="R11" s="218">
        <v>13594.28</v>
      </c>
      <c r="S11" s="218">
        <v>14540.38</v>
      </c>
      <c r="T11" s="218">
        <v>15007.93</v>
      </c>
      <c r="U11" s="218">
        <v>13829.18</v>
      </c>
      <c r="V11" s="220">
        <v>37.76</v>
      </c>
      <c r="W11" s="221">
        <v>0.92</v>
      </c>
    </row>
    <row r="12" spans="2:23" ht="21" customHeight="1" x14ac:dyDescent="0.4">
      <c r="B12" s="3"/>
      <c r="C12" s="3" t="s">
        <v>222</v>
      </c>
      <c r="D12" s="222" t="s">
        <v>223</v>
      </c>
      <c r="E12" s="223">
        <v>115.39</v>
      </c>
      <c r="F12" s="224">
        <v>186.55</v>
      </c>
      <c r="G12" s="224">
        <v>322.27999999999997</v>
      </c>
      <c r="H12" s="223">
        <v>367.97</v>
      </c>
      <c r="I12" s="223">
        <v>500.65</v>
      </c>
      <c r="J12" s="223">
        <v>454.54</v>
      </c>
      <c r="K12" s="223">
        <v>572.91</v>
      </c>
      <c r="L12" s="218">
        <v>894.7</v>
      </c>
      <c r="M12" s="218">
        <v>884.88</v>
      </c>
      <c r="N12" s="218">
        <v>848.78</v>
      </c>
      <c r="O12" s="218">
        <v>1021.71</v>
      </c>
      <c r="P12" s="218">
        <v>1358.59</v>
      </c>
      <c r="Q12" s="218">
        <v>1435.95</v>
      </c>
      <c r="R12" s="218">
        <v>1410.87</v>
      </c>
      <c r="S12" s="218">
        <v>1574.66</v>
      </c>
      <c r="T12" s="218">
        <v>1977.17</v>
      </c>
      <c r="U12" s="218">
        <v>1440.3</v>
      </c>
      <c r="V12" s="220">
        <v>3.93</v>
      </c>
      <c r="W12" s="221">
        <v>0.73</v>
      </c>
    </row>
    <row r="13" spans="2:23" ht="21" customHeight="1" x14ac:dyDescent="0.4">
      <c r="B13" s="3"/>
      <c r="C13" s="3" t="s">
        <v>224</v>
      </c>
      <c r="D13" s="222" t="s">
        <v>225</v>
      </c>
      <c r="E13" s="218">
        <v>182.23</v>
      </c>
      <c r="F13" s="219">
        <v>379.84</v>
      </c>
      <c r="G13" s="219">
        <v>566.5</v>
      </c>
      <c r="H13" s="223">
        <v>638.09</v>
      </c>
      <c r="I13" s="223">
        <v>742.01</v>
      </c>
      <c r="J13" s="223">
        <v>831.11</v>
      </c>
      <c r="K13" s="223">
        <v>766.38</v>
      </c>
      <c r="L13" s="218">
        <v>1204.1199999999999</v>
      </c>
      <c r="M13" s="218">
        <v>1113.5999999999999</v>
      </c>
      <c r="N13" s="218">
        <v>1184.5</v>
      </c>
      <c r="O13" s="218">
        <v>1312.35</v>
      </c>
      <c r="P13" s="218">
        <v>1553.45</v>
      </c>
      <c r="Q13" s="218">
        <v>1462.43</v>
      </c>
      <c r="R13" s="218">
        <v>1379.27</v>
      </c>
      <c r="S13" s="218">
        <v>1273.4000000000001</v>
      </c>
      <c r="T13" s="218">
        <v>1230.28</v>
      </c>
      <c r="U13" s="218">
        <v>1218.3399999999999</v>
      </c>
      <c r="V13" s="220">
        <v>3.33</v>
      </c>
      <c r="W13" s="221">
        <v>0.99</v>
      </c>
    </row>
    <row r="14" spans="2:23" ht="21" customHeight="1" x14ac:dyDescent="0.4">
      <c r="B14" s="3"/>
      <c r="C14" s="3" t="s">
        <v>226</v>
      </c>
      <c r="D14" s="222" t="s">
        <v>227</v>
      </c>
      <c r="E14" s="218">
        <v>399.41</v>
      </c>
      <c r="F14" s="219">
        <v>450.32</v>
      </c>
      <c r="G14" s="219">
        <v>475.54</v>
      </c>
      <c r="H14" s="223">
        <v>611.96</v>
      </c>
      <c r="I14" s="223">
        <v>569.42999999999995</v>
      </c>
      <c r="J14" s="223">
        <v>716.91</v>
      </c>
      <c r="K14" s="223">
        <v>954.1</v>
      </c>
      <c r="L14" s="218">
        <v>878.9</v>
      </c>
      <c r="M14" s="218">
        <v>921.99</v>
      </c>
      <c r="N14" s="218">
        <v>702.36</v>
      </c>
      <c r="O14" s="218">
        <v>1140.78</v>
      </c>
      <c r="P14" s="218">
        <v>1193.9100000000001</v>
      </c>
      <c r="Q14" s="218">
        <v>885.54</v>
      </c>
      <c r="R14" s="218">
        <v>786.51</v>
      </c>
      <c r="S14" s="218">
        <v>941.46</v>
      </c>
      <c r="T14" s="218">
        <v>927.63</v>
      </c>
      <c r="U14" s="218">
        <v>945.89</v>
      </c>
      <c r="V14" s="220">
        <v>2.58</v>
      </c>
      <c r="W14" s="221">
        <v>1.02</v>
      </c>
    </row>
    <row r="15" spans="2:23" ht="21" customHeight="1" x14ac:dyDescent="0.4">
      <c r="B15" s="3"/>
      <c r="C15" s="3" t="s">
        <v>228</v>
      </c>
      <c r="D15" s="222" t="s">
        <v>229</v>
      </c>
      <c r="E15" s="218">
        <v>547.19000000000005</v>
      </c>
      <c r="F15" s="219">
        <v>1033.1199999999999</v>
      </c>
      <c r="G15" s="219">
        <v>1409.91</v>
      </c>
      <c r="H15" s="223">
        <v>1872.89</v>
      </c>
      <c r="I15" s="223">
        <v>1848.49</v>
      </c>
      <c r="J15" s="223">
        <v>1787.2</v>
      </c>
      <c r="K15" s="223">
        <v>1505.01</v>
      </c>
      <c r="L15" s="218">
        <v>2115.69</v>
      </c>
      <c r="M15" s="218">
        <v>2093.0700000000002</v>
      </c>
      <c r="N15" s="218">
        <v>2987.74</v>
      </c>
      <c r="O15" s="218">
        <v>3087.1</v>
      </c>
      <c r="P15" s="218">
        <v>3204.38</v>
      </c>
      <c r="Q15" s="218">
        <v>3272.84</v>
      </c>
      <c r="R15" s="218">
        <v>3016</v>
      </c>
      <c r="S15" s="218">
        <v>3337.84</v>
      </c>
      <c r="T15" s="218">
        <v>3641.99</v>
      </c>
      <c r="U15" s="218">
        <v>3514.98</v>
      </c>
      <c r="V15" s="220">
        <v>9.6</v>
      </c>
      <c r="W15" s="221">
        <v>0.97</v>
      </c>
    </row>
    <row r="16" spans="2:23" ht="21" customHeight="1" x14ac:dyDescent="0.4">
      <c r="B16" s="3"/>
      <c r="C16" s="3" t="s">
        <v>230</v>
      </c>
      <c r="D16" s="222" t="s">
        <v>231</v>
      </c>
      <c r="E16" s="218">
        <v>525.03</v>
      </c>
      <c r="F16" s="219">
        <v>1307.29</v>
      </c>
      <c r="G16" s="219">
        <v>1643.51</v>
      </c>
      <c r="H16" s="223">
        <v>2110.2399999999998</v>
      </c>
      <c r="I16" s="223">
        <v>2529.37</v>
      </c>
      <c r="J16" s="223">
        <v>2703.32</v>
      </c>
      <c r="K16" s="223">
        <v>2789.48</v>
      </c>
      <c r="L16" s="218">
        <v>3411.13</v>
      </c>
      <c r="M16" s="218">
        <v>3066.68</v>
      </c>
      <c r="N16" s="218">
        <v>3027.48</v>
      </c>
      <c r="O16" s="218">
        <v>5075.5600000000004</v>
      </c>
      <c r="P16" s="218">
        <v>4511.9399999999996</v>
      </c>
      <c r="Q16" s="218">
        <v>4765.04</v>
      </c>
      <c r="R16" s="218">
        <v>4455.9399999999996</v>
      </c>
      <c r="S16" s="218">
        <v>5066.68</v>
      </c>
      <c r="T16" s="218">
        <v>4987.17</v>
      </c>
      <c r="U16" s="218">
        <v>4614.8</v>
      </c>
      <c r="V16" s="220">
        <v>12.6</v>
      </c>
      <c r="W16" s="221">
        <v>0.93</v>
      </c>
    </row>
    <row r="17" spans="2:23" ht="21" customHeight="1" x14ac:dyDescent="0.4">
      <c r="B17" s="3"/>
      <c r="C17" s="3" t="s">
        <v>232</v>
      </c>
      <c r="D17" s="222" t="s">
        <v>233</v>
      </c>
      <c r="E17" s="218">
        <v>529.11</v>
      </c>
      <c r="F17" s="219">
        <v>719.56</v>
      </c>
      <c r="G17" s="219">
        <v>938.58</v>
      </c>
      <c r="H17" s="223">
        <v>1051.47</v>
      </c>
      <c r="I17" s="223">
        <v>1220.76</v>
      </c>
      <c r="J17" s="223">
        <v>995.95</v>
      </c>
      <c r="K17" s="223">
        <v>917.25</v>
      </c>
      <c r="L17" s="218">
        <v>938.2</v>
      </c>
      <c r="M17" s="218">
        <v>1082.82</v>
      </c>
      <c r="N17" s="218">
        <v>895.13</v>
      </c>
      <c r="O17" s="218">
        <v>875.7</v>
      </c>
      <c r="P17" s="218">
        <v>734.6</v>
      </c>
      <c r="Q17" s="218">
        <v>674.07</v>
      </c>
      <c r="R17" s="218">
        <v>690.04</v>
      </c>
      <c r="S17" s="218">
        <v>709.6</v>
      </c>
      <c r="T17" s="218">
        <v>721.49</v>
      </c>
      <c r="U17" s="218">
        <v>567.13</v>
      </c>
      <c r="V17" s="220">
        <v>1.55</v>
      </c>
      <c r="W17" s="221">
        <v>0.79</v>
      </c>
    </row>
    <row r="18" spans="2:23" ht="21" customHeight="1" x14ac:dyDescent="0.4">
      <c r="B18" s="3"/>
      <c r="C18" s="3" t="s">
        <v>234</v>
      </c>
      <c r="D18" s="222" t="s">
        <v>235</v>
      </c>
      <c r="E18" s="218">
        <v>145.49</v>
      </c>
      <c r="F18" s="219">
        <v>149.33000000000001</v>
      </c>
      <c r="G18" s="219">
        <v>168.31</v>
      </c>
      <c r="H18" s="223">
        <v>153.66</v>
      </c>
      <c r="I18" s="223">
        <v>180.69</v>
      </c>
      <c r="J18" s="223">
        <v>188.79</v>
      </c>
      <c r="K18" s="223">
        <v>125.86</v>
      </c>
      <c r="L18" s="218">
        <v>192.97</v>
      </c>
      <c r="M18" s="218">
        <v>164.55</v>
      </c>
      <c r="N18" s="218">
        <v>234.36</v>
      </c>
      <c r="O18" s="218">
        <v>241.37</v>
      </c>
      <c r="P18" s="218">
        <v>271.02</v>
      </c>
      <c r="Q18" s="218">
        <v>366.98</v>
      </c>
      <c r="R18" s="218">
        <v>271.10000000000002</v>
      </c>
      <c r="S18" s="218">
        <v>279.56</v>
      </c>
      <c r="T18" s="218">
        <v>274.01</v>
      </c>
      <c r="U18" s="218">
        <v>293.81</v>
      </c>
      <c r="V18" s="220">
        <v>0.8</v>
      </c>
      <c r="W18" s="221">
        <v>1.07</v>
      </c>
    </row>
    <row r="19" spans="2:23" ht="21" customHeight="1" x14ac:dyDescent="0.4">
      <c r="B19" s="3"/>
      <c r="C19" s="3" t="s">
        <v>236</v>
      </c>
      <c r="D19" s="222" t="s">
        <v>237</v>
      </c>
      <c r="E19" s="218">
        <v>244.61</v>
      </c>
      <c r="F19" s="219">
        <v>270.47000000000003</v>
      </c>
      <c r="G19" s="219">
        <v>289.43</v>
      </c>
      <c r="H19" s="223">
        <v>327.95</v>
      </c>
      <c r="I19" s="223">
        <v>325.13</v>
      </c>
      <c r="J19" s="223">
        <v>341.22</v>
      </c>
      <c r="K19" s="223">
        <v>301.89999999999998</v>
      </c>
      <c r="L19" s="218">
        <v>397.15</v>
      </c>
      <c r="M19" s="218">
        <v>380.56</v>
      </c>
      <c r="N19" s="218">
        <v>467.64</v>
      </c>
      <c r="O19" s="218">
        <v>516.65</v>
      </c>
      <c r="P19" s="218">
        <v>627.59</v>
      </c>
      <c r="Q19" s="218">
        <v>667.83</v>
      </c>
      <c r="R19" s="218">
        <v>722.06</v>
      </c>
      <c r="S19" s="218">
        <v>514.67999999999995</v>
      </c>
      <c r="T19" s="218">
        <v>469.99</v>
      </c>
      <c r="U19" s="218">
        <v>444.35</v>
      </c>
      <c r="V19" s="220">
        <v>1.21</v>
      </c>
      <c r="W19" s="221">
        <v>0.95</v>
      </c>
    </row>
    <row r="20" spans="2:23" ht="21" customHeight="1" x14ac:dyDescent="0.4">
      <c r="B20" s="3"/>
      <c r="C20" s="3" t="s">
        <v>238</v>
      </c>
      <c r="D20" s="222" t="s">
        <v>239</v>
      </c>
      <c r="E20" s="218">
        <v>210.89</v>
      </c>
      <c r="F20" s="219">
        <v>251.33</v>
      </c>
      <c r="G20" s="219">
        <v>270.91000000000003</v>
      </c>
      <c r="H20" s="225">
        <v>365.85</v>
      </c>
      <c r="I20" s="225">
        <v>235.33</v>
      </c>
      <c r="J20" s="225">
        <v>213.07</v>
      </c>
      <c r="K20" s="225">
        <v>194.05</v>
      </c>
      <c r="L20" s="218">
        <v>181.05</v>
      </c>
      <c r="M20" s="218">
        <v>174.89</v>
      </c>
      <c r="N20" s="218">
        <v>235.96</v>
      </c>
      <c r="O20" s="218">
        <v>269.83999999999997</v>
      </c>
      <c r="P20" s="218">
        <v>178.27</v>
      </c>
      <c r="Q20" s="218">
        <v>244.38</v>
      </c>
      <c r="R20" s="218">
        <v>189.49</v>
      </c>
      <c r="S20" s="218">
        <v>262.98</v>
      </c>
      <c r="T20" s="218">
        <v>157.66</v>
      </c>
      <c r="U20" s="218">
        <v>162.4</v>
      </c>
      <c r="V20" s="220">
        <v>0.44</v>
      </c>
      <c r="W20" s="221">
        <v>1.03</v>
      </c>
    </row>
    <row r="21" spans="2:23" ht="21" customHeight="1" x14ac:dyDescent="0.4">
      <c r="B21" s="226" t="s">
        <v>240</v>
      </c>
      <c r="C21" s="226"/>
      <c r="D21" s="227" t="s">
        <v>241</v>
      </c>
      <c r="E21" s="228">
        <v>42.56</v>
      </c>
      <c r="F21" s="229">
        <v>143.34</v>
      </c>
      <c r="G21" s="229">
        <v>220.6</v>
      </c>
      <c r="H21" s="228">
        <v>309.8</v>
      </c>
      <c r="I21" s="228">
        <v>319.31</v>
      </c>
      <c r="J21" s="228">
        <v>204.78</v>
      </c>
      <c r="K21" s="228">
        <v>109.49</v>
      </c>
      <c r="L21" s="228">
        <v>110.65</v>
      </c>
      <c r="M21" s="228">
        <v>158.61000000000001</v>
      </c>
      <c r="N21" s="228">
        <v>130.69999999999999</v>
      </c>
      <c r="O21" s="228">
        <v>159.97</v>
      </c>
      <c r="P21" s="228">
        <v>283.02999999999997</v>
      </c>
      <c r="Q21" s="228">
        <v>175.93</v>
      </c>
      <c r="R21" s="228">
        <v>197.33</v>
      </c>
      <c r="S21" s="228">
        <v>336.98</v>
      </c>
      <c r="T21" s="228">
        <v>469.87</v>
      </c>
      <c r="U21" s="228">
        <v>268.10000000000002</v>
      </c>
      <c r="V21" s="230">
        <v>0.73</v>
      </c>
      <c r="W21" s="231">
        <v>0.56999999999999995</v>
      </c>
    </row>
    <row r="22" spans="2:23" ht="21" customHeight="1" x14ac:dyDescent="0.4">
      <c r="B22" s="3" t="s">
        <v>242</v>
      </c>
      <c r="C22" s="3"/>
      <c r="D22" s="222" t="s">
        <v>243</v>
      </c>
      <c r="E22" s="218">
        <v>5844.82</v>
      </c>
      <c r="F22" s="219">
        <v>9684.26</v>
      </c>
      <c r="G22" s="219">
        <v>10387.5</v>
      </c>
      <c r="H22" s="218">
        <v>10933.45</v>
      </c>
      <c r="I22" s="218">
        <v>10776</v>
      </c>
      <c r="J22" s="218">
        <v>8942.7199999999993</v>
      </c>
      <c r="K22" s="218">
        <v>7793.93</v>
      </c>
      <c r="L22" s="218">
        <v>9416.8700000000008</v>
      </c>
      <c r="M22" s="218">
        <v>8848.91</v>
      </c>
      <c r="N22" s="218">
        <v>11372.35</v>
      </c>
      <c r="O22" s="218">
        <v>14298.93</v>
      </c>
      <c r="P22" s="218">
        <v>16261.9</v>
      </c>
      <c r="Q22" s="218">
        <v>17935.37</v>
      </c>
      <c r="R22" s="218">
        <v>15626.02</v>
      </c>
      <c r="S22" s="218">
        <v>15660.01</v>
      </c>
      <c r="T22" s="218">
        <v>15732.38</v>
      </c>
      <c r="U22" s="218">
        <v>15438.27</v>
      </c>
      <c r="V22" s="220">
        <v>42.15</v>
      </c>
      <c r="W22" s="221">
        <v>0.98</v>
      </c>
    </row>
    <row r="23" spans="2:23" s="3" customFormat="1" ht="21" customHeight="1" x14ac:dyDescent="0.4">
      <c r="C23" s="3" t="s">
        <v>244</v>
      </c>
      <c r="D23" s="222" t="s">
        <v>245</v>
      </c>
      <c r="E23" s="218">
        <v>4804.79</v>
      </c>
      <c r="F23" s="219">
        <v>7753.85</v>
      </c>
      <c r="G23" s="219">
        <v>8838.83</v>
      </c>
      <c r="H23" s="225">
        <v>9511.41</v>
      </c>
      <c r="I23" s="225">
        <v>9480.98</v>
      </c>
      <c r="J23" s="225">
        <v>8175.2</v>
      </c>
      <c r="K23" s="225">
        <v>7180.42</v>
      </c>
      <c r="L23" s="218">
        <v>8623.39</v>
      </c>
      <c r="M23" s="218">
        <v>8049.02</v>
      </c>
      <c r="N23" s="218">
        <v>10286.98</v>
      </c>
      <c r="O23" s="218">
        <v>12963</v>
      </c>
      <c r="P23" s="218">
        <v>13330.37</v>
      </c>
      <c r="Q23" s="218">
        <v>15979.47</v>
      </c>
      <c r="R23" s="218">
        <v>13823.57</v>
      </c>
      <c r="S23" s="218">
        <v>12778.9</v>
      </c>
      <c r="T23" s="218">
        <v>14061.54</v>
      </c>
      <c r="U23" s="218">
        <v>13812.23</v>
      </c>
      <c r="V23" s="220">
        <v>37.71</v>
      </c>
      <c r="W23" s="221">
        <v>0.98</v>
      </c>
    </row>
    <row r="24" spans="2:23" s="3" customFormat="1" ht="21" customHeight="1" x14ac:dyDescent="0.4">
      <c r="C24" s="3" t="s">
        <v>246</v>
      </c>
      <c r="D24" s="222" t="s">
        <v>247</v>
      </c>
      <c r="E24" s="218">
        <v>4804.79</v>
      </c>
      <c r="F24" s="219">
        <v>1705.43</v>
      </c>
      <c r="G24" s="219">
        <v>1304.52</v>
      </c>
      <c r="H24" s="225">
        <v>1087.3399999999999</v>
      </c>
      <c r="I24" s="225">
        <v>908.58</v>
      </c>
      <c r="J24" s="225">
        <v>455.66</v>
      </c>
      <c r="K24" s="225">
        <v>331.05</v>
      </c>
      <c r="L24" s="218">
        <v>418.25</v>
      </c>
      <c r="M24" s="218">
        <v>351.2</v>
      </c>
      <c r="N24" s="218">
        <v>518.02</v>
      </c>
      <c r="O24" s="218">
        <v>613.88</v>
      </c>
      <c r="P24" s="218">
        <v>1634.19</v>
      </c>
      <c r="Q24" s="218">
        <v>846.77</v>
      </c>
      <c r="R24" s="218">
        <v>755.42</v>
      </c>
      <c r="S24" s="218">
        <v>1556.61</v>
      </c>
      <c r="T24" s="218">
        <v>679.15</v>
      </c>
      <c r="U24" s="218">
        <v>721.49</v>
      </c>
      <c r="V24" s="220">
        <v>1.97</v>
      </c>
      <c r="W24" s="221">
        <v>1.06</v>
      </c>
    </row>
    <row r="25" spans="2:23" s="3" customFormat="1" ht="21" customHeight="1" x14ac:dyDescent="0.4">
      <c r="B25" s="25"/>
      <c r="C25" s="25" t="s">
        <v>248</v>
      </c>
      <c r="D25" s="232" t="s">
        <v>249</v>
      </c>
      <c r="E25" s="233">
        <v>4804.79</v>
      </c>
      <c r="F25" s="234">
        <v>220.38</v>
      </c>
      <c r="G25" s="234">
        <v>241.9</v>
      </c>
      <c r="H25" s="235">
        <v>324.76</v>
      </c>
      <c r="I25" s="235">
        <v>381.64</v>
      </c>
      <c r="J25" s="235">
        <v>302.42</v>
      </c>
      <c r="K25" s="235">
        <v>271.02999999999997</v>
      </c>
      <c r="L25" s="233">
        <v>355.78</v>
      </c>
      <c r="M25" s="233">
        <v>441.3</v>
      </c>
      <c r="N25" s="233">
        <v>546.05999999999995</v>
      </c>
      <c r="O25" s="233">
        <v>712.59</v>
      </c>
      <c r="P25" s="233">
        <v>1293.02</v>
      </c>
      <c r="Q25" s="233">
        <v>1102.98</v>
      </c>
      <c r="R25" s="233">
        <v>1044.3699999999999</v>
      </c>
      <c r="S25" s="233">
        <v>1320.46</v>
      </c>
      <c r="T25" s="233">
        <v>988.6</v>
      </c>
      <c r="U25" s="233">
        <v>902.76</v>
      </c>
      <c r="V25" s="236">
        <v>2.46</v>
      </c>
      <c r="W25" s="237">
        <v>0.91</v>
      </c>
    </row>
    <row r="26" spans="2:23" ht="21" customHeight="1" x14ac:dyDescent="0.4">
      <c r="B26" s="3" t="s">
        <v>250</v>
      </c>
      <c r="C26" s="3"/>
      <c r="D26" s="222" t="s">
        <v>251</v>
      </c>
      <c r="E26" s="218">
        <v>108.99</v>
      </c>
      <c r="F26" s="219">
        <v>133.53</v>
      </c>
      <c r="G26" s="219">
        <v>234.89</v>
      </c>
      <c r="H26" s="218">
        <v>397.4</v>
      </c>
      <c r="I26" s="218">
        <v>538.9</v>
      </c>
      <c r="J26" s="218">
        <v>506.14</v>
      </c>
      <c r="K26" s="218">
        <v>558.22</v>
      </c>
      <c r="L26" s="218">
        <v>605.33000000000004</v>
      </c>
      <c r="M26" s="218">
        <v>526.75</v>
      </c>
      <c r="N26" s="218">
        <v>576.53</v>
      </c>
      <c r="O26" s="218">
        <v>667.07</v>
      </c>
      <c r="P26" s="218">
        <v>711.17</v>
      </c>
      <c r="Q26" s="218">
        <v>581.03</v>
      </c>
      <c r="R26" s="218">
        <v>526.21</v>
      </c>
      <c r="S26" s="218">
        <v>642.46</v>
      </c>
      <c r="T26" s="218">
        <v>579.74</v>
      </c>
      <c r="U26" s="218">
        <v>525.82000000000005</v>
      </c>
      <c r="V26" s="220">
        <v>1.44</v>
      </c>
      <c r="W26" s="221">
        <v>0.91</v>
      </c>
    </row>
    <row r="27" spans="2:23" ht="21" customHeight="1" x14ac:dyDescent="0.4">
      <c r="B27" s="25"/>
      <c r="C27" s="25" t="s">
        <v>252</v>
      </c>
      <c r="D27" s="232" t="s">
        <v>253</v>
      </c>
      <c r="E27" s="233">
        <v>71</v>
      </c>
      <c r="F27" s="234">
        <v>89.55</v>
      </c>
      <c r="G27" s="234">
        <v>161.22999999999999</v>
      </c>
      <c r="H27" s="235">
        <v>310.14999999999998</v>
      </c>
      <c r="I27" s="235">
        <v>434.76</v>
      </c>
      <c r="J27" s="235">
        <v>400.56</v>
      </c>
      <c r="K27" s="235">
        <v>465.96</v>
      </c>
      <c r="L27" s="233">
        <v>514.61</v>
      </c>
      <c r="M27" s="233">
        <v>473.27</v>
      </c>
      <c r="N27" s="233">
        <v>440.75</v>
      </c>
      <c r="O27" s="233">
        <v>512.07000000000005</v>
      </c>
      <c r="P27" s="233">
        <v>511.53</v>
      </c>
      <c r="Q27" s="233">
        <v>368.15</v>
      </c>
      <c r="R27" s="233">
        <v>363.9</v>
      </c>
      <c r="S27" s="233">
        <v>410.31</v>
      </c>
      <c r="T27" s="233">
        <v>412.3</v>
      </c>
      <c r="U27" s="233">
        <v>367.9</v>
      </c>
      <c r="V27" s="236">
        <v>1</v>
      </c>
      <c r="W27" s="237">
        <v>0.89</v>
      </c>
    </row>
    <row r="28" spans="2:23" ht="21" customHeight="1" x14ac:dyDescent="0.4">
      <c r="B28" s="3" t="s">
        <v>254</v>
      </c>
      <c r="C28" s="3"/>
      <c r="D28" s="222" t="s">
        <v>255</v>
      </c>
      <c r="E28" s="218">
        <v>1480.68</v>
      </c>
      <c r="F28" s="219">
        <v>2625.42</v>
      </c>
      <c r="G28" s="219">
        <v>2886.96</v>
      </c>
      <c r="H28" s="238">
        <v>3973.25</v>
      </c>
      <c r="I28" s="238">
        <v>4321.6899999999996</v>
      </c>
      <c r="J28" s="238">
        <v>3681.23</v>
      </c>
      <c r="K28" s="238">
        <v>2888.02</v>
      </c>
      <c r="L28" s="218">
        <v>3213.39</v>
      </c>
      <c r="M28" s="218">
        <v>3551.77</v>
      </c>
      <c r="N28" s="218">
        <v>3620.66</v>
      </c>
      <c r="O28" s="218">
        <v>4303.6499999999996</v>
      </c>
      <c r="P28" s="218">
        <v>4733.67</v>
      </c>
      <c r="Q28" s="218">
        <v>5941.51</v>
      </c>
      <c r="R28" s="218">
        <v>5368.36</v>
      </c>
      <c r="S28" s="218">
        <v>7158.94</v>
      </c>
      <c r="T28" s="218">
        <v>6640.46</v>
      </c>
      <c r="U28" s="218">
        <v>6372.33</v>
      </c>
      <c r="V28" s="220">
        <v>17.399999999999999</v>
      </c>
      <c r="W28" s="221">
        <v>0.96</v>
      </c>
    </row>
    <row r="29" spans="2:23" ht="21" customHeight="1" x14ac:dyDescent="0.4">
      <c r="B29" s="3"/>
      <c r="C29" s="3" t="s">
        <v>256</v>
      </c>
      <c r="D29" s="222" t="s">
        <v>257</v>
      </c>
      <c r="E29" s="218">
        <v>659.6</v>
      </c>
      <c r="F29" s="219">
        <v>984.18</v>
      </c>
      <c r="G29" s="219">
        <v>1113.6300000000001</v>
      </c>
      <c r="H29" s="225">
        <v>1266.92</v>
      </c>
      <c r="I29" s="225">
        <v>1554.28</v>
      </c>
      <c r="J29" s="225">
        <v>1254.05</v>
      </c>
      <c r="K29" s="225">
        <v>1143.2</v>
      </c>
      <c r="L29" s="218">
        <v>1509.97</v>
      </c>
      <c r="M29" s="218">
        <v>1622.03</v>
      </c>
      <c r="N29" s="218">
        <v>1617.51</v>
      </c>
      <c r="O29" s="218">
        <v>1866.51</v>
      </c>
      <c r="P29" s="218">
        <v>1750.29</v>
      </c>
      <c r="Q29" s="218">
        <v>2340.61</v>
      </c>
      <c r="R29" s="218">
        <v>2211.42</v>
      </c>
      <c r="S29" s="218">
        <v>2626.51</v>
      </c>
      <c r="T29" s="218">
        <v>2853.01</v>
      </c>
      <c r="U29" s="218">
        <v>3085.2</v>
      </c>
      <c r="V29" s="220">
        <v>8.42</v>
      </c>
      <c r="W29" s="221">
        <v>1.08</v>
      </c>
    </row>
    <row r="30" spans="2:23" ht="21" customHeight="1" x14ac:dyDescent="0.4">
      <c r="B30" s="3"/>
      <c r="C30" s="3" t="s">
        <v>258</v>
      </c>
      <c r="D30" s="222" t="s">
        <v>259</v>
      </c>
      <c r="E30" s="218">
        <v>56.12</v>
      </c>
      <c r="F30" s="219">
        <v>115.39</v>
      </c>
      <c r="G30" s="219">
        <v>94.26</v>
      </c>
      <c r="H30" s="225">
        <v>103.87</v>
      </c>
      <c r="I30" s="225">
        <v>135.83000000000001</v>
      </c>
      <c r="J30" s="225">
        <v>100.14</v>
      </c>
      <c r="K30" s="225">
        <v>69.47</v>
      </c>
      <c r="L30" s="218">
        <v>80.55</v>
      </c>
      <c r="M30" s="218">
        <v>63.37</v>
      </c>
      <c r="N30" s="218">
        <v>41.17</v>
      </c>
      <c r="O30" s="218">
        <v>46.8</v>
      </c>
      <c r="P30" s="218">
        <v>41.92</v>
      </c>
      <c r="Q30" s="218">
        <v>43.86</v>
      </c>
      <c r="R30" s="218">
        <v>34.96</v>
      </c>
      <c r="S30" s="218">
        <v>38.53</v>
      </c>
      <c r="T30" s="218">
        <v>43.08</v>
      </c>
      <c r="U30" s="218">
        <v>53.83</v>
      </c>
      <c r="V30" s="220">
        <v>0.15</v>
      </c>
      <c r="W30" s="221">
        <v>1.25</v>
      </c>
    </row>
    <row r="31" spans="2:23" ht="21" customHeight="1" x14ac:dyDescent="0.4">
      <c r="B31" s="3"/>
      <c r="C31" s="3" t="s">
        <v>260</v>
      </c>
      <c r="D31" s="222" t="s">
        <v>261</v>
      </c>
      <c r="E31" s="223">
        <v>182.71</v>
      </c>
      <c r="F31" s="224">
        <v>290.35000000000002</v>
      </c>
      <c r="G31" s="224">
        <v>224.02</v>
      </c>
      <c r="H31" s="225">
        <v>430.66</v>
      </c>
      <c r="I31" s="225">
        <v>170.91</v>
      </c>
      <c r="J31" s="225">
        <v>278.83999999999997</v>
      </c>
      <c r="K31" s="225">
        <v>181.33</v>
      </c>
      <c r="L31" s="218">
        <v>206.65</v>
      </c>
      <c r="M31" s="218">
        <v>237.45</v>
      </c>
      <c r="N31" s="218">
        <v>254.09</v>
      </c>
      <c r="O31" s="218">
        <v>326.60000000000002</v>
      </c>
      <c r="P31" s="218">
        <v>305.10000000000002</v>
      </c>
      <c r="Q31" s="218">
        <v>477.03</v>
      </c>
      <c r="R31" s="218">
        <v>256.93</v>
      </c>
      <c r="S31" s="218">
        <v>253.81</v>
      </c>
      <c r="T31" s="218">
        <v>235.36</v>
      </c>
      <c r="U31" s="218">
        <v>612.45000000000005</v>
      </c>
      <c r="V31" s="220">
        <v>1.67</v>
      </c>
      <c r="W31" s="221">
        <v>2.6</v>
      </c>
    </row>
    <row r="32" spans="2:23" ht="21" customHeight="1" x14ac:dyDescent="0.4">
      <c r="B32" s="3"/>
      <c r="C32" s="3" t="s">
        <v>262</v>
      </c>
      <c r="D32" s="222" t="s">
        <v>263</v>
      </c>
      <c r="E32" s="218">
        <v>130.88999999999999</v>
      </c>
      <c r="F32" s="219">
        <v>319.3</v>
      </c>
      <c r="G32" s="219">
        <v>290.19</v>
      </c>
      <c r="H32" s="225">
        <v>496.38</v>
      </c>
      <c r="I32" s="225">
        <v>505.06</v>
      </c>
      <c r="J32" s="225">
        <v>488.65</v>
      </c>
      <c r="K32" s="225">
        <v>320.43</v>
      </c>
      <c r="L32" s="218">
        <v>338.83</v>
      </c>
      <c r="M32" s="218">
        <v>350.72</v>
      </c>
      <c r="N32" s="218">
        <v>442.45</v>
      </c>
      <c r="O32" s="218">
        <v>318.18</v>
      </c>
      <c r="P32" s="218">
        <v>467.99</v>
      </c>
      <c r="Q32" s="218">
        <v>392.5</v>
      </c>
      <c r="R32" s="218">
        <v>345.52</v>
      </c>
      <c r="S32" s="218">
        <v>371.3</v>
      </c>
      <c r="T32" s="218">
        <v>276.29000000000002</v>
      </c>
      <c r="U32" s="218">
        <v>253.96</v>
      </c>
      <c r="V32" s="220">
        <v>0.69</v>
      </c>
      <c r="W32" s="221">
        <v>0.92</v>
      </c>
    </row>
    <row r="33" spans="2:23" ht="21" customHeight="1" x14ac:dyDescent="0.4">
      <c r="B33" s="3"/>
      <c r="C33" s="3" t="s">
        <v>264</v>
      </c>
      <c r="D33" s="222" t="s">
        <v>265</v>
      </c>
      <c r="E33" s="218">
        <v>186.27</v>
      </c>
      <c r="F33" s="219">
        <v>310.89</v>
      </c>
      <c r="G33" s="219">
        <v>385.32</v>
      </c>
      <c r="H33" s="225">
        <v>454.1</v>
      </c>
      <c r="I33" s="225">
        <v>535.79999999999995</v>
      </c>
      <c r="J33" s="225">
        <v>394.45</v>
      </c>
      <c r="K33" s="225">
        <v>288.60000000000002</v>
      </c>
      <c r="L33" s="218">
        <v>235.07</v>
      </c>
      <c r="M33" s="218">
        <v>208.34</v>
      </c>
      <c r="N33" s="218">
        <v>234.07</v>
      </c>
      <c r="O33" s="218">
        <v>195.24</v>
      </c>
      <c r="P33" s="218">
        <v>226.97</v>
      </c>
      <c r="Q33" s="218">
        <v>215.55</v>
      </c>
      <c r="R33" s="218">
        <v>207.3</v>
      </c>
      <c r="S33" s="218">
        <v>258.88</v>
      </c>
      <c r="T33" s="218">
        <v>280.61</v>
      </c>
      <c r="U33" s="218">
        <v>249.83</v>
      </c>
      <c r="V33" s="220">
        <v>0.68</v>
      </c>
      <c r="W33" s="221">
        <v>0.89</v>
      </c>
    </row>
    <row r="34" spans="2:23" ht="21" customHeight="1" x14ac:dyDescent="0.4">
      <c r="B34" s="25"/>
      <c r="C34" s="25" t="s">
        <v>266</v>
      </c>
      <c r="D34" s="232" t="s">
        <v>267</v>
      </c>
      <c r="E34" s="233">
        <v>186.27</v>
      </c>
      <c r="F34" s="234">
        <v>105.89</v>
      </c>
      <c r="G34" s="234">
        <v>184.33</v>
      </c>
      <c r="H34" s="235">
        <v>284.13</v>
      </c>
      <c r="I34" s="235">
        <v>374.31</v>
      </c>
      <c r="J34" s="235">
        <v>308.77</v>
      </c>
      <c r="K34" s="235">
        <v>250.46</v>
      </c>
      <c r="L34" s="233">
        <v>234.65</v>
      </c>
      <c r="M34" s="233">
        <v>236.25</v>
      </c>
      <c r="N34" s="233">
        <v>184.51</v>
      </c>
      <c r="O34" s="233">
        <v>223.59</v>
      </c>
      <c r="P34" s="233">
        <v>249.85</v>
      </c>
      <c r="Q34" s="233">
        <v>322.16000000000003</v>
      </c>
      <c r="R34" s="233">
        <v>318.3</v>
      </c>
      <c r="S34" s="233">
        <v>365.54</v>
      </c>
      <c r="T34" s="233">
        <v>378.91</v>
      </c>
      <c r="U34" s="233">
        <v>362.23</v>
      </c>
      <c r="V34" s="236">
        <v>0.99</v>
      </c>
      <c r="W34" s="237">
        <v>0.96</v>
      </c>
    </row>
    <row r="35" spans="2:23" ht="21" customHeight="1" x14ac:dyDescent="0.4">
      <c r="B35" s="3" t="s">
        <v>268</v>
      </c>
      <c r="C35" s="3"/>
      <c r="D35" s="222" t="s">
        <v>269</v>
      </c>
      <c r="E35" s="218">
        <v>170.33</v>
      </c>
      <c r="F35" s="219">
        <v>101.82</v>
      </c>
      <c r="G35" s="219">
        <v>106.28</v>
      </c>
      <c r="H35" s="239">
        <v>166.92</v>
      </c>
      <c r="I35" s="239">
        <v>192.34</v>
      </c>
      <c r="J35" s="239">
        <v>164.51</v>
      </c>
      <c r="K35" s="239">
        <v>142.12</v>
      </c>
      <c r="L35" s="218">
        <v>190.08</v>
      </c>
      <c r="M35" s="218">
        <v>202.07</v>
      </c>
      <c r="N35" s="218">
        <v>249.54</v>
      </c>
      <c r="O35" s="218">
        <v>213.02</v>
      </c>
      <c r="P35" s="218">
        <v>182.74</v>
      </c>
      <c r="Q35" s="218">
        <v>187.56</v>
      </c>
      <c r="R35" s="218">
        <v>207.58</v>
      </c>
      <c r="S35" s="218">
        <v>347.8</v>
      </c>
      <c r="T35" s="218">
        <v>170.03</v>
      </c>
      <c r="U35" s="218">
        <v>160.19999999999999</v>
      </c>
      <c r="V35" s="220">
        <v>0.44</v>
      </c>
      <c r="W35" s="221">
        <v>0.94</v>
      </c>
    </row>
    <row r="36" spans="2:23" ht="21" customHeight="1" x14ac:dyDescent="0.4">
      <c r="B36" s="25"/>
      <c r="C36" s="25" t="s">
        <v>270</v>
      </c>
      <c r="D36" s="232" t="s">
        <v>271</v>
      </c>
      <c r="E36" s="233">
        <v>186.27</v>
      </c>
      <c r="F36" s="234">
        <v>93.19</v>
      </c>
      <c r="G36" s="234">
        <v>101.91</v>
      </c>
      <c r="H36" s="235">
        <v>154.38</v>
      </c>
      <c r="I36" s="235">
        <v>173.43</v>
      </c>
      <c r="J36" s="235">
        <v>145.94</v>
      </c>
      <c r="K36" s="235">
        <v>109.26</v>
      </c>
      <c r="L36" s="233">
        <v>133.86000000000001</v>
      </c>
      <c r="M36" s="233">
        <v>140.84</v>
      </c>
      <c r="N36" s="233">
        <v>145.57</v>
      </c>
      <c r="O36" s="233">
        <v>160.19</v>
      </c>
      <c r="P36" s="233">
        <v>146.04</v>
      </c>
      <c r="Q36" s="233">
        <v>128.43</v>
      </c>
      <c r="R36" s="233">
        <v>117.22</v>
      </c>
      <c r="S36" s="233">
        <v>139.21</v>
      </c>
      <c r="T36" s="233">
        <v>145.34</v>
      </c>
      <c r="U36" s="233">
        <v>129.41</v>
      </c>
      <c r="V36" s="236">
        <v>0.35</v>
      </c>
      <c r="W36" s="237">
        <v>0.89</v>
      </c>
    </row>
    <row r="37" spans="2:23" ht="21" customHeight="1" x14ac:dyDescent="0.4">
      <c r="B37" s="3" t="s">
        <v>272</v>
      </c>
      <c r="C37" s="3"/>
      <c r="D37" s="222" t="s">
        <v>273</v>
      </c>
      <c r="E37" s="218">
        <v>170.33</v>
      </c>
      <c r="F37" s="219">
        <v>185.32</v>
      </c>
      <c r="G37" s="219">
        <v>238.45</v>
      </c>
      <c r="H37" s="239">
        <v>352.93</v>
      </c>
      <c r="I37" s="239">
        <v>284.94</v>
      </c>
      <c r="J37" s="239">
        <v>253.83</v>
      </c>
      <c r="K37" s="239">
        <v>277.67</v>
      </c>
      <c r="L37" s="218">
        <v>292.82</v>
      </c>
      <c r="M37" s="218">
        <v>284.08999999999997</v>
      </c>
      <c r="N37" s="218">
        <v>328.7</v>
      </c>
      <c r="O37" s="218">
        <v>334.15</v>
      </c>
      <c r="P37" s="218">
        <v>257.5</v>
      </c>
      <c r="Q37" s="218">
        <v>273.54000000000002</v>
      </c>
      <c r="R37" s="218">
        <v>199.45</v>
      </c>
      <c r="S37" s="218">
        <v>157.84</v>
      </c>
      <c r="T37" s="218">
        <v>110.17</v>
      </c>
      <c r="U37" s="218">
        <v>32.090000000000003</v>
      </c>
      <c r="V37" s="220">
        <v>0.09</v>
      </c>
      <c r="W37" s="221">
        <v>0.28999999999999998</v>
      </c>
    </row>
    <row r="38" spans="2:23" ht="21" customHeight="1" x14ac:dyDescent="0.4">
      <c r="B38" s="25"/>
      <c r="C38" s="25" t="s">
        <v>274</v>
      </c>
      <c r="D38" s="232" t="s">
        <v>275</v>
      </c>
      <c r="E38" s="233">
        <v>90.43</v>
      </c>
      <c r="F38" s="234">
        <v>182.17</v>
      </c>
      <c r="G38" s="234">
        <v>234.34</v>
      </c>
      <c r="H38" s="235">
        <v>348.43</v>
      </c>
      <c r="I38" s="235">
        <v>280.41000000000003</v>
      </c>
      <c r="J38" s="235">
        <v>246.92</v>
      </c>
      <c r="K38" s="235">
        <v>270.89</v>
      </c>
      <c r="L38" s="233">
        <v>292.41000000000003</v>
      </c>
      <c r="M38" s="233">
        <v>282.51</v>
      </c>
      <c r="N38" s="233">
        <v>327.82</v>
      </c>
      <c r="O38" s="233">
        <v>330.89</v>
      </c>
      <c r="P38" s="233">
        <v>256.58</v>
      </c>
      <c r="Q38" s="233">
        <v>271.08999999999997</v>
      </c>
      <c r="R38" s="233">
        <v>198.48</v>
      </c>
      <c r="S38" s="233">
        <v>156.61000000000001</v>
      </c>
      <c r="T38" s="233">
        <v>108.83</v>
      </c>
      <c r="U38" s="233">
        <v>30.78</v>
      </c>
      <c r="V38" s="236">
        <v>0.08</v>
      </c>
      <c r="W38" s="237">
        <v>0.28000000000000003</v>
      </c>
    </row>
    <row r="39" spans="2:23" ht="21" customHeight="1" x14ac:dyDescent="0.4">
      <c r="B39" s="3" t="s">
        <v>276</v>
      </c>
      <c r="C39" s="3"/>
      <c r="D39" s="222" t="s">
        <v>277</v>
      </c>
      <c r="E39" s="218">
        <v>10578.53</v>
      </c>
      <c r="F39" s="219">
        <v>17694.28</v>
      </c>
      <c r="G39" s="219">
        <v>20282.86</v>
      </c>
      <c r="H39" s="218">
        <v>23781.759999999998</v>
      </c>
      <c r="I39" s="218">
        <v>24822.67</v>
      </c>
      <c r="J39" s="218">
        <v>22254.7</v>
      </c>
      <c r="K39" s="218">
        <v>20153.29</v>
      </c>
      <c r="L39" s="218">
        <v>24366.38</v>
      </c>
      <c r="M39" s="218">
        <v>23852.080000000002</v>
      </c>
      <c r="N39" s="218">
        <v>27210.46</v>
      </c>
      <c r="O39" s="218">
        <v>33951.760000000002</v>
      </c>
      <c r="P39" s="218">
        <v>36603.25</v>
      </c>
      <c r="Q39" s="218">
        <v>39498.33</v>
      </c>
      <c r="R39" s="218">
        <v>35719.22</v>
      </c>
      <c r="S39" s="218">
        <v>38844.410000000003</v>
      </c>
      <c r="T39" s="218">
        <v>38710.58</v>
      </c>
      <c r="U39" s="218">
        <v>36625.980000000003</v>
      </c>
      <c r="V39" s="240">
        <v>100</v>
      </c>
      <c r="W39" s="240">
        <v>0.95</v>
      </c>
    </row>
    <row r="40" spans="2:23" ht="9" customHeight="1" thickBot="1" x14ac:dyDescent="0.45">
      <c r="B40" s="40"/>
      <c r="C40" s="40"/>
      <c r="D40" s="241"/>
      <c r="E40" s="242"/>
      <c r="F40" s="243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4"/>
      <c r="W40" s="244"/>
    </row>
    <row r="41" spans="2:23" ht="9" customHeight="1" x14ac:dyDescent="0.4">
      <c r="B41" s="3"/>
      <c r="C41" s="3"/>
      <c r="D41" s="3"/>
      <c r="E41" s="218"/>
      <c r="F41" s="219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8"/>
      <c r="V41" s="240"/>
      <c r="W41" s="240"/>
    </row>
  </sheetData>
  <mergeCells count="20">
    <mergeCell ref="O6:O9"/>
    <mergeCell ref="B6:D7"/>
    <mergeCell ref="E6:E9"/>
    <mergeCell ref="F6:F9"/>
    <mergeCell ref="G6:G9"/>
    <mergeCell ref="H6:H9"/>
    <mergeCell ref="I6:I9"/>
    <mergeCell ref="B8:D9"/>
    <mergeCell ref="J6:J9"/>
    <mergeCell ref="K6:K9"/>
    <mergeCell ref="L6:L9"/>
    <mergeCell ref="M6:M9"/>
    <mergeCell ref="N6:N9"/>
    <mergeCell ref="W8:W9"/>
    <mergeCell ref="P6:P9"/>
    <mergeCell ref="Q6:Q9"/>
    <mergeCell ref="R6:R9"/>
    <mergeCell ref="S6:S9"/>
    <mergeCell ref="T6:T9"/>
    <mergeCell ref="U6:U9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98" fitToWidth="2" orientation="portrait" r:id="rId1"/>
  <headerFooter alignWithMargins="0"/>
  <colBreaks count="1" manualBreakCount="1">
    <brk id="15" min="3" max="4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W25"/>
  <sheetViews>
    <sheetView zoomScaleNormal="100" zoomScaleSheetLayoutView="100" workbookViewId="0">
      <selection activeCell="R35" sqref="R35"/>
    </sheetView>
  </sheetViews>
  <sheetFormatPr defaultColWidth="8.875" defaultRowHeight="12" x14ac:dyDescent="0.4"/>
  <cols>
    <col min="1" max="1" width="1.625" style="1" customWidth="1"/>
    <col min="2" max="2" width="1.875" style="1" customWidth="1"/>
    <col min="3" max="3" width="14.625" style="1" customWidth="1"/>
    <col min="4" max="4" width="11.125" style="1" customWidth="1"/>
    <col min="5" max="7" width="12" style="1" hidden="1" customWidth="1"/>
    <col min="8" max="10" width="10.625" style="1" hidden="1" customWidth="1"/>
    <col min="11" max="22" width="10.625" style="1" customWidth="1"/>
    <col min="23" max="23" width="13.125" style="1" customWidth="1"/>
    <col min="24" max="24" width="2.875" style="1" customWidth="1"/>
    <col min="25" max="16384" width="8.875" style="1"/>
  </cols>
  <sheetData>
    <row r="1" spans="2:23" ht="15" customHeight="1" x14ac:dyDescent="0.4">
      <c r="B1" s="1" t="s">
        <v>0</v>
      </c>
      <c r="D1" s="2"/>
    </row>
    <row r="2" spans="2:23" ht="15" customHeight="1" x14ac:dyDescent="0.4">
      <c r="B2" s="1" t="s">
        <v>214</v>
      </c>
    </row>
    <row r="3" spans="2:23" ht="15" customHeight="1" x14ac:dyDescent="0.4">
      <c r="B3" s="1" t="s">
        <v>278</v>
      </c>
    </row>
    <row r="4" spans="2:23" ht="15" customHeight="1" x14ac:dyDescent="0.4"/>
    <row r="5" spans="2:23" ht="15" customHeight="1" thickBo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23" t="s">
        <v>216</v>
      </c>
    </row>
    <row r="6" spans="2:23" ht="15" customHeight="1" x14ac:dyDescent="0.4">
      <c r="B6" s="428" t="s">
        <v>105</v>
      </c>
      <c r="C6" s="428"/>
      <c r="D6" s="479"/>
      <c r="E6" s="478" t="s">
        <v>106</v>
      </c>
      <c r="F6" s="473" t="s">
        <v>107</v>
      </c>
      <c r="G6" s="473" t="s">
        <v>108</v>
      </c>
      <c r="H6" s="478" t="s">
        <v>109</v>
      </c>
      <c r="I6" s="478" t="s">
        <v>217</v>
      </c>
      <c r="J6" s="478" t="s">
        <v>110</v>
      </c>
      <c r="K6" s="478" t="s">
        <v>111</v>
      </c>
      <c r="L6" s="473" t="s">
        <v>112</v>
      </c>
      <c r="M6" s="478" t="s">
        <v>113</v>
      </c>
      <c r="N6" s="473" t="s">
        <v>114</v>
      </c>
      <c r="O6" s="473" t="s">
        <v>115</v>
      </c>
      <c r="P6" s="473" t="s">
        <v>116</v>
      </c>
      <c r="Q6" s="473" t="s">
        <v>117</v>
      </c>
      <c r="R6" s="473" t="s">
        <v>118</v>
      </c>
      <c r="S6" s="473" t="s">
        <v>119</v>
      </c>
      <c r="T6" s="473" t="s">
        <v>120</v>
      </c>
      <c r="U6" s="473" t="s">
        <v>121</v>
      </c>
      <c r="V6" s="209"/>
      <c r="W6" s="209"/>
    </row>
    <row r="7" spans="2:23" ht="18" customHeight="1" x14ac:dyDescent="0.4">
      <c r="B7" s="429"/>
      <c r="C7" s="429"/>
      <c r="D7" s="480"/>
      <c r="E7" s="476"/>
      <c r="F7" s="474"/>
      <c r="G7" s="474"/>
      <c r="H7" s="476"/>
      <c r="I7" s="476"/>
      <c r="J7" s="476"/>
      <c r="K7" s="476"/>
      <c r="L7" s="474"/>
      <c r="M7" s="476"/>
      <c r="N7" s="474"/>
      <c r="O7" s="474"/>
      <c r="P7" s="474"/>
      <c r="Q7" s="474"/>
      <c r="R7" s="474"/>
      <c r="S7" s="474"/>
      <c r="T7" s="474"/>
      <c r="U7" s="474"/>
      <c r="V7" s="486" t="s">
        <v>122</v>
      </c>
      <c r="W7" s="423" t="s">
        <v>218</v>
      </c>
    </row>
    <row r="8" spans="2:23" ht="18" customHeight="1" x14ac:dyDescent="0.4">
      <c r="B8" s="409" t="s">
        <v>219</v>
      </c>
      <c r="C8" s="409"/>
      <c r="D8" s="487"/>
      <c r="E8" s="476"/>
      <c r="F8" s="474"/>
      <c r="G8" s="474"/>
      <c r="H8" s="476"/>
      <c r="I8" s="476"/>
      <c r="J8" s="476"/>
      <c r="K8" s="476"/>
      <c r="L8" s="474"/>
      <c r="M8" s="476"/>
      <c r="N8" s="474"/>
      <c r="O8" s="474"/>
      <c r="P8" s="474"/>
      <c r="Q8" s="474"/>
      <c r="R8" s="474"/>
      <c r="S8" s="474"/>
      <c r="T8" s="474"/>
      <c r="U8" s="474"/>
      <c r="V8" s="476"/>
      <c r="W8" s="474"/>
    </row>
    <row r="9" spans="2:23" ht="15" customHeight="1" x14ac:dyDescent="0.4">
      <c r="B9" s="409"/>
      <c r="C9" s="409"/>
      <c r="D9" s="487"/>
      <c r="E9" s="476"/>
      <c r="F9" s="474"/>
      <c r="G9" s="474"/>
      <c r="H9" s="476"/>
      <c r="I9" s="476"/>
      <c r="J9" s="476"/>
      <c r="K9" s="476"/>
      <c r="L9" s="474"/>
      <c r="M9" s="476"/>
      <c r="N9" s="474"/>
      <c r="O9" s="474"/>
      <c r="P9" s="474"/>
      <c r="Q9" s="474"/>
      <c r="R9" s="474"/>
      <c r="S9" s="474"/>
      <c r="T9" s="474"/>
      <c r="U9" s="474"/>
      <c r="V9" s="6" t="s">
        <v>17</v>
      </c>
      <c r="W9" s="471" t="s">
        <v>125</v>
      </c>
    </row>
    <row r="10" spans="2:23" ht="21" customHeight="1" thickBot="1" x14ac:dyDescent="0.45">
      <c r="B10" s="488"/>
      <c r="C10" s="488"/>
      <c r="D10" s="489"/>
      <c r="E10" s="477"/>
      <c r="F10" s="475"/>
      <c r="G10" s="475"/>
      <c r="H10" s="477"/>
      <c r="I10" s="477"/>
      <c r="J10" s="477"/>
      <c r="K10" s="477"/>
      <c r="L10" s="475"/>
      <c r="M10" s="477"/>
      <c r="N10" s="475"/>
      <c r="O10" s="475"/>
      <c r="P10" s="475"/>
      <c r="Q10" s="475"/>
      <c r="R10" s="475"/>
      <c r="S10" s="475"/>
      <c r="T10" s="475"/>
      <c r="U10" s="475"/>
      <c r="V10" s="211" t="s">
        <v>127</v>
      </c>
      <c r="W10" s="472"/>
    </row>
    <row r="11" spans="2:23" ht="8.25" customHeight="1" x14ac:dyDescent="0.4">
      <c r="B11" s="212"/>
      <c r="C11" s="212"/>
      <c r="D11" s="245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6"/>
    </row>
    <row r="12" spans="2:23" ht="24" customHeight="1" x14ac:dyDescent="0.4">
      <c r="B12" s="3" t="s">
        <v>242</v>
      </c>
      <c r="C12" s="3"/>
      <c r="D12" s="222" t="s">
        <v>243</v>
      </c>
      <c r="E12" s="218">
        <v>3314.45</v>
      </c>
      <c r="F12" s="218">
        <v>4117.45</v>
      </c>
      <c r="G12" s="218">
        <v>5254.24</v>
      </c>
      <c r="H12" s="218">
        <v>5165.32</v>
      </c>
      <c r="I12" s="218">
        <v>5104.41</v>
      </c>
      <c r="J12" s="218">
        <v>4183.8100000000004</v>
      </c>
      <c r="K12" s="218">
        <v>3967.29</v>
      </c>
      <c r="L12" s="218">
        <v>4127.46</v>
      </c>
      <c r="M12" s="218">
        <v>3187.92</v>
      </c>
      <c r="N12" s="218">
        <v>3350.67</v>
      </c>
      <c r="O12" s="218">
        <v>4289.1899999999996</v>
      </c>
      <c r="P12" s="218">
        <v>3789.92</v>
      </c>
      <c r="Q12" s="218">
        <v>4278.49</v>
      </c>
      <c r="R12" s="218">
        <v>3301.66</v>
      </c>
      <c r="S12" s="218">
        <v>3958.68</v>
      </c>
      <c r="T12" s="218">
        <v>3941.95</v>
      </c>
      <c r="U12" s="218">
        <v>3974.93</v>
      </c>
      <c r="V12" s="218">
        <v>73.12</v>
      </c>
      <c r="W12" s="246">
        <v>1.01</v>
      </c>
    </row>
    <row r="13" spans="2:23" ht="24" customHeight="1" x14ac:dyDescent="0.4">
      <c r="B13" s="25"/>
      <c r="C13" s="25" t="s">
        <v>244</v>
      </c>
      <c r="D13" s="232" t="s">
        <v>245</v>
      </c>
      <c r="E13" s="247">
        <v>3293.74</v>
      </c>
      <c r="F13" s="247">
        <v>4098.4799999999996</v>
      </c>
      <c r="G13" s="247">
        <v>5226.12</v>
      </c>
      <c r="H13" s="248">
        <v>5149.7</v>
      </c>
      <c r="I13" s="248">
        <v>5086.09</v>
      </c>
      <c r="J13" s="248">
        <v>4133.1000000000004</v>
      </c>
      <c r="K13" s="248">
        <v>3850.33</v>
      </c>
      <c r="L13" s="233">
        <v>4027.17</v>
      </c>
      <c r="M13" s="233">
        <v>3147.93</v>
      </c>
      <c r="N13" s="233">
        <v>3307.12</v>
      </c>
      <c r="O13" s="233">
        <v>4206.43</v>
      </c>
      <c r="P13" s="233">
        <v>3759.06</v>
      </c>
      <c r="Q13" s="233">
        <v>4249.1899999999996</v>
      </c>
      <c r="R13" s="233">
        <v>3279.75</v>
      </c>
      <c r="S13" s="233">
        <v>3941.46</v>
      </c>
      <c r="T13" s="233">
        <v>3926.4</v>
      </c>
      <c r="U13" s="233">
        <v>3940.24</v>
      </c>
      <c r="V13" s="233">
        <v>72.48</v>
      </c>
      <c r="W13" s="249">
        <v>1</v>
      </c>
    </row>
    <row r="14" spans="2:23" ht="24" customHeight="1" x14ac:dyDescent="0.4">
      <c r="B14" s="3" t="s">
        <v>254</v>
      </c>
      <c r="C14" s="3"/>
      <c r="D14" s="222" t="s">
        <v>255</v>
      </c>
      <c r="E14" s="250">
        <v>1051.06</v>
      </c>
      <c r="F14" s="250">
        <v>1402.11</v>
      </c>
      <c r="G14" s="250">
        <v>1650.46</v>
      </c>
      <c r="H14" s="251">
        <v>1790.9</v>
      </c>
      <c r="I14" s="251">
        <v>1860.01</v>
      </c>
      <c r="J14" s="251">
        <v>1664.4</v>
      </c>
      <c r="K14" s="251">
        <v>1283.5999999999999</v>
      </c>
      <c r="L14" s="218">
        <v>1076.71</v>
      </c>
      <c r="M14" s="218">
        <v>887.87</v>
      </c>
      <c r="N14" s="218">
        <v>1046.17</v>
      </c>
      <c r="O14" s="218">
        <v>1292.28</v>
      </c>
      <c r="P14" s="218">
        <v>1162.79</v>
      </c>
      <c r="Q14" s="218">
        <v>1414.03</v>
      </c>
      <c r="R14" s="218">
        <v>1086.31</v>
      </c>
      <c r="S14" s="218">
        <v>2097.38</v>
      </c>
      <c r="T14" s="218">
        <v>1551.2</v>
      </c>
      <c r="U14" s="218">
        <v>1292.04</v>
      </c>
      <c r="V14" s="218">
        <v>23.77</v>
      </c>
      <c r="W14" s="246">
        <v>0.83</v>
      </c>
    </row>
    <row r="15" spans="2:23" ht="24" customHeight="1" x14ac:dyDescent="0.4">
      <c r="C15" s="3" t="s">
        <v>256</v>
      </c>
      <c r="D15" s="222" t="s">
        <v>257</v>
      </c>
      <c r="E15" s="250">
        <v>134.27000000000001</v>
      </c>
      <c r="F15" s="250">
        <v>241.17</v>
      </c>
      <c r="G15" s="250">
        <v>353.24</v>
      </c>
      <c r="H15" s="252">
        <v>327.97</v>
      </c>
      <c r="I15" s="252">
        <v>330.19</v>
      </c>
      <c r="J15" s="252">
        <v>239.06</v>
      </c>
      <c r="K15" s="252">
        <v>226.05</v>
      </c>
      <c r="L15" s="218">
        <v>143.61000000000001</v>
      </c>
      <c r="M15" s="218">
        <v>177.87</v>
      </c>
      <c r="N15" s="218">
        <v>205.96</v>
      </c>
      <c r="O15" s="218">
        <v>145.47999999999999</v>
      </c>
      <c r="P15" s="218">
        <v>186.36</v>
      </c>
      <c r="Q15" s="218">
        <v>113.63</v>
      </c>
      <c r="R15" s="218">
        <v>95.42</v>
      </c>
      <c r="S15" s="218">
        <v>238.18</v>
      </c>
      <c r="T15" s="218">
        <v>98.9</v>
      </c>
      <c r="U15" s="218">
        <v>120.68</v>
      </c>
      <c r="V15" s="218">
        <v>2.2200000000000002</v>
      </c>
      <c r="W15" s="246">
        <v>1.22</v>
      </c>
    </row>
    <row r="16" spans="2:23" ht="24" customHeight="1" x14ac:dyDescent="0.4">
      <c r="C16" s="3" t="s">
        <v>258</v>
      </c>
      <c r="D16" s="222" t="s">
        <v>279</v>
      </c>
      <c r="E16" s="250">
        <v>16.02</v>
      </c>
      <c r="F16" s="250">
        <v>41.72</v>
      </c>
      <c r="G16" s="250">
        <v>68.84</v>
      </c>
      <c r="H16" s="252">
        <v>35.78</v>
      </c>
      <c r="I16" s="252">
        <v>31.91</v>
      </c>
      <c r="J16" s="252">
        <v>45.44</v>
      </c>
      <c r="K16" s="252">
        <v>35.69</v>
      </c>
      <c r="L16" s="218">
        <v>39.24</v>
      </c>
      <c r="M16" s="218">
        <v>32.15</v>
      </c>
      <c r="N16" s="218">
        <v>26.45</v>
      </c>
      <c r="O16" s="218">
        <v>27.03</v>
      </c>
      <c r="P16" s="218">
        <v>20.2</v>
      </c>
      <c r="Q16" s="218">
        <v>9.85</v>
      </c>
      <c r="R16" s="218">
        <v>2.17</v>
      </c>
      <c r="S16" s="218">
        <v>3.86</v>
      </c>
      <c r="T16" s="218">
        <v>8.66</v>
      </c>
      <c r="U16" s="218">
        <v>2.89</v>
      </c>
      <c r="V16" s="218">
        <v>0.05</v>
      </c>
      <c r="W16" s="246">
        <v>0.33</v>
      </c>
    </row>
    <row r="17" spans="1:23" ht="24" customHeight="1" x14ac:dyDescent="0.4">
      <c r="C17" s="3" t="s">
        <v>260</v>
      </c>
      <c r="D17" s="222" t="s">
        <v>280</v>
      </c>
      <c r="E17" s="250">
        <v>183.67</v>
      </c>
      <c r="F17" s="250">
        <v>149.86000000000001</v>
      </c>
      <c r="G17" s="250">
        <v>170.63</v>
      </c>
      <c r="H17" s="252">
        <v>169.31</v>
      </c>
      <c r="I17" s="252">
        <v>172.69</v>
      </c>
      <c r="J17" s="252">
        <v>116.35</v>
      </c>
      <c r="K17" s="252">
        <v>124.9</v>
      </c>
      <c r="L17" s="218">
        <v>102.88</v>
      </c>
      <c r="M17" s="218">
        <v>67.17</v>
      </c>
      <c r="N17" s="218">
        <v>79.83</v>
      </c>
      <c r="O17" s="218">
        <v>71.83</v>
      </c>
      <c r="P17" s="218">
        <v>165.88</v>
      </c>
      <c r="Q17" s="218">
        <v>274.49</v>
      </c>
      <c r="R17" s="218">
        <v>241.25</v>
      </c>
      <c r="S17" s="218">
        <v>142.76</v>
      </c>
      <c r="T17" s="218">
        <v>46.88</v>
      </c>
      <c r="U17" s="218">
        <v>232.74</v>
      </c>
      <c r="V17" s="218">
        <v>4.28</v>
      </c>
      <c r="W17" s="246">
        <v>4.96</v>
      </c>
    </row>
    <row r="18" spans="1:23" ht="24" customHeight="1" x14ac:dyDescent="0.4">
      <c r="C18" s="3" t="s">
        <v>281</v>
      </c>
      <c r="D18" s="222" t="s">
        <v>282</v>
      </c>
      <c r="E18" s="250">
        <v>193.88</v>
      </c>
      <c r="F18" s="250">
        <v>97.56</v>
      </c>
      <c r="G18" s="250">
        <v>183.78</v>
      </c>
      <c r="H18" s="252">
        <v>134.94</v>
      </c>
      <c r="I18" s="252">
        <v>147.53</v>
      </c>
      <c r="J18" s="252">
        <v>168.72</v>
      </c>
      <c r="K18" s="252">
        <v>152.56</v>
      </c>
      <c r="L18" s="218">
        <v>156.44999999999999</v>
      </c>
      <c r="M18" s="218">
        <v>106.12</v>
      </c>
      <c r="N18" s="218">
        <v>158.28</v>
      </c>
      <c r="O18" s="218">
        <v>191.94</v>
      </c>
      <c r="P18" s="218">
        <v>207.01</v>
      </c>
      <c r="Q18" s="218">
        <v>183.64</v>
      </c>
      <c r="R18" s="218">
        <v>223.16</v>
      </c>
      <c r="S18" s="218">
        <v>371.48</v>
      </c>
      <c r="T18" s="218">
        <v>491.59</v>
      </c>
      <c r="U18" s="218">
        <v>217.82</v>
      </c>
      <c r="V18" s="218">
        <v>4.01</v>
      </c>
      <c r="W18" s="246">
        <v>0.44</v>
      </c>
    </row>
    <row r="19" spans="1:23" ht="24" customHeight="1" x14ac:dyDescent="0.4">
      <c r="C19" s="3" t="s">
        <v>283</v>
      </c>
      <c r="D19" s="222" t="s">
        <v>284</v>
      </c>
      <c r="E19" s="253">
        <v>92.99</v>
      </c>
      <c r="F19" s="253">
        <v>94.2</v>
      </c>
      <c r="G19" s="253">
        <v>132.52000000000001</v>
      </c>
      <c r="H19" s="254">
        <v>174.77</v>
      </c>
      <c r="I19" s="254">
        <v>184.21</v>
      </c>
      <c r="J19" s="254">
        <v>175.98</v>
      </c>
      <c r="K19" s="254">
        <v>97.04</v>
      </c>
      <c r="L19" s="218">
        <v>109.54</v>
      </c>
      <c r="M19" s="218">
        <v>65.14</v>
      </c>
      <c r="N19" s="218">
        <v>93.27</v>
      </c>
      <c r="O19" s="218">
        <v>115.77</v>
      </c>
      <c r="P19" s="218">
        <v>76.13</v>
      </c>
      <c r="Q19" s="218">
        <v>47.08</v>
      </c>
      <c r="R19" s="218">
        <v>56.81</v>
      </c>
      <c r="S19" s="218">
        <v>65.2</v>
      </c>
      <c r="T19" s="218">
        <v>98.42</v>
      </c>
      <c r="U19" s="218">
        <v>57.44</v>
      </c>
      <c r="V19" s="218">
        <v>1.06</v>
      </c>
      <c r="W19" s="246">
        <v>0.57999999999999996</v>
      </c>
    </row>
    <row r="20" spans="1:23" ht="24" customHeight="1" x14ac:dyDescent="0.4">
      <c r="C20" s="3" t="s">
        <v>262</v>
      </c>
      <c r="D20" s="222" t="s">
        <v>263</v>
      </c>
      <c r="E20" s="218">
        <v>199.47</v>
      </c>
      <c r="F20" s="218">
        <v>228.25</v>
      </c>
      <c r="G20" s="218">
        <v>256.39999999999998</v>
      </c>
      <c r="H20" s="252">
        <v>330.12</v>
      </c>
      <c r="I20" s="252">
        <v>372.13</v>
      </c>
      <c r="J20" s="252">
        <v>253.38</v>
      </c>
      <c r="K20" s="252">
        <v>228.1</v>
      </c>
      <c r="L20" s="218">
        <v>142.15</v>
      </c>
      <c r="M20" s="218">
        <v>118.65</v>
      </c>
      <c r="N20" s="218">
        <v>164.03</v>
      </c>
      <c r="O20" s="218">
        <v>219.94</v>
      </c>
      <c r="P20" s="218">
        <v>220.85</v>
      </c>
      <c r="Q20" s="218">
        <v>192.79</v>
      </c>
      <c r="R20" s="218">
        <v>191.02</v>
      </c>
      <c r="S20" s="218">
        <v>889.89</v>
      </c>
      <c r="T20" s="218">
        <v>282.26</v>
      </c>
      <c r="U20" s="218">
        <v>356.92</v>
      </c>
      <c r="V20" s="218">
        <v>6.57</v>
      </c>
      <c r="W20" s="246">
        <v>1.26</v>
      </c>
    </row>
    <row r="21" spans="1:23" ht="24" customHeight="1" x14ac:dyDescent="0.4">
      <c r="B21" s="25"/>
      <c r="C21" s="25" t="s">
        <v>264</v>
      </c>
      <c r="D21" s="232" t="s">
        <v>265</v>
      </c>
      <c r="E21" s="233">
        <v>149.4</v>
      </c>
      <c r="F21" s="233">
        <v>439.9</v>
      </c>
      <c r="G21" s="233">
        <v>271.41000000000003</v>
      </c>
      <c r="H21" s="248">
        <v>397.76</v>
      </c>
      <c r="I21" s="248">
        <v>314.70999999999998</v>
      </c>
      <c r="J21" s="248">
        <v>233.35</v>
      </c>
      <c r="K21" s="248">
        <v>178.08</v>
      </c>
      <c r="L21" s="233">
        <v>151.13999999999999</v>
      </c>
      <c r="M21" s="233">
        <v>178.71</v>
      </c>
      <c r="N21" s="233">
        <v>149.47</v>
      </c>
      <c r="O21" s="233">
        <v>105.34</v>
      </c>
      <c r="P21" s="233">
        <v>107.41</v>
      </c>
      <c r="Q21" s="233">
        <v>97.01</v>
      </c>
      <c r="R21" s="233">
        <v>87.42</v>
      </c>
      <c r="S21" s="233">
        <v>79.760000000000005</v>
      </c>
      <c r="T21" s="233">
        <v>129.85</v>
      </c>
      <c r="U21" s="233">
        <v>83.98</v>
      </c>
      <c r="V21" s="233">
        <v>1.54</v>
      </c>
      <c r="W21" s="249">
        <v>0.65</v>
      </c>
    </row>
    <row r="22" spans="1:23" ht="24" customHeight="1" x14ac:dyDescent="0.4">
      <c r="A22" s="3"/>
      <c r="B22" s="226" t="s">
        <v>285</v>
      </c>
      <c r="C22" s="226"/>
      <c r="D22" s="227" t="s">
        <v>286</v>
      </c>
      <c r="E22" s="228">
        <v>67.36</v>
      </c>
      <c r="F22" s="228">
        <v>156.87</v>
      </c>
      <c r="G22" s="228">
        <v>132.36999999999989</v>
      </c>
      <c r="H22" s="228">
        <v>97.660000000000309</v>
      </c>
      <c r="I22" s="228">
        <v>140.68000000000052</v>
      </c>
      <c r="J22" s="228">
        <v>152.22999999999911</v>
      </c>
      <c r="K22" s="228">
        <v>98.120000000000346</v>
      </c>
      <c r="L22" s="228">
        <v>96.529999999999745</v>
      </c>
      <c r="M22" s="228">
        <v>71.810000000000286</v>
      </c>
      <c r="N22" s="228">
        <v>89.529999999999745</v>
      </c>
      <c r="O22" s="228">
        <v>196.02000000000021</v>
      </c>
      <c r="P22" s="228">
        <v>177.73999999999978</v>
      </c>
      <c r="Q22" s="228">
        <v>333.94000000000028</v>
      </c>
      <c r="R22" s="228">
        <v>140.92999999999984</v>
      </c>
      <c r="S22" s="228">
        <v>241.95000000000027</v>
      </c>
      <c r="T22" s="228">
        <v>416.77000000000021</v>
      </c>
      <c r="U22" s="228">
        <v>169.38000000000056</v>
      </c>
      <c r="V22" s="228">
        <v>3.12</v>
      </c>
      <c r="W22" s="255">
        <v>0.41</v>
      </c>
    </row>
    <row r="23" spans="1:23" ht="24" customHeight="1" x14ac:dyDescent="0.4">
      <c r="A23" s="3"/>
      <c r="B23" s="256" t="s">
        <v>287</v>
      </c>
      <c r="C23" s="256"/>
      <c r="D23" s="222" t="s">
        <v>277</v>
      </c>
      <c r="E23" s="218">
        <v>4432.87</v>
      </c>
      <c r="F23" s="218">
        <v>5676.43</v>
      </c>
      <c r="G23" s="218">
        <v>7037.07</v>
      </c>
      <c r="H23" s="218">
        <v>7053.88</v>
      </c>
      <c r="I23" s="218">
        <v>7105.1</v>
      </c>
      <c r="J23" s="218">
        <v>6000.44</v>
      </c>
      <c r="K23" s="218">
        <v>5349.01</v>
      </c>
      <c r="L23" s="218">
        <v>5300.7</v>
      </c>
      <c r="M23" s="218">
        <v>4147.6000000000004</v>
      </c>
      <c r="N23" s="218">
        <v>4486.37</v>
      </c>
      <c r="O23" s="218">
        <v>5777.49</v>
      </c>
      <c r="P23" s="218">
        <v>5130.45</v>
      </c>
      <c r="Q23" s="218">
        <v>6026.46</v>
      </c>
      <c r="R23" s="218">
        <v>4528.8999999999996</v>
      </c>
      <c r="S23" s="218">
        <v>6298.01</v>
      </c>
      <c r="T23" s="218">
        <v>5909.92</v>
      </c>
      <c r="U23" s="218">
        <v>5436.35</v>
      </c>
      <c r="V23" s="257">
        <v>100</v>
      </c>
      <c r="W23" s="257">
        <v>0.92</v>
      </c>
    </row>
    <row r="24" spans="1:23" ht="9" customHeight="1" thickBot="1" x14ac:dyDescent="0.45">
      <c r="B24" s="258"/>
      <c r="C24" s="258"/>
      <c r="D24" s="241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59"/>
      <c r="W24" s="260"/>
    </row>
    <row r="25" spans="1:23" x14ac:dyDescent="0.4">
      <c r="B25" s="256"/>
      <c r="C25" s="256"/>
      <c r="D25" s="3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61"/>
      <c r="W25" s="257"/>
    </row>
  </sheetData>
  <mergeCells count="22">
    <mergeCell ref="I6:I10"/>
    <mergeCell ref="B6:D7"/>
    <mergeCell ref="E6:E10"/>
    <mergeCell ref="F6:F10"/>
    <mergeCell ref="G6:G10"/>
    <mergeCell ref="H6:H10"/>
    <mergeCell ref="V7:V8"/>
    <mergeCell ref="W7:W8"/>
    <mergeCell ref="B8:D10"/>
    <mergeCell ref="W9:W10"/>
    <mergeCell ref="P6:P10"/>
    <mergeCell ref="Q6:Q10"/>
    <mergeCell ref="R6:R10"/>
    <mergeCell ref="S6:S10"/>
    <mergeCell ref="T6:T10"/>
    <mergeCell ref="U6:U10"/>
    <mergeCell ref="J6:J10"/>
    <mergeCell ref="K6:K10"/>
    <mergeCell ref="L6:L10"/>
    <mergeCell ref="M6:M10"/>
    <mergeCell ref="N6:N10"/>
    <mergeCell ref="O6:O10"/>
  </mergeCells>
  <phoneticPr fontId="3"/>
  <printOptions gridLinesSet="0"/>
  <pageMargins left="0.59055118110236227" right="0.39370078740157483" top="0.59055118110236227" bottom="0.39370078740157483" header="0.19685039370078741" footer="0.19685039370078741"/>
  <pageSetup paperSize="9" scale="96" fitToWidth="2" orientation="portrait" r:id="rId1"/>
  <headerFooter alignWithMargins="0"/>
  <colBreaks count="1" manualBreakCount="1">
    <brk id="14" min="3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Q60"/>
  <sheetViews>
    <sheetView zoomScaleNormal="100" zoomScaleSheetLayoutView="100" workbookViewId="0">
      <pane ySplit="9" topLeftCell="A10" activePane="bottomLeft" state="frozen"/>
      <selection pane="bottomLeft" activeCell="S35" sqref="S35"/>
    </sheetView>
  </sheetViews>
  <sheetFormatPr defaultColWidth="8.875" defaultRowHeight="12" x14ac:dyDescent="0.4"/>
  <cols>
    <col min="1" max="1" width="2.5" style="262" customWidth="1"/>
    <col min="2" max="2" width="1.875" style="262" customWidth="1"/>
    <col min="3" max="3" width="1.75" style="262" customWidth="1"/>
    <col min="4" max="4" width="24.75" style="262" customWidth="1"/>
    <col min="5" max="5" width="6.875" style="262" customWidth="1"/>
    <col min="6" max="16" width="12.125" style="262" customWidth="1"/>
    <col min="17" max="17" width="7.25" style="262" customWidth="1"/>
    <col min="18" max="16384" width="8.875" style="262"/>
  </cols>
  <sheetData>
    <row r="1" spans="2:17" ht="15" customHeight="1" x14ac:dyDescent="0.4">
      <c r="B1" s="1" t="s">
        <v>0</v>
      </c>
    </row>
    <row r="2" spans="2:17" ht="15" customHeight="1" x14ac:dyDescent="0.4">
      <c r="B2" s="262" t="s">
        <v>288</v>
      </c>
    </row>
    <row r="3" spans="2:17" ht="15" customHeight="1" x14ac:dyDescent="0.4"/>
    <row r="4" spans="2:17" ht="15" customHeight="1" thickBot="1" x14ac:dyDescent="0.45">
      <c r="B4" s="263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5" t="s">
        <v>103</v>
      </c>
    </row>
    <row r="5" spans="2:17" ht="22.5" customHeight="1" x14ac:dyDescent="0.4">
      <c r="B5" s="499" t="s">
        <v>289</v>
      </c>
      <c r="C5" s="499"/>
      <c r="D5" s="499"/>
      <c r="E5" s="499"/>
      <c r="F5" s="501" t="s">
        <v>290</v>
      </c>
      <c r="G5" s="266"/>
      <c r="H5" s="266"/>
      <c r="I5" s="266"/>
      <c r="J5" s="266"/>
      <c r="K5" s="266"/>
      <c r="L5" s="267"/>
      <c r="M5" s="503" t="s">
        <v>291</v>
      </c>
      <c r="N5" s="266"/>
      <c r="O5" s="266"/>
      <c r="P5" s="268"/>
      <c r="Q5" s="264"/>
    </row>
    <row r="6" spans="2:17" ht="18" customHeight="1" x14ac:dyDescent="0.4">
      <c r="B6" s="500"/>
      <c r="C6" s="500"/>
      <c r="D6" s="500"/>
      <c r="E6" s="500"/>
      <c r="F6" s="502"/>
      <c r="G6" s="505" t="s">
        <v>292</v>
      </c>
      <c r="H6" s="490" t="s">
        <v>293</v>
      </c>
      <c r="I6" s="492" t="s">
        <v>294</v>
      </c>
      <c r="J6" s="490" t="s">
        <v>295</v>
      </c>
      <c r="K6" s="490" t="s">
        <v>254</v>
      </c>
      <c r="L6" s="490" t="s">
        <v>285</v>
      </c>
      <c r="M6" s="504"/>
      <c r="N6" s="490" t="s">
        <v>242</v>
      </c>
      <c r="O6" s="490" t="s">
        <v>254</v>
      </c>
      <c r="P6" s="492" t="s">
        <v>285</v>
      </c>
      <c r="Q6" s="264"/>
    </row>
    <row r="7" spans="2:17" ht="18" customHeight="1" x14ac:dyDescent="0.4">
      <c r="B7" s="494" t="s">
        <v>104</v>
      </c>
      <c r="C7" s="495"/>
      <c r="D7" s="495"/>
      <c r="E7" s="495"/>
      <c r="F7" s="502"/>
      <c r="G7" s="506"/>
      <c r="H7" s="491"/>
      <c r="I7" s="493"/>
      <c r="J7" s="491"/>
      <c r="K7" s="491"/>
      <c r="L7" s="491"/>
      <c r="M7" s="504"/>
      <c r="N7" s="491"/>
      <c r="O7" s="491"/>
      <c r="P7" s="493"/>
      <c r="Q7" s="264"/>
    </row>
    <row r="8" spans="2:17" ht="30" customHeight="1" thickBot="1" x14ac:dyDescent="0.45">
      <c r="B8" s="496"/>
      <c r="C8" s="496"/>
      <c r="D8" s="496"/>
      <c r="E8" s="496"/>
      <c r="F8" s="269" t="s">
        <v>296</v>
      </c>
      <c r="G8" s="270" t="s">
        <v>297</v>
      </c>
      <c r="H8" s="271" t="s">
        <v>298</v>
      </c>
      <c r="I8" s="271" t="s">
        <v>299</v>
      </c>
      <c r="J8" s="272" t="s">
        <v>300</v>
      </c>
      <c r="K8" s="273" t="s">
        <v>255</v>
      </c>
      <c r="L8" s="273" t="s">
        <v>301</v>
      </c>
      <c r="M8" s="274" t="s">
        <v>302</v>
      </c>
      <c r="N8" s="270" t="s">
        <v>299</v>
      </c>
      <c r="O8" s="271" t="s">
        <v>255</v>
      </c>
      <c r="P8" s="271" t="s">
        <v>303</v>
      </c>
      <c r="Q8" s="264"/>
    </row>
    <row r="9" spans="2:17" ht="6.75" customHeight="1" x14ac:dyDescent="0.4">
      <c r="B9" s="275"/>
      <c r="C9" s="275"/>
      <c r="D9" s="275"/>
      <c r="E9" s="275"/>
      <c r="F9" s="276"/>
      <c r="G9" s="277"/>
      <c r="H9" s="278"/>
      <c r="I9" s="278"/>
      <c r="J9" s="277"/>
      <c r="K9" s="278"/>
      <c r="L9" s="279"/>
      <c r="M9" s="280"/>
      <c r="N9" s="277"/>
      <c r="O9" s="278"/>
      <c r="P9" s="278"/>
      <c r="Q9" s="264"/>
    </row>
    <row r="10" spans="2:17" ht="13.5" customHeight="1" x14ac:dyDescent="0.4">
      <c r="B10" s="281" t="s">
        <v>128</v>
      </c>
      <c r="C10" s="281"/>
      <c r="D10" s="281"/>
      <c r="E10" s="282"/>
      <c r="F10" s="283">
        <v>3662598</v>
      </c>
      <c r="G10" s="33">
        <v>1382918</v>
      </c>
      <c r="H10" s="33">
        <v>26810</v>
      </c>
      <c r="I10" s="33">
        <v>1543827</v>
      </c>
      <c r="J10" s="33">
        <v>52582</v>
      </c>
      <c r="K10" s="33">
        <v>637233</v>
      </c>
      <c r="L10" s="284">
        <v>19229</v>
      </c>
      <c r="M10" s="285">
        <v>543635</v>
      </c>
      <c r="N10" s="33">
        <v>397493</v>
      </c>
      <c r="O10" s="33">
        <v>129204</v>
      </c>
      <c r="P10" s="33">
        <v>16938</v>
      </c>
      <c r="Q10" s="264"/>
    </row>
    <row r="11" spans="2:17" ht="13.5" customHeight="1" x14ac:dyDescent="0.4">
      <c r="B11" s="286" t="s">
        <v>131</v>
      </c>
      <c r="C11" s="286"/>
      <c r="D11" s="286"/>
      <c r="E11" s="287"/>
      <c r="F11" s="288" t="s">
        <v>132</v>
      </c>
      <c r="G11" s="289" t="s">
        <v>132</v>
      </c>
      <c r="H11" s="289" t="s">
        <v>132</v>
      </c>
      <c r="I11" s="289" t="s">
        <v>132</v>
      </c>
      <c r="J11" s="289" t="s">
        <v>132</v>
      </c>
      <c r="K11" s="289" t="s">
        <v>132</v>
      </c>
      <c r="L11" s="290" t="s">
        <v>132</v>
      </c>
      <c r="M11" s="291" t="s">
        <v>130</v>
      </c>
      <c r="N11" s="289" t="s">
        <v>130</v>
      </c>
      <c r="O11" s="289" t="s">
        <v>130</v>
      </c>
      <c r="P11" s="289" t="s">
        <v>130</v>
      </c>
      <c r="Q11" s="265"/>
    </row>
    <row r="12" spans="2:17" ht="13.5" customHeight="1" x14ac:dyDescent="0.4">
      <c r="B12" s="286" t="s">
        <v>193</v>
      </c>
      <c r="C12" s="286"/>
      <c r="D12" s="286"/>
      <c r="E12" s="287"/>
      <c r="F12" s="288" t="s">
        <v>132</v>
      </c>
      <c r="G12" s="289" t="s">
        <v>132</v>
      </c>
      <c r="H12" s="289" t="s">
        <v>132</v>
      </c>
      <c r="I12" s="289" t="s">
        <v>132</v>
      </c>
      <c r="J12" s="289" t="s">
        <v>132</v>
      </c>
      <c r="K12" s="289" t="s">
        <v>132</v>
      </c>
      <c r="L12" s="290" t="s">
        <v>132</v>
      </c>
      <c r="M12" s="291" t="s">
        <v>130</v>
      </c>
      <c r="N12" s="289" t="s">
        <v>130</v>
      </c>
      <c r="O12" s="289" t="s">
        <v>130</v>
      </c>
      <c r="P12" s="289" t="s">
        <v>130</v>
      </c>
      <c r="Q12" s="265"/>
    </row>
    <row r="13" spans="2:17" ht="13.5" customHeight="1" x14ac:dyDescent="0.4">
      <c r="B13" s="286" t="s">
        <v>134</v>
      </c>
      <c r="C13" s="286"/>
      <c r="D13" s="286"/>
      <c r="E13" s="287"/>
      <c r="F13" s="288">
        <v>5061</v>
      </c>
      <c r="G13" s="289">
        <v>4780</v>
      </c>
      <c r="H13" s="289" t="s">
        <v>130</v>
      </c>
      <c r="I13" s="289">
        <v>210</v>
      </c>
      <c r="J13" s="289">
        <v>8</v>
      </c>
      <c r="K13" s="289">
        <v>4</v>
      </c>
      <c r="L13" s="290">
        <v>58</v>
      </c>
      <c r="M13" s="291">
        <v>203</v>
      </c>
      <c r="N13" s="289">
        <v>10</v>
      </c>
      <c r="O13" s="289">
        <v>172</v>
      </c>
      <c r="P13" s="289">
        <v>21</v>
      </c>
      <c r="Q13" s="265"/>
    </row>
    <row r="14" spans="2:17" ht="13.5" customHeight="1" x14ac:dyDescent="0.4">
      <c r="B14" s="281" t="s">
        <v>135</v>
      </c>
      <c r="C14" s="281"/>
      <c r="D14" s="281"/>
      <c r="E14" s="282"/>
      <c r="F14" s="283">
        <v>3596631</v>
      </c>
      <c r="G14" s="33">
        <v>1337397</v>
      </c>
      <c r="H14" s="33">
        <v>25847</v>
      </c>
      <c r="I14" s="33">
        <v>1530873</v>
      </c>
      <c r="J14" s="33">
        <v>52121</v>
      </c>
      <c r="K14" s="33">
        <v>632698</v>
      </c>
      <c r="L14" s="284">
        <v>17695</v>
      </c>
      <c r="M14" s="285">
        <v>384489</v>
      </c>
      <c r="N14" s="33">
        <v>261275</v>
      </c>
      <c r="O14" s="33">
        <v>112001</v>
      </c>
      <c r="P14" s="33">
        <v>11213</v>
      </c>
      <c r="Q14" s="264"/>
    </row>
    <row r="15" spans="2:17" ht="13.5" customHeight="1" x14ac:dyDescent="0.4">
      <c r="B15" s="281" t="s">
        <v>136</v>
      </c>
      <c r="C15" s="281" t="s">
        <v>194</v>
      </c>
      <c r="D15" s="281"/>
      <c r="E15" s="282"/>
      <c r="F15" s="283">
        <v>14180</v>
      </c>
      <c r="G15" s="33">
        <v>9447</v>
      </c>
      <c r="H15" s="33" t="s">
        <v>130</v>
      </c>
      <c r="I15" s="33">
        <v>1204</v>
      </c>
      <c r="J15" s="33">
        <v>1683</v>
      </c>
      <c r="K15" s="33">
        <v>1819</v>
      </c>
      <c r="L15" s="284">
        <v>26</v>
      </c>
      <c r="M15" s="285">
        <v>858</v>
      </c>
      <c r="N15" s="33">
        <v>104</v>
      </c>
      <c r="O15" s="33">
        <v>211</v>
      </c>
      <c r="P15" s="33">
        <v>543</v>
      </c>
      <c r="Q15" s="265"/>
    </row>
    <row r="16" spans="2:17" ht="13.5" customHeight="1" x14ac:dyDescent="0.4">
      <c r="B16" s="281"/>
      <c r="C16" s="281" t="s">
        <v>138</v>
      </c>
      <c r="D16" s="281"/>
      <c r="E16" s="282"/>
      <c r="F16" s="283" t="s">
        <v>132</v>
      </c>
      <c r="G16" s="33" t="s">
        <v>132</v>
      </c>
      <c r="H16" s="33" t="s">
        <v>132</v>
      </c>
      <c r="I16" s="33" t="s">
        <v>132</v>
      </c>
      <c r="J16" s="33" t="s">
        <v>132</v>
      </c>
      <c r="K16" s="33" t="s">
        <v>132</v>
      </c>
      <c r="L16" s="284" t="s">
        <v>132</v>
      </c>
      <c r="M16" s="285">
        <v>636</v>
      </c>
      <c r="N16" s="33">
        <v>310</v>
      </c>
      <c r="O16" s="33">
        <v>261</v>
      </c>
      <c r="P16" s="33">
        <v>65</v>
      </c>
      <c r="Q16" s="265"/>
    </row>
    <row r="17" spans="2:17" ht="13.5" customHeight="1" x14ac:dyDescent="0.4">
      <c r="B17" s="281"/>
      <c r="C17" s="281" t="s">
        <v>304</v>
      </c>
      <c r="D17" s="281"/>
      <c r="E17" s="282"/>
      <c r="F17" s="283">
        <v>15525</v>
      </c>
      <c r="G17" s="33">
        <v>1863</v>
      </c>
      <c r="H17" s="33" t="s">
        <v>130</v>
      </c>
      <c r="I17" s="33">
        <v>832</v>
      </c>
      <c r="J17" s="33" t="s">
        <v>130</v>
      </c>
      <c r="K17" s="33">
        <v>12829</v>
      </c>
      <c r="L17" s="284" t="s">
        <v>130</v>
      </c>
      <c r="M17" s="285" t="s">
        <v>132</v>
      </c>
      <c r="N17" s="33" t="s">
        <v>132</v>
      </c>
      <c r="O17" s="33" t="s">
        <v>132</v>
      </c>
      <c r="P17" s="33" t="s">
        <v>132</v>
      </c>
      <c r="Q17" s="265"/>
    </row>
    <row r="18" spans="2:17" ht="13.5" customHeight="1" x14ac:dyDescent="0.4">
      <c r="B18" s="281"/>
      <c r="C18" s="281" t="s">
        <v>195</v>
      </c>
      <c r="D18" s="281"/>
      <c r="E18" s="282"/>
      <c r="F18" s="283" t="s">
        <v>132</v>
      </c>
      <c r="G18" s="33" t="s">
        <v>132</v>
      </c>
      <c r="H18" s="33" t="s">
        <v>132</v>
      </c>
      <c r="I18" s="33" t="s">
        <v>132</v>
      </c>
      <c r="J18" s="33" t="s">
        <v>132</v>
      </c>
      <c r="K18" s="33" t="s">
        <v>132</v>
      </c>
      <c r="L18" s="284" t="s">
        <v>132</v>
      </c>
      <c r="M18" s="285">
        <v>89</v>
      </c>
      <c r="N18" s="33">
        <v>62</v>
      </c>
      <c r="O18" s="33">
        <v>19</v>
      </c>
      <c r="P18" s="33">
        <v>9</v>
      </c>
      <c r="Q18" s="265"/>
    </row>
    <row r="19" spans="2:17" ht="13.5" customHeight="1" x14ac:dyDescent="0.4">
      <c r="B19" s="281"/>
      <c r="C19" s="292" t="s">
        <v>196</v>
      </c>
      <c r="D19" s="292"/>
      <c r="E19" s="293"/>
      <c r="F19" s="294">
        <v>625844</v>
      </c>
      <c r="G19" s="35">
        <v>8505</v>
      </c>
      <c r="H19" s="35">
        <v>182</v>
      </c>
      <c r="I19" s="35">
        <v>272646</v>
      </c>
      <c r="J19" s="35">
        <v>46</v>
      </c>
      <c r="K19" s="35">
        <v>344036</v>
      </c>
      <c r="L19" s="295">
        <v>429</v>
      </c>
      <c r="M19" s="296">
        <v>167891</v>
      </c>
      <c r="N19" s="35">
        <v>128630</v>
      </c>
      <c r="O19" s="35">
        <v>38296</v>
      </c>
      <c r="P19" s="35">
        <v>965</v>
      </c>
      <c r="Q19" s="265"/>
    </row>
    <row r="20" spans="2:17" ht="13.5" customHeight="1" x14ac:dyDescent="0.4">
      <c r="B20" s="281"/>
      <c r="C20" s="281" t="s">
        <v>142</v>
      </c>
      <c r="D20" s="281"/>
      <c r="E20" s="282"/>
      <c r="F20" s="283">
        <v>56038</v>
      </c>
      <c r="G20" s="33">
        <v>42192</v>
      </c>
      <c r="H20" s="33">
        <v>134</v>
      </c>
      <c r="I20" s="33">
        <v>8389</v>
      </c>
      <c r="J20" s="33">
        <v>96</v>
      </c>
      <c r="K20" s="33">
        <v>4573</v>
      </c>
      <c r="L20" s="284">
        <v>655</v>
      </c>
      <c r="M20" s="285">
        <v>13273</v>
      </c>
      <c r="N20" s="33">
        <v>10232</v>
      </c>
      <c r="O20" s="33">
        <v>3002</v>
      </c>
      <c r="P20" s="33">
        <v>40</v>
      </c>
      <c r="Q20" s="265"/>
    </row>
    <row r="21" spans="2:17" ht="13.5" customHeight="1" x14ac:dyDescent="0.4">
      <c r="B21" s="297"/>
      <c r="C21" s="297"/>
      <c r="D21" s="281" t="s">
        <v>197</v>
      </c>
      <c r="E21" s="298"/>
      <c r="F21" s="283">
        <v>36959</v>
      </c>
      <c r="G21" s="33">
        <v>28104</v>
      </c>
      <c r="H21" s="33">
        <v>43</v>
      </c>
      <c r="I21" s="33">
        <v>5145</v>
      </c>
      <c r="J21" s="33">
        <v>21</v>
      </c>
      <c r="K21" s="33">
        <v>3021</v>
      </c>
      <c r="L21" s="284">
        <v>625</v>
      </c>
      <c r="M21" s="285">
        <v>5155</v>
      </c>
      <c r="N21" s="33">
        <v>4272</v>
      </c>
      <c r="O21" s="33">
        <v>871</v>
      </c>
      <c r="P21" s="33">
        <v>12</v>
      </c>
      <c r="Q21" s="265"/>
    </row>
    <row r="22" spans="2:17" ht="13.5" customHeight="1" x14ac:dyDescent="0.4">
      <c r="B22" s="297"/>
      <c r="C22" s="297"/>
      <c r="D22" s="281" t="s">
        <v>305</v>
      </c>
      <c r="E22" s="298"/>
      <c r="F22" s="283">
        <v>10028</v>
      </c>
      <c r="G22" s="33">
        <v>7880</v>
      </c>
      <c r="H22" s="33">
        <v>90</v>
      </c>
      <c r="I22" s="33">
        <v>1355</v>
      </c>
      <c r="J22" s="33">
        <v>75</v>
      </c>
      <c r="K22" s="33">
        <v>605</v>
      </c>
      <c r="L22" s="284">
        <v>23</v>
      </c>
      <c r="M22" s="285">
        <v>237</v>
      </c>
      <c r="N22" s="33">
        <v>110</v>
      </c>
      <c r="O22" s="33">
        <v>117</v>
      </c>
      <c r="P22" s="33">
        <v>10</v>
      </c>
      <c r="Q22" s="265"/>
    </row>
    <row r="23" spans="2:17" ht="13.5" customHeight="1" x14ac:dyDescent="0.4">
      <c r="B23" s="281"/>
      <c r="C23" s="292"/>
      <c r="D23" s="292" t="s">
        <v>145</v>
      </c>
      <c r="E23" s="293"/>
      <c r="F23" s="294">
        <v>9051</v>
      </c>
      <c r="G23" s="35">
        <v>6207</v>
      </c>
      <c r="H23" s="35" t="s">
        <v>130</v>
      </c>
      <c r="I23" s="35">
        <v>1888</v>
      </c>
      <c r="J23" s="35">
        <v>0</v>
      </c>
      <c r="K23" s="35">
        <v>947</v>
      </c>
      <c r="L23" s="295">
        <v>7</v>
      </c>
      <c r="M23" s="296">
        <v>7882</v>
      </c>
      <c r="N23" s="35">
        <v>5850</v>
      </c>
      <c r="O23" s="35">
        <v>2014</v>
      </c>
      <c r="P23" s="35">
        <v>18</v>
      </c>
      <c r="Q23" s="265"/>
    </row>
    <row r="24" spans="2:17" ht="13.5" customHeight="1" x14ac:dyDescent="0.4">
      <c r="B24" s="281"/>
      <c r="C24" s="297" t="s">
        <v>198</v>
      </c>
      <c r="D24" s="297"/>
      <c r="E24" s="282"/>
      <c r="F24" s="283">
        <v>3420</v>
      </c>
      <c r="G24" s="33">
        <v>2151</v>
      </c>
      <c r="H24" s="33">
        <v>67</v>
      </c>
      <c r="I24" s="33">
        <v>349</v>
      </c>
      <c r="J24" s="33">
        <v>39</v>
      </c>
      <c r="K24" s="33">
        <v>697</v>
      </c>
      <c r="L24" s="284">
        <v>117</v>
      </c>
      <c r="M24" s="285" t="s">
        <v>132</v>
      </c>
      <c r="N24" s="33" t="s">
        <v>132</v>
      </c>
      <c r="O24" s="33" t="s">
        <v>132</v>
      </c>
      <c r="P24" s="33" t="s">
        <v>132</v>
      </c>
      <c r="Q24" s="265"/>
    </row>
    <row r="25" spans="2:17" ht="13.5" customHeight="1" x14ac:dyDescent="0.4">
      <c r="B25" s="297"/>
      <c r="C25" s="297" t="s">
        <v>199</v>
      </c>
      <c r="D25" s="297"/>
      <c r="E25" s="282"/>
      <c r="F25" s="283">
        <v>46255</v>
      </c>
      <c r="G25" s="33">
        <v>25684</v>
      </c>
      <c r="H25" s="33">
        <v>84</v>
      </c>
      <c r="I25" s="33">
        <v>15148</v>
      </c>
      <c r="J25" s="33" t="s">
        <v>130</v>
      </c>
      <c r="K25" s="33">
        <v>5316</v>
      </c>
      <c r="L25" s="284">
        <v>22</v>
      </c>
      <c r="M25" s="285">
        <v>1040</v>
      </c>
      <c r="N25" s="33">
        <v>619</v>
      </c>
      <c r="O25" s="33">
        <v>341</v>
      </c>
      <c r="P25" s="33">
        <v>81</v>
      </c>
      <c r="Q25" s="265"/>
    </row>
    <row r="26" spans="2:17" ht="13.5" customHeight="1" x14ac:dyDescent="0.4">
      <c r="B26" s="297"/>
      <c r="C26" s="297" t="s">
        <v>200</v>
      </c>
      <c r="D26" s="297"/>
      <c r="E26" s="282"/>
      <c r="F26" s="283">
        <v>51707</v>
      </c>
      <c r="G26" s="33">
        <v>26059</v>
      </c>
      <c r="H26" s="33">
        <v>1156</v>
      </c>
      <c r="I26" s="33">
        <v>13984</v>
      </c>
      <c r="J26" s="33">
        <v>2669</v>
      </c>
      <c r="K26" s="33">
        <v>7499</v>
      </c>
      <c r="L26" s="284">
        <v>339</v>
      </c>
      <c r="M26" s="285">
        <v>807</v>
      </c>
      <c r="N26" s="33">
        <v>626</v>
      </c>
      <c r="O26" s="33">
        <v>156</v>
      </c>
      <c r="P26" s="33">
        <v>25</v>
      </c>
      <c r="Q26" s="265"/>
    </row>
    <row r="27" spans="2:17" ht="13.5" customHeight="1" x14ac:dyDescent="0.4">
      <c r="B27" s="297"/>
      <c r="C27" s="297" t="s">
        <v>201</v>
      </c>
      <c r="D27" s="297"/>
      <c r="E27" s="282"/>
      <c r="F27" s="283">
        <v>36821</v>
      </c>
      <c r="G27" s="33">
        <v>21697</v>
      </c>
      <c r="H27" s="33" t="s">
        <v>130</v>
      </c>
      <c r="I27" s="33">
        <v>8425</v>
      </c>
      <c r="J27" s="33">
        <v>174</v>
      </c>
      <c r="K27" s="33">
        <v>6359</v>
      </c>
      <c r="L27" s="284">
        <v>167</v>
      </c>
      <c r="M27" s="285">
        <v>1729</v>
      </c>
      <c r="N27" s="33">
        <v>195</v>
      </c>
      <c r="O27" s="33">
        <v>1521</v>
      </c>
      <c r="P27" s="33">
        <v>14</v>
      </c>
      <c r="Q27" s="265"/>
    </row>
    <row r="28" spans="2:17" ht="13.5" customHeight="1" x14ac:dyDescent="0.4">
      <c r="B28" s="297"/>
      <c r="C28" s="297" t="s">
        <v>150</v>
      </c>
      <c r="D28" s="297"/>
      <c r="E28" s="282"/>
      <c r="F28" s="283">
        <v>17510</v>
      </c>
      <c r="G28" s="33">
        <v>10794</v>
      </c>
      <c r="H28" s="33">
        <v>96</v>
      </c>
      <c r="I28" s="33">
        <v>5126</v>
      </c>
      <c r="J28" s="33">
        <v>1078</v>
      </c>
      <c r="K28" s="33">
        <v>289</v>
      </c>
      <c r="L28" s="284">
        <v>127</v>
      </c>
      <c r="M28" s="285">
        <v>2728</v>
      </c>
      <c r="N28" s="33">
        <v>77</v>
      </c>
      <c r="O28" s="33">
        <v>2543</v>
      </c>
      <c r="P28" s="33">
        <v>108</v>
      </c>
      <c r="Q28" s="265"/>
    </row>
    <row r="29" spans="2:17" ht="13.5" customHeight="1" x14ac:dyDescent="0.4">
      <c r="B29" s="297"/>
      <c r="C29" s="297" t="s">
        <v>202</v>
      </c>
      <c r="D29" s="297"/>
      <c r="E29" s="282"/>
      <c r="F29" s="283">
        <v>39858</v>
      </c>
      <c r="G29" s="33">
        <v>37555</v>
      </c>
      <c r="H29" s="33">
        <v>8</v>
      </c>
      <c r="I29" s="33">
        <v>1887</v>
      </c>
      <c r="J29" s="33">
        <v>38</v>
      </c>
      <c r="K29" s="33">
        <v>371</v>
      </c>
      <c r="L29" s="284" t="s">
        <v>130</v>
      </c>
      <c r="M29" s="285">
        <v>1848</v>
      </c>
      <c r="N29" s="33">
        <v>849</v>
      </c>
      <c r="O29" s="33">
        <v>999</v>
      </c>
      <c r="P29" s="33" t="s">
        <v>130</v>
      </c>
      <c r="Q29" s="265"/>
    </row>
    <row r="30" spans="2:17" ht="13.5" customHeight="1" x14ac:dyDescent="0.4">
      <c r="B30" s="297"/>
      <c r="C30" s="297" t="s">
        <v>203</v>
      </c>
      <c r="D30" s="297"/>
      <c r="E30" s="282"/>
      <c r="F30" s="283">
        <v>3790</v>
      </c>
      <c r="G30" s="33">
        <v>2907</v>
      </c>
      <c r="H30" s="33" t="s">
        <v>130</v>
      </c>
      <c r="I30" s="33">
        <v>738</v>
      </c>
      <c r="J30" s="33">
        <v>3</v>
      </c>
      <c r="K30" s="33">
        <v>124</v>
      </c>
      <c r="L30" s="284">
        <v>17</v>
      </c>
      <c r="M30" s="285">
        <v>349</v>
      </c>
      <c r="N30" s="33">
        <v>91</v>
      </c>
      <c r="O30" s="33">
        <v>257</v>
      </c>
      <c r="P30" s="33" t="s">
        <v>130</v>
      </c>
      <c r="Q30" s="265"/>
    </row>
    <row r="31" spans="2:17" ht="13.5" customHeight="1" x14ac:dyDescent="0.4">
      <c r="B31" s="281"/>
      <c r="C31" s="281" t="s">
        <v>154</v>
      </c>
      <c r="D31" s="281"/>
      <c r="E31" s="282"/>
      <c r="F31" s="283">
        <v>85850</v>
      </c>
      <c r="G31" s="33">
        <v>46203</v>
      </c>
      <c r="H31" s="33">
        <v>190</v>
      </c>
      <c r="I31" s="33">
        <v>12263</v>
      </c>
      <c r="J31" s="33">
        <v>445</v>
      </c>
      <c r="K31" s="33">
        <v>26593</v>
      </c>
      <c r="L31" s="284">
        <v>157</v>
      </c>
      <c r="M31" s="285">
        <v>6196</v>
      </c>
      <c r="N31" s="33">
        <v>5268</v>
      </c>
      <c r="O31" s="33">
        <v>903</v>
      </c>
      <c r="P31" s="33">
        <v>25</v>
      </c>
      <c r="Q31" s="264"/>
    </row>
    <row r="32" spans="2:17" ht="13.5" customHeight="1" x14ac:dyDescent="0.4">
      <c r="B32" s="281"/>
      <c r="C32" s="297" t="s">
        <v>155</v>
      </c>
      <c r="D32" s="297"/>
      <c r="E32" s="282"/>
      <c r="F32" s="283">
        <v>88014</v>
      </c>
      <c r="G32" s="33">
        <v>21830</v>
      </c>
      <c r="H32" s="33">
        <v>68</v>
      </c>
      <c r="I32" s="33">
        <v>15103</v>
      </c>
      <c r="J32" s="33">
        <v>862</v>
      </c>
      <c r="K32" s="33">
        <v>50047</v>
      </c>
      <c r="L32" s="284">
        <v>104</v>
      </c>
      <c r="M32" s="285">
        <v>26245</v>
      </c>
      <c r="N32" s="33">
        <v>2816</v>
      </c>
      <c r="O32" s="33">
        <v>23396</v>
      </c>
      <c r="P32" s="33">
        <v>34</v>
      </c>
      <c r="Q32" s="265"/>
    </row>
    <row r="33" spans="2:17" ht="13.5" customHeight="1" x14ac:dyDescent="0.4">
      <c r="B33" s="297"/>
      <c r="C33" s="297" t="s">
        <v>156</v>
      </c>
      <c r="D33" s="281"/>
      <c r="E33" s="298"/>
      <c r="F33" s="283">
        <v>38880</v>
      </c>
      <c r="G33" s="33">
        <v>13179</v>
      </c>
      <c r="H33" s="33">
        <v>30</v>
      </c>
      <c r="I33" s="33">
        <v>15650</v>
      </c>
      <c r="J33" s="33">
        <v>20</v>
      </c>
      <c r="K33" s="33">
        <v>9943</v>
      </c>
      <c r="L33" s="284">
        <v>58</v>
      </c>
      <c r="M33" s="285">
        <v>26094</v>
      </c>
      <c r="N33" s="33">
        <v>23903</v>
      </c>
      <c r="O33" s="33">
        <v>1749</v>
      </c>
      <c r="P33" s="33">
        <v>442</v>
      </c>
      <c r="Q33" s="265"/>
    </row>
    <row r="34" spans="2:17" ht="13.5" customHeight="1" x14ac:dyDescent="0.4">
      <c r="B34" s="281"/>
      <c r="C34" s="292" t="s">
        <v>204</v>
      </c>
      <c r="D34" s="292"/>
      <c r="E34" s="293"/>
      <c r="F34" s="294">
        <v>41061</v>
      </c>
      <c r="G34" s="35">
        <v>30741</v>
      </c>
      <c r="H34" s="35">
        <v>44</v>
      </c>
      <c r="I34" s="35">
        <v>6108</v>
      </c>
      <c r="J34" s="35" t="s">
        <v>130</v>
      </c>
      <c r="K34" s="35">
        <v>4168</v>
      </c>
      <c r="L34" s="295" t="s">
        <v>130</v>
      </c>
      <c r="M34" s="296">
        <v>9812</v>
      </c>
      <c r="N34" s="35">
        <v>6078</v>
      </c>
      <c r="O34" s="35">
        <v>1833</v>
      </c>
      <c r="P34" s="35">
        <v>1901</v>
      </c>
      <c r="Q34" s="265"/>
    </row>
    <row r="35" spans="2:17" ht="13.5" customHeight="1" x14ac:dyDescent="0.4">
      <c r="B35" s="281"/>
      <c r="C35" s="281" t="s">
        <v>158</v>
      </c>
      <c r="D35" s="281"/>
      <c r="E35" s="298"/>
      <c r="F35" s="283">
        <v>183907</v>
      </c>
      <c r="G35" s="33">
        <v>111420</v>
      </c>
      <c r="H35" s="33">
        <v>351</v>
      </c>
      <c r="I35" s="33">
        <v>54010</v>
      </c>
      <c r="J35" s="33">
        <v>1480</v>
      </c>
      <c r="K35" s="33">
        <v>16275</v>
      </c>
      <c r="L35" s="284">
        <v>372</v>
      </c>
      <c r="M35" s="285">
        <v>22878</v>
      </c>
      <c r="N35" s="33">
        <v>19032</v>
      </c>
      <c r="O35" s="33">
        <v>2036</v>
      </c>
      <c r="P35" s="33">
        <v>1810</v>
      </c>
      <c r="Q35" s="265"/>
    </row>
    <row r="36" spans="2:17" ht="13.5" customHeight="1" x14ac:dyDescent="0.4">
      <c r="B36" s="281"/>
      <c r="C36" s="281"/>
      <c r="D36" s="281" t="s">
        <v>205</v>
      </c>
      <c r="E36" s="298"/>
      <c r="F36" s="283">
        <v>10069</v>
      </c>
      <c r="G36" s="33">
        <v>2316</v>
      </c>
      <c r="H36" s="33">
        <v>108</v>
      </c>
      <c r="I36" s="33">
        <v>7478</v>
      </c>
      <c r="J36" s="33">
        <v>15</v>
      </c>
      <c r="K36" s="33">
        <v>107</v>
      </c>
      <c r="L36" s="284">
        <v>45</v>
      </c>
      <c r="M36" s="285">
        <v>7541</v>
      </c>
      <c r="N36" s="33">
        <v>7471</v>
      </c>
      <c r="O36" s="33">
        <v>26</v>
      </c>
      <c r="P36" s="33">
        <v>43</v>
      </c>
      <c r="Q36" s="265"/>
    </row>
    <row r="37" spans="2:17" ht="13.5" customHeight="1" x14ac:dyDescent="0.4">
      <c r="B37" s="281"/>
      <c r="C37" s="292"/>
      <c r="D37" s="292" t="s">
        <v>206</v>
      </c>
      <c r="E37" s="299"/>
      <c r="F37" s="294">
        <v>173838</v>
      </c>
      <c r="G37" s="35">
        <v>109104</v>
      </c>
      <c r="H37" s="35">
        <v>242</v>
      </c>
      <c r="I37" s="35">
        <v>46533</v>
      </c>
      <c r="J37" s="35">
        <v>1464</v>
      </c>
      <c r="K37" s="35">
        <v>16167</v>
      </c>
      <c r="L37" s="295">
        <v>327</v>
      </c>
      <c r="M37" s="296">
        <v>15337</v>
      </c>
      <c r="N37" s="35">
        <v>11561</v>
      </c>
      <c r="O37" s="35">
        <v>2010</v>
      </c>
      <c r="P37" s="35">
        <v>1766</v>
      </c>
      <c r="Q37" s="265"/>
    </row>
    <row r="38" spans="2:17" ht="13.5" customHeight="1" x14ac:dyDescent="0.4">
      <c r="B38" s="297"/>
      <c r="C38" s="300" t="s">
        <v>207</v>
      </c>
      <c r="D38" s="300"/>
      <c r="E38" s="301"/>
      <c r="F38" s="302">
        <v>246441</v>
      </c>
      <c r="G38" s="303">
        <v>117124</v>
      </c>
      <c r="H38" s="303">
        <v>696</v>
      </c>
      <c r="I38" s="303">
        <v>92056</v>
      </c>
      <c r="J38" s="303">
        <v>470</v>
      </c>
      <c r="K38" s="303">
        <v>35100</v>
      </c>
      <c r="L38" s="304">
        <v>994</v>
      </c>
      <c r="M38" s="305">
        <v>64759</v>
      </c>
      <c r="N38" s="303">
        <v>46528</v>
      </c>
      <c r="O38" s="303">
        <v>15453</v>
      </c>
      <c r="P38" s="303">
        <v>2778</v>
      </c>
      <c r="Q38" s="265"/>
    </row>
    <row r="39" spans="2:17" ht="13.5" customHeight="1" x14ac:dyDescent="0.4">
      <c r="B39" s="281"/>
      <c r="C39" s="281" t="s">
        <v>208</v>
      </c>
      <c r="D39" s="281"/>
      <c r="E39" s="298"/>
      <c r="F39" s="283">
        <v>1953664</v>
      </c>
      <c r="G39" s="33">
        <v>783869</v>
      </c>
      <c r="H39" s="33">
        <v>22530</v>
      </c>
      <c r="I39" s="33">
        <v>992598</v>
      </c>
      <c r="J39" s="33">
        <v>42755</v>
      </c>
      <c r="K39" s="33">
        <v>98778</v>
      </c>
      <c r="L39" s="284">
        <v>13134</v>
      </c>
      <c r="M39" s="285">
        <v>28746</v>
      </c>
      <c r="N39" s="33">
        <v>10957</v>
      </c>
      <c r="O39" s="33">
        <v>15604</v>
      </c>
      <c r="P39" s="33">
        <v>2184</v>
      </c>
      <c r="Q39" s="265"/>
    </row>
    <row r="40" spans="2:17" ht="13.5" customHeight="1" x14ac:dyDescent="0.4">
      <c r="B40" s="281"/>
      <c r="C40" s="297"/>
      <c r="D40" s="297" t="s">
        <v>209</v>
      </c>
      <c r="E40" s="282"/>
      <c r="F40" s="283">
        <v>1946144</v>
      </c>
      <c r="G40" s="33">
        <v>778890</v>
      </c>
      <c r="H40" s="33">
        <v>22528</v>
      </c>
      <c r="I40" s="33">
        <v>990359</v>
      </c>
      <c r="J40" s="33">
        <v>42755</v>
      </c>
      <c r="K40" s="33">
        <v>98479</v>
      </c>
      <c r="L40" s="284">
        <v>13133</v>
      </c>
      <c r="M40" s="285">
        <v>16372</v>
      </c>
      <c r="N40" s="33">
        <v>6125</v>
      </c>
      <c r="O40" s="33">
        <v>8063</v>
      </c>
      <c r="P40" s="33">
        <v>2184</v>
      </c>
      <c r="Q40" s="264"/>
    </row>
    <row r="41" spans="2:17" ht="13.5" customHeight="1" x14ac:dyDescent="0.4">
      <c r="B41" s="297"/>
      <c r="C41" s="292"/>
      <c r="D41" s="292" t="s">
        <v>210</v>
      </c>
      <c r="E41" s="299"/>
      <c r="F41" s="294">
        <v>7519</v>
      </c>
      <c r="G41" s="35">
        <v>4979</v>
      </c>
      <c r="H41" s="35">
        <v>1</v>
      </c>
      <c r="I41" s="35">
        <v>2239</v>
      </c>
      <c r="J41" s="35">
        <v>0</v>
      </c>
      <c r="K41" s="35">
        <v>299</v>
      </c>
      <c r="L41" s="295">
        <v>0</v>
      </c>
      <c r="M41" s="296">
        <v>12373</v>
      </c>
      <c r="N41" s="35">
        <v>4832</v>
      </c>
      <c r="O41" s="35">
        <v>7541</v>
      </c>
      <c r="P41" s="35" t="s">
        <v>130</v>
      </c>
      <c r="Q41" s="265"/>
    </row>
    <row r="42" spans="2:17" ht="13.5" customHeight="1" x14ac:dyDescent="0.4">
      <c r="B42" s="306"/>
      <c r="C42" s="306" t="s">
        <v>211</v>
      </c>
      <c r="D42" s="306"/>
      <c r="E42" s="307"/>
      <c r="F42" s="308">
        <v>24705</v>
      </c>
      <c r="G42" s="309">
        <v>11593</v>
      </c>
      <c r="H42" s="309" t="s">
        <v>130</v>
      </c>
      <c r="I42" s="309">
        <v>7317</v>
      </c>
      <c r="J42" s="309">
        <v>238</v>
      </c>
      <c r="K42" s="309">
        <v>4585</v>
      </c>
      <c r="L42" s="310">
        <v>972</v>
      </c>
      <c r="M42" s="311">
        <v>7746</v>
      </c>
      <c r="N42" s="309">
        <v>4778</v>
      </c>
      <c r="O42" s="309">
        <v>2818</v>
      </c>
      <c r="P42" s="309">
        <v>150</v>
      </c>
      <c r="Q42" s="265"/>
    </row>
    <row r="43" spans="2:17" ht="13.5" customHeight="1" x14ac:dyDescent="0.4">
      <c r="B43" s="286" t="s">
        <v>306</v>
      </c>
      <c r="C43" s="286"/>
      <c r="D43" s="286"/>
      <c r="E43" s="287"/>
      <c r="F43" s="288">
        <v>209</v>
      </c>
      <c r="G43" s="289">
        <v>184</v>
      </c>
      <c r="H43" s="289" t="s">
        <v>130</v>
      </c>
      <c r="I43" s="289" t="s">
        <v>130</v>
      </c>
      <c r="J43" s="289" t="s">
        <v>130</v>
      </c>
      <c r="K43" s="289">
        <v>9</v>
      </c>
      <c r="L43" s="290">
        <v>16</v>
      </c>
      <c r="M43" s="291" t="s">
        <v>132</v>
      </c>
      <c r="N43" s="289" t="s">
        <v>132</v>
      </c>
      <c r="O43" s="289" t="s">
        <v>132</v>
      </c>
      <c r="P43" s="289" t="s">
        <v>132</v>
      </c>
      <c r="Q43" s="265"/>
    </row>
    <row r="44" spans="2:17" ht="13.5" customHeight="1" x14ac:dyDescent="0.4">
      <c r="B44" s="297" t="s">
        <v>168</v>
      </c>
      <c r="C44" s="281"/>
      <c r="D44" s="281"/>
      <c r="E44" s="298"/>
      <c r="F44" s="283">
        <v>25675</v>
      </c>
      <c r="G44" s="33">
        <v>17649</v>
      </c>
      <c r="H44" s="33">
        <v>99</v>
      </c>
      <c r="I44" s="33">
        <v>4127</v>
      </c>
      <c r="J44" s="33" t="s">
        <v>130</v>
      </c>
      <c r="K44" s="33">
        <v>3696</v>
      </c>
      <c r="L44" s="284">
        <v>103</v>
      </c>
      <c r="M44" s="285">
        <v>134926</v>
      </c>
      <c r="N44" s="33">
        <v>130138</v>
      </c>
      <c r="O44" s="33">
        <v>952</v>
      </c>
      <c r="P44" s="33">
        <v>3836</v>
      </c>
      <c r="Q44" s="265"/>
    </row>
    <row r="45" spans="2:17" ht="13.5" customHeight="1" x14ac:dyDescent="0.4">
      <c r="B45" s="297"/>
      <c r="C45" s="281" t="s">
        <v>170</v>
      </c>
      <c r="D45" s="281"/>
      <c r="E45" s="298"/>
      <c r="F45" s="283" t="s">
        <v>132</v>
      </c>
      <c r="G45" s="33" t="s">
        <v>132</v>
      </c>
      <c r="H45" s="33" t="s">
        <v>132</v>
      </c>
      <c r="I45" s="33" t="s">
        <v>132</v>
      </c>
      <c r="J45" s="33" t="s">
        <v>132</v>
      </c>
      <c r="K45" s="33" t="s">
        <v>132</v>
      </c>
      <c r="L45" s="284" t="s">
        <v>132</v>
      </c>
      <c r="M45" s="285" t="s">
        <v>132</v>
      </c>
      <c r="N45" s="33" t="s">
        <v>132</v>
      </c>
      <c r="O45" s="33" t="s">
        <v>132</v>
      </c>
      <c r="P45" s="33" t="s">
        <v>132</v>
      </c>
      <c r="Q45" s="265"/>
    </row>
    <row r="46" spans="2:17" ht="13.5" customHeight="1" x14ac:dyDescent="0.4">
      <c r="B46" s="297"/>
      <c r="C46" s="281" t="s">
        <v>171</v>
      </c>
      <c r="D46" s="281"/>
      <c r="E46" s="298"/>
      <c r="F46" s="283" t="s">
        <v>130</v>
      </c>
      <c r="G46" s="33" t="s">
        <v>130</v>
      </c>
      <c r="H46" s="33" t="s">
        <v>130</v>
      </c>
      <c r="I46" s="33" t="s">
        <v>130</v>
      </c>
      <c r="J46" s="33" t="s">
        <v>130</v>
      </c>
      <c r="K46" s="33" t="s">
        <v>130</v>
      </c>
      <c r="L46" s="284" t="s">
        <v>130</v>
      </c>
      <c r="M46" s="285" t="s">
        <v>130</v>
      </c>
      <c r="N46" s="33" t="s">
        <v>130</v>
      </c>
      <c r="O46" s="33" t="s">
        <v>130</v>
      </c>
      <c r="P46" s="33" t="s">
        <v>130</v>
      </c>
      <c r="Q46" s="265"/>
    </row>
    <row r="47" spans="2:17" ht="13.5" customHeight="1" x14ac:dyDescent="0.4">
      <c r="B47" s="281"/>
      <c r="C47" s="281" t="s">
        <v>173</v>
      </c>
      <c r="D47" s="281"/>
      <c r="E47" s="298"/>
      <c r="F47" s="283" t="s">
        <v>132</v>
      </c>
      <c r="G47" s="33" t="s">
        <v>132</v>
      </c>
      <c r="H47" s="33" t="s">
        <v>132</v>
      </c>
      <c r="I47" s="33" t="s">
        <v>132</v>
      </c>
      <c r="J47" s="33" t="s">
        <v>132</v>
      </c>
      <c r="K47" s="33" t="s">
        <v>132</v>
      </c>
      <c r="L47" s="284" t="s">
        <v>132</v>
      </c>
      <c r="M47" s="285">
        <v>114701</v>
      </c>
      <c r="N47" s="33">
        <v>110478</v>
      </c>
      <c r="O47" s="33">
        <v>794</v>
      </c>
      <c r="P47" s="33">
        <v>3429</v>
      </c>
      <c r="Q47" s="265"/>
    </row>
    <row r="48" spans="2:17" ht="13.5" customHeight="1" x14ac:dyDescent="0.4">
      <c r="B48" s="306"/>
      <c r="C48" s="306" t="s">
        <v>174</v>
      </c>
      <c r="D48" s="306"/>
      <c r="E48" s="307"/>
      <c r="F48" s="308">
        <v>797</v>
      </c>
      <c r="G48" s="309">
        <v>484</v>
      </c>
      <c r="H48" s="309" t="s">
        <v>130</v>
      </c>
      <c r="I48" s="309">
        <v>53</v>
      </c>
      <c r="J48" s="309" t="s">
        <v>130</v>
      </c>
      <c r="K48" s="309">
        <v>259</v>
      </c>
      <c r="L48" s="310" t="s">
        <v>130</v>
      </c>
      <c r="M48" s="311" t="s">
        <v>132</v>
      </c>
      <c r="N48" s="309" t="s">
        <v>132</v>
      </c>
      <c r="O48" s="309" t="s">
        <v>132</v>
      </c>
      <c r="P48" s="309" t="s">
        <v>132</v>
      </c>
      <c r="Q48" s="265"/>
    </row>
    <row r="49" spans="2:17" ht="13.5" customHeight="1" x14ac:dyDescent="0.4">
      <c r="B49" s="312" t="s">
        <v>175</v>
      </c>
      <c r="C49" s="312"/>
      <c r="D49" s="312"/>
      <c r="E49" s="287"/>
      <c r="F49" s="288">
        <v>404</v>
      </c>
      <c r="G49" s="289">
        <v>360</v>
      </c>
      <c r="H49" s="289" t="s">
        <v>130</v>
      </c>
      <c r="I49" s="289">
        <v>1</v>
      </c>
      <c r="J49" s="289" t="s">
        <v>130</v>
      </c>
      <c r="K49" s="289">
        <v>0</v>
      </c>
      <c r="L49" s="290">
        <v>42</v>
      </c>
      <c r="M49" s="291" t="s">
        <v>132</v>
      </c>
      <c r="N49" s="289" t="s">
        <v>132</v>
      </c>
      <c r="O49" s="289" t="s">
        <v>132</v>
      </c>
      <c r="P49" s="289" t="s">
        <v>132</v>
      </c>
      <c r="Q49" s="265"/>
    </row>
    <row r="50" spans="2:17" ht="13.5" customHeight="1" x14ac:dyDescent="0.4">
      <c r="B50" s="312" t="s">
        <v>176</v>
      </c>
      <c r="C50" s="312"/>
      <c r="D50" s="312"/>
      <c r="E50" s="287"/>
      <c r="F50" s="288">
        <v>4392</v>
      </c>
      <c r="G50" s="289">
        <v>2331</v>
      </c>
      <c r="H50" s="289" t="s">
        <v>130</v>
      </c>
      <c r="I50" s="289">
        <v>1834</v>
      </c>
      <c r="J50" s="289" t="s">
        <v>130</v>
      </c>
      <c r="K50" s="289">
        <v>209</v>
      </c>
      <c r="L50" s="290">
        <v>17</v>
      </c>
      <c r="M50" s="291">
        <v>16042</v>
      </c>
      <c r="N50" s="289">
        <v>1398</v>
      </c>
      <c r="O50" s="289">
        <v>14558</v>
      </c>
      <c r="P50" s="289">
        <v>86</v>
      </c>
      <c r="Q50" s="265"/>
    </row>
    <row r="51" spans="2:17" ht="13.5" customHeight="1" x14ac:dyDescent="0.4">
      <c r="B51" s="312" t="s">
        <v>177</v>
      </c>
      <c r="C51" s="312"/>
      <c r="D51" s="312"/>
      <c r="E51" s="287"/>
      <c r="F51" s="288" t="s">
        <v>130</v>
      </c>
      <c r="G51" s="289" t="s">
        <v>130</v>
      </c>
      <c r="H51" s="289" t="s">
        <v>130</v>
      </c>
      <c r="I51" s="289" t="s">
        <v>130</v>
      </c>
      <c r="J51" s="289" t="s">
        <v>130</v>
      </c>
      <c r="K51" s="289" t="s">
        <v>130</v>
      </c>
      <c r="L51" s="290" t="s">
        <v>130</v>
      </c>
      <c r="M51" s="291" t="s">
        <v>132</v>
      </c>
      <c r="N51" s="289" t="s">
        <v>132</v>
      </c>
      <c r="O51" s="289" t="s">
        <v>132</v>
      </c>
      <c r="P51" s="289" t="s">
        <v>132</v>
      </c>
      <c r="Q51" s="33"/>
    </row>
    <row r="52" spans="2:17" ht="13.5" customHeight="1" x14ac:dyDescent="0.4">
      <c r="B52" s="313" t="s">
        <v>178</v>
      </c>
      <c r="C52" s="313"/>
      <c r="D52" s="313"/>
      <c r="E52" s="282"/>
      <c r="F52" s="283">
        <v>25659</v>
      </c>
      <c r="G52" s="33">
        <v>19521</v>
      </c>
      <c r="H52" s="33">
        <v>864</v>
      </c>
      <c r="I52" s="33">
        <v>2917</v>
      </c>
      <c r="J52" s="33">
        <v>452</v>
      </c>
      <c r="K52" s="33">
        <v>610</v>
      </c>
      <c r="L52" s="284">
        <v>1296</v>
      </c>
      <c r="M52" s="285">
        <v>6091</v>
      </c>
      <c r="N52" s="33">
        <v>3515</v>
      </c>
      <c r="O52" s="33">
        <v>922</v>
      </c>
      <c r="P52" s="33">
        <v>1654</v>
      </c>
      <c r="Q52" s="33"/>
    </row>
    <row r="53" spans="2:17" ht="13.5" customHeight="1" x14ac:dyDescent="0.4">
      <c r="B53" s="314"/>
      <c r="C53" s="314" t="s">
        <v>182</v>
      </c>
      <c r="D53" s="314"/>
      <c r="E53" s="282"/>
      <c r="F53" s="283">
        <v>14654</v>
      </c>
      <c r="G53" s="33">
        <v>13029</v>
      </c>
      <c r="H53" s="33" t="s">
        <v>130</v>
      </c>
      <c r="I53" s="33">
        <v>1369</v>
      </c>
      <c r="J53" s="33" t="s">
        <v>130</v>
      </c>
      <c r="K53" s="33">
        <v>257</v>
      </c>
      <c r="L53" s="284" t="s">
        <v>130</v>
      </c>
      <c r="M53" s="285">
        <v>1172</v>
      </c>
      <c r="N53" s="33">
        <v>447</v>
      </c>
      <c r="O53" s="33">
        <v>669</v>
      </c>
      <c r="P53" s="33">
        <v>55</v>
      </c>
      <c r="Q53" s="33"/>
    </row>
    <row r="54" spans="2:17" ht="13.5" customHeight="1" x14ac:dyDescent="0.4">
      <c r="B54" s="313"/>
      <c r="C54" s="313" t="s">
        <v>212</v>
      </c>
      <c r="D54" s="313"/>
      <c r="E54" s="282"/>
      <c r="F54" s="283">
        <v>9084</v>
      </c>
      <c r="G54" s="33">
        <v>5697</v>
      </c>
      <c r="H54" s="33">
        <v>864</v>
      </c>
      <c r="I54" s="33">
        <v>1522</v>
      </c>
      <c r="J54" s="33">
        <v>452</v>
      </c>
      <c r="K54" s="33">
        <v>330</v>
      </c>
      <c r="L54" s="284">
        <v>220</v>
      </c>
      <c r="M54" s="285">
        <v>4629</v>
      </c>
      <c r="N54" s="33">
        <v>2970</v>
      </c>
      <c r="O54" s="33">
        <v>141</v>
      </c>
      <c r="P54" s="33">
        <v>1519</v>
      </c>
      <c r="Q54" s="33"/>
    </row>
    <row r="55" spans="2:17" ht="13.5" customHeight="1" x14ac:dyDescent="0.4">
      <c r="B55" s="315"/>
      <c r="C55" s="314" t="s">
        <v>184</v>
      </c>
      <c r="D55" s="314"/>
      <c r="E55" s="281"/>
      <c r="F55" s="283">
        <v>1921</v>
      </c>
      <c r="G55" s="33">
        <v>795</v>
      </c>
      <c r="H55" s="33" t="s">
        <v>130</v>
      </c>
      <c r="I55" s="33">
        <v>27</v>
      </c>
      <c r="J55" s="33" t="s">
        <v>130</v>
      </c>
      <c r="K55" s="33">
        <v>23</v>
      </c>
      <c r="L55" s="284">
        <v>1077</v>
      </c>
      <c r="M55" s="316">
        <v>290</v>
      </c>
      <c r="N55" s="317">
        <v>98</v>
      </c>
      <c r="O55" s="33">
        <v>111</v>
      </c>
      <c r="P55" s="33">
        <v>80</v>
      </c>
      <c r="Q55" s="33"/>
    </row>
    <row r="56" spans="2:17" ht="13.5" customHeight="1" x14ac:dyDescent="0.4">
      <c r="B56" s="315"/>
      <c r="C56" s="497" t="s">
        <v>213</v>
      </c>
      <c r="D56" s="497"/>
      <c r="E56" s="498"/>
      <c r="F56" s="33">
        <v>4444</v>
      </c>
      <c r="G56" s="318">
        <v>665</v>
      </c>
      <c r="H56" s="33" t="s">
        <v>130</v>
      </c>
      <c r="I56" s="33">
        <v>3780</v>
      </c>
      <c r="J56" s="33" t="s">
        <v>130</v>
      </c>
      <c r="K56" s="33" t="s">
        <v>130</v>
      </c>
      <c r="L56" s="284" t="s">
        <v>130</v>
      </c>
      <c r="M56" s="317">
        <v>48</v>
      </c>
      <c r="N56" s="319" t="s">
        <v>130</v>
      </c>
      <c r="O56" s="33">
        <v>48</v>
      </c>
      <c r="P56" s="33" t="s">
        <v>130</v>
      </c>
      <c r="Q56" s="33"/>
    </row>
    <row r="57" spans="2:17" ht="6.75" customHeight="1" thickBot="1" x14ac:dyDescent="0.45">
      <c r="B57" s="320"/>
      <c r="C57" s="321"/>
      <c r="D57" s="321"/>
      <c r="E57" s="321"/>
      <c r="F57" s="322"/>
      <c r="G57" s="323"/>
      <c r="H57" s="324"/>
      <c r="I57" s="324"/>
      <c r="J57" s="324"/>
      <c r="K57" s="324"/>
      <c r="L57" s="324"/>
      <c r="M57" s="325"/>
      <c r="N57" s="326"/>
      <c r="O57" s="324"/>
      <c r="P57" s="324"/>
      <c r="Q57" s="33"/>
    </row>
    <row r="58" spans="2:17" s="327" customFormat="1" ht="6.75" customHeight="1" x14ac:dyDescent="0.4">
      <c r="F58" s="328"/>
      <c r="G58" s="328"/>
      <c r="H58" s="328"/>
      <c r="I58" s="328"/>
      <c r="L58" s="328"/>
      <c r="M58" s="328"/>
      <c r="N58" s="328"/>
      <c r="O58" s="328"/>
      <c r="P58" s="328"/>
    </row>
    <row r="59" spans="2:17" ht="18" customHeight="1" x14ac:dyDescent="0.4">
      <c r="B59" s="329"/>
    </row>
    <row r="60" spans="2:17" ht="18" customHeight="1" x14ac:dyDescent="0.4">
      <c r="B60" s="327"/>
    </row>
  </sheetData>
  <mergeCells count="14">
    <mergeCell ref="N6:N7"/>
    <mergeCell ref="O6:O7"/>
    <mergeCell ref="P6:P7"/>
    <mergeCell ref="B7:E8"/>
    <mergeCell ref="C56:E56"/>
    <mergeCell ref="B5:E6"/>
    <mergeCell ref="F5:F7"/>
    <mergeCell ref="M5:M7"/>
    <mergeCell ref="G6:G7"/>
    <mergeCell ref="H6:H7"/>
    <mergeCell ref="I6:I7"/>
    <mergeCell ref="J6:J7"/>
    <mergeCell ref="K6:K7"/>
    <mergeCell ref="L6:L7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orientation="portrait" r:id="rId1"/>
  <headerFooter alignWithMargins="0"/>
  <colBreaks count="1" manualBreakCount="1">
    <brk id="9" min="2" max="57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B1:I74"/>
  <sheetViews>
    <sheetView tabSelected="1" zoomScaleNormal="100" zoomScaleSheetLayoutView="100" workbookViewId="0">
      <pane ySplit="3" topLeftCell="A9" activePane="bottomLeft" state="frozen"/>
      <selection pane="bottomLeft" activeCell="M51" sqref="M51"/>
    </sheetView>
  </sheetViews>
  <sheetFormatPr defaultRowHeight="13.5" customHeight="1" x14ac:dyDescent="0.4"/>
  <cols>
    <col min="1" max="1" width="2.5" style="331" customWidth="1"/>
    <col min="2" max="2" width="16" style="331" customWidth="1"/>
    <col min="3" max="3" width="1.375" style="331" customWidth="1"/>
    <col min="4" max="4" width="16.5" style="332" customWidth="1"/>
    <col min="5" max="7" width="15.625" style="331" customWidth="1"/>
    <col min="8" max="8" width="9" style="331" customWidth="1"/>
    <col min="9" max="16384" width="9" style="331"/>
  </cols>
  <sheetData>
    <row r="1" spans="2:9" ht="15" customHeight="1" x14ac:dyDescent="0.4">
      <c r="B1" s="330" t="s">
        <v>0</v>
      </c>
    </row>
    <row r="2" spans="2:9" ht="15" customHeight="1" x14ac:dyDescent="0.4">
      <c r="B2" s="331" t="s">
        <v>307</v>
      </c>
    </row>
    <row r="3" spans="2:9" ht="15" customHeight="1" x14ac:dyDescent="0.4">
      <c r="B3" s="333" t="s">
        <v>308</v>
      </c>
    </row>
    <row r="4" spans="2:9" ht="15" customHeight="1" x14ac:dyDescent="0.4"/>
    <row r="5" spans="2:9" ht="18.75" customHeight="1" thickBot="1" x14ac:dyDescent="0.45">
      <c r="B5" s="331" t="s">
        <v>309</v>
      </c>
      <c r="G5" s="334" t="s">
        <v>310</v>
      </c>
      <c r="H5" s="334"/>
    </row>
    <row r="6" spans="2:9" ht="22.5" customHeight="1" x14ac:dyDescent="0.4">
      <c r="B6" s="510" t="s">
        <v>311</v>
      </c>
      <c r="C6" s="335"/>
      <c r="D6" s="512" t="s">
        <v>312</v>
      </c>
      <c r="E6" s="336" t="s">
        <v>313</v>
      </c>
      <c r="F6" s="337" t="s">
        <v>314</v>
      </c>
      <c r="G6" s="338" t="s">
        <v>315</v>
      </c>
      <c r="H6" s="339"/>
    </row>
    <row r="7" spans="2:9" ht="22.5" customHeight="1" thickBot="1" x14ac:dyDescent="0.45">
      <c r="B7" s="511"/>
      <c r="C7" s="340"/>
      <c r="D7" s="513"/>
      <c r="E7" s="341" t="s">
        <v>316</v>
      </c>
      <c r="F7" s="342" t="s">
        <v>317</v>
      </c>
      <c r="G7" s="343" t="s">
        <v>318</v>
      </c>
      <c r="H7" s="344"/>
      <c r="I7" s="331" t="s">
        <v>319</v>
      </c>
    </row>
    <row r="8" spans="2:9" ht="6.75" customHeight="1" x14ac:dyDescent="0.15">
      <c r="B8" s="345"/>
      <c r="C8" s="346"/>
      <c r="D8" s="347"/>
      <c r="E8" s="348"/>
      <c r="F8" s="349"/>
      <c r="G8" s="350"/>
      <c r="H8" s="349"/>
    </row>
    <row r="9" spans="2:9" ht="11.25" customHeight="1" x14ac:dyDescent="0.4">
      <c r="B9" s="351" t="str">
        <f>VLOOKUP($I9,[3]Calculation!$C$4:$H$17,2,FALSE)</f>
        <v>アメリカ</v>
      </c>
      <c r="C9" s="352"/>
      <c r="D9" s="353" t="str">
        <f>VLOOKUP($I9,[3]Calculation!$C$4:$H$17,3,FALSE)</f>
        <v>United States</v>
      </c>
      <c r="E9" s="354">
        <f>VLOOKUP($I9,[3]Calculation!$C$4:$H$17,4,FALSE)</f>
        <v>850005</v>
      </c>
      <c r="F9" s="355">
        <f>VLOOKUP($I9,[3]Calculation!$C$4:$H$17,5,FALSE)</f>
        <v>4576</v>
      </c>
      <c r="G9" s="356">
        <f>VLOOKUP($I9,[3]Calculation!$C$4:$H$17,6,FALSE)</f>
        <v>845429</v>
      </c>
      <c r="H9" s="357"/>
      <c r="I9" s="331">
        <v>1</v>
      </c>
    </row>
    <row r="10" spans="2:9" ht="11.25" customHeight="1" x14ac:dyDescent="0.4">
      <c r="B10" s="358" t="str">
        <f>VLOOKUP($I10,[3]Calculation!$C$4:$H$17,2,FALSE)</f>
        <v>タイ</v>
      </c>
      <c r="C10" s="359"/>
      <c r="D10" s="360" t="str">
        <f>VLOOKUP($I10,[3]Calculation!$C$4:$H$17,3,FALSE)</f>
        <v>Thailand</v>
      </c>
      <c r="E10" s="361">
        <f>VLOOKUP($I10,[3]Calculation!$C$4:$H$17,4,FALSE)</f>
        <v>232924</v>
      </c>
      <c r="F10" s="362">
        <f>VLOOKUP($I10,[3]Calculation!$C$4:$H$17,5,FALSE)</f>
        <v>175</v>
      </c>
      <c r="G10" s="363">
        <f>VLOOKUP($I10,[3]Calculation!$C$4:$H$17,6,FALSE)</f>
        <v>232749</v>
      </c>
      <c r="H10" s="357"/>
      <c r="I10" s="331">
        <v>2</v>
      </c>
    </row>
    <row r="11" spans="2:9" ht="11.25" customHeight="1" x14ac:dyDescent="0.4">
      <c r="B11" s="358" t="str">
        <f>VLOOKUP($I11,[3]Calculation!$C$4:$H$17,2,FALSE)</f>
        <v>中国</v>
      </c>
      <c r="C11" s="359"/>
      <c r="D11" s="360" t="str">
        <f>VLOOKUP($I11,[3]Calculation!$C$4:$H$17,3,FALSE)</f>
        <v>China</v>
      </c>
      <c r="E11" s="361">
        <f>VLOOKUP($I11,[3]Calculation!$C$4:$H$17,4,FALSE)</f>
        <v>225045</v>
      </c>
      <c r="F11" s="362">
        <f>VLOOKUP($I11,[3]Calculation!$C$4:$H$17,5,FALSE)</f>
        <v>1077</v>
      </c>
      <c r="G11" s="363">
        <f>VLOOKUP($I11,[3]Calculation!$C$4:$H$17,6,FALSE)</f>
        <v>223968</v>
      </c>
      <c r="H11" s="357"/>
      <c r="I11" s="331">
        <v>3</v>
      </c>
    </row>
    <row r="12" spans="2:9" ht="11.25" customHeight="1" x14ac:dyDescent="0.4">
      <c r="B12" s="358" t="str">
        <f>VLOOKUP($I12,[3]Calculation!$C$4:$H$17,2,FALSE)</f>
        <v>インド</v>
      </c>
      <c r="C12" s="359"/>
      <c r="D12" s="360" t="str">
        <f>VLOOKUP($I12,[3]Calculation!$C$4:$H$17,3,FALSE)</f>
        <v>India</v>
      </c>
      <c r="E12" s="361">
        <f>VLOOKUP($I12,[3]Calculation!$C$4:$H$17,4,FALSE)</f>
        <v>124107</v>
      </c>
      <c r="F12" s="362" t="str">
        <f>VLOOKUP($I12,[3]Calculation!$C$4:$H$17,5,FALSE)</f>
        <v>-</v>
      </c>
      <c r="G12" s="363">
        <f>VLOOKUP($I12,[3]Calculation!$C$4:$H$17,6,FALSE)</f>
        <v>124107</v>
      </c>
      <c r="H12" s="357"/>
      <c r="I12" s="331">
        <v>4</v>
      </c>
    </row>
    <row r="13" spans="2:9" ht="11.25" customHeight="1" x14ac:dyDescent="0.4">
      <c r="B13" s="358" t="str">
        <f>VLOOKUP($I13,[3]Calculation!$C$4:$H$17,2,FALSE)</f>
        <v>インドネシア</v>
      </c>
      <c r="C13" s="359"/>
      <c r="D13" s="360" t="str">
        <f>VLOOKUP($I13,[3]Calculation!$C$4:$H$17,3,FALSE)</f>
        <v>Indonesia</v>
      </c>
      <c r="E13" s="361">
        <f>VLOOKUP($I13,[3]Calculation!$C$4:$H$17,4,FALSE)</f>
        <v>95273</v>
      </c>
      <c r="F13" s="362">
        <f>VLOOKUP($I13,[3]Calculation!$C$4:$H$17,5,FALSE)</f>
        <v>44</v>
      </c>
      <c r="G13" s="363">
        <f>VLOOKUP($I13,[3]Calculation!$C$4:$H$17,6,FALSE)</f>
        <v>95229</v>
      </c>
      <c r="H13" s="357"/>
      <c r="I13" s="331">
        <v>5</v>
      </c>
    </row>
    <row r="14" spans="2:9" ht="11.25" customHeight="1" x14ac:dyDescent="0.4">
      <c r="B14" s="358" t="str">
        <f>VLOOKUP($I14,[3]Calculation!$C$4:$H$17,2,FALSE)</f>
        <v>メキシコ</v>
      </c>
      <c r="C14" s="359"/>
      <c r="D14" s="360" t="str">
        <f>VLOOKUP($I14,[3]Calculation!$C$4:$H$17,3,FALSE)</f>
        <v>Mexico</v>
      </c>
      <c r="E14" s="361">
        <f>VLOOKUP($I14,[3]Calculation!$C$4:$H$17,4,FALSE)</f>
        <v>72989</v>
      </c>
      <c r="F14" s="362">
        <f>VLOOKUP($I14,[3]Calculation!$C$4:$H$17,5,FALSE)</f>
        <v>254</v>
      </c>
      <c r="G14" s="363">
        <f>VLOOKUP($I14,[3]Calculation!$C$4:$H$17,6,FALSE)</f>
        <v>72735</v>
      </c>
      <c r="H14" s="357"/>
      <c r="I14" s="331">
        <v>6</v>
      </c>
    </row>
    <row r="15" spans="2:9" ht="11.25" customHeight="1" x14ac:dyDescent="0.4">
      <c r="B15" s="358" t="str">
        <f>VLOOKUP($I15,[3]Calculation!$C$4:$H$17,2,FALSE)</f>
        <v>カナダ</v>
      </c>
      <c r="C15" s="359"/>
      <c r="D15" s="360" t="str">
        <f>VLOOKUP($I15,[3]Calculation!$C$4:$H$17,3,FALSE)</f>
        <v>Canada</v>
      </c>
      <c r="E15" s="361">
        <f>VLOOKUP($I15,[3]Calculation!$C$4:$H$17,4,FALSE)</f>
        <v>67364</v>
      </c>
      <c r="F15" s="362">
        <f>VLOOKUP($I15,[3]Calculation!$C$4:$H$17,5,FALSE)</f>
        <v>1295</v>
      </c>
      <c r="G15" s="363">
        <f>VLOOKUP($I15,[3]Calculation!$C$4:$H$17,6,FALSE)</f>
        <v>66069</v>
      </c>
      <c r="H15" s="357"/>
      <c r="I15" s="331">
        <v>7</v>
      </c>
    </row>
    <row r="16" spans="2:9" ht="11.25" customHeight="1" x14ac:dyDescent="0.4">
      <c r="B16" s="358" t="str">
        <f>VLOOKUP($I16,[3]Calculation!$C$4:$H$17,2,FALSE)</f>
        <v>イギリス</v>
      </c>
      <c r="C16" s="359"/>
      <c r="D16" s="360" t="str">
        <f>VLOOKUP($I16,[3]Calculation!$C$4:$H$17,3,FALSE)</f>
        <v>United Kingdom</v>
      </c>
      <c r="E16" s="361">
        <f>VLOOKUP($I16,[3]Calculation!$C$4:$H$17,4,FALSE)</f>
        <v>41661</v>
      </c>
      <c r="F16" s="362">
        <f>VLOOKUP($I16,[3]Calculation!$C$4:$H$17,5,FALSE)</f>
        <v>559</v>
      </c>
      <c r="G16" s="363">
        <f>VLOOKUP($I16,[3]Calculation!$C$4:$H$17,6,FALSE)</f>
        <v>41102</v>
      </c>
      <c r="H16" s="357"/>
      <c r="I16" s="331">
        <v>8</v>
      </c>
    </row>
    <row r="17" spans="2:9" ht="11.25" customHeight="1" x14ac:dyDescent="0.4">
      <c r="B17" s="358" t="str">
        <f>VLOOKUP($I17,[3]Calculation!$C$4:$H$17,2,FALSE)</f>
        <v>ブラジル</v>
      </c>
      <c r="C17" s="359"/>
      <c r="D17" s="360" t="str">
        <f>VLOOKUP($I17,[3]Calculation!$C$4:$H$17,3,FALSE)</f>
        <v>Brazil</v>
      </c>
      <c r="E17" s="361">
        <f>VLOOKUP($I17,[3]Calculation!$C$4:$H$17,4,FALSE)</f>
        <v>27885</v>
      </c>
      <c r="F17" s="362" t="str">
        <f>VLOOKUP($I17,[3]Calculation!$C$4:$H$17,5,FALSE)</f>
        <v>-</v>
      </c>
      <c r="G17" s="363">
        <f>VLOOKUP($I17,[3]Calculation!$C$4:$H$17,6,FALSE)</f>
        <v>27885</v>
      </c>
      <c r="H17" s="357"/>
      <c r="I17" s="331">
        <v>9</v>
      </c>
    </row>
    <row r="18" spans="2:9" ht="11.25" customHeight="1" x14ac:dyDescent="0.4">
      <c r="B18" s="358" t="str">
        <f>VLOOKUP($I18,[3]Calculation!$C$4:$H$17,2,FALSE)</f>
        <v>マレーシア</v>
      </c>
      <c r="C18" s="359"/>
      <c r="D18" s="360" t="str">
        <f>VLOOKUP($I18,[3]Calculation!$C$4:$H$17,3,FALSE)</f>
        <v>Malaysia</v>
      </c>
      <c r="E18" s="361">
        <f>VLOOKUP($I18,[3]Calculation!$C$4:$H$17,4,FALSE)</f>
        <v>26002</v>
      </c>
      <c r="F18" s="362" t="str">
        <f>VLOOKUP($I18,[3]Calculation!$C$4:$H$17,5,FALSE)</f>
        <v>-</v>
      </c>
      <c r="G18" s="363">
        <f>VLOOKUP($I18,[3]Calculation!$C$4:$H$17,6,FALSE)</f>
        <v>26002</v>
      </c>
      <c r="H18" s="357"/>
      <c r="I18" s="331">
        <v>10</v>
      </c>
    </row>
    <row r="19" spans="2:9" ht="11.25" customHeight="1" x14ac:dyDescent="0.4">
      <c r="B19" s="358" t="str">
        <f>VLOOKUP($I19,[3]Calculation!$C$4:$H$17,2,FALSE)</f>
        <v>フランス</v>
      </c>
      <c r="C19" s="359"/>
      <c r="D19" s="360" t="str">
        <f>VLOOKUP($I19,[3]Calculation!$C$4:$H$17,3,FALSE)</f>
        <v>France</v>
      </c>
      <c r="E19" s="361">
        <f>IFERROR(VLOOKUP($I19,[3]Calculation!$C$4:$H$17,4,FALSE),0)</f>
        <v>18059</v>
      </c>
      <c r="F19" s="362">
        <f>IFERROR(VLOOKUP($I19,[3]Calculation!$C$4:$H$17,5,FALSE),0)</f>
        <v>273</v>
      </c>
      <c r="G19" s="363">
        <f>IFERROR(VLOOKUP($I19,[3]Calculation!$C$4:$H$17,6,FALSE),0)</f>
        <v>17786</v>
      </c>
      <c r="H19" s="357"/>
      <c r="I19" s="331">
        <v>12</v>
      </c>
    </row>
    <row r="20" spans="2:9" ht="11.25" customHeight="1" x14ac:dyDescent="0.4">
      <c r="B20" s="358" t="str">
        <f>VLOOKUP($I20,[3]Calculation!$C$4:$H$17,2,FALSE)</f>
        <v>ドイツ</v>
      </c>
      <c r="C20" s="359"/>
      <c r="D20" s="360" t="str">
        <f>VLOOKUP($I20,[3]Calculation!$C$4:$H$17,3,FALSE)</f>
        <v>Germany</v>
      </c>
      <c r="E20" s="361">
        <f>IFERROR(VLOOKUP($I20,[3]Calculation!$C$4:$H$17,4,FALSE),0)</f>
        <v>1154</v>
      </c>
      <c r="F20" s="362">
        <f>IFERROR(VLOOKUP($I20,[3]Calculation!$C$4:$H$17,5,FALSE),0)</f>
        <v>5745</v>
      </c>
      <c r="G20" s="363">
        <f>IFERROR(VLOOKUP($I20,[3]Calculation!$C$4:$H$17,6,FALSE),0)</f>
        <v>-4591</v>
      </c>
      <c r="H20" s="357"/>
      <c r="I20" s="331">
        <v>37</v>
      </c>
    </row>
    <row r="21" spans="2:9" ht="11.25" hidden="1" customHeight="1" x14ac:dyDescent="0.4">
      <c r="B21" s="358" t="e">
        <f>VLOOKUP($I21,[3]Calculation!$C$4:$H$17,2,FALSE)</f>
        <v>#N/A</v>
      </c>
      <c r="C21" s="359"/>
      <c r="D21" s="360" t="e">
        <f>VLOOKUP($I21,[3]Calculation!$C$4:$H$17,3,FALSE)</f>
        <v>#N/A</v>
      </c>
      <c r="E21" s="361">
        <f>IFERROR(VLOOKUP($I21,[3]Calculation!$C$4:$H$17,4,FALSE),0)</f>
        <v>0</v>
      </c>
      <c r="F21" s="362">
        <f>IFERROR(VLOOKUP($I21,[3]Calculation!$C$4:$H$17,5,FALSE),0)</f>
        <v>0</v>
      </c>
      <c r="G21" s="363">
        <f>IFERROR(VLOOKUP($I21,[3]Calculation!$C$4:$H$17,6,FALSE),0)</f>
        <v>0</v>
      </c>
      <c r="H21" s="357"/>
      <c r="I21" s="331">
        <v>13</v>
      </c>
    </row>
    <row r="22" spans="2:9" ht="11.25" hidden="1" customHeight="1" x14ac:dyDescent="0.4">
      <c r="B22" s="358" t="e">
        <f>VLOOKUP($I22,[3]Calculation!$C$4:$H$17,2,FALSE)</f>
        <v>#N/A</v>
      </c>
      <c r="C22" s="359"/>
      <c r="D22" s="360" t="e">
        <f>VLOOKUP($I22,[3]Calculation!$C$4:$H$17,3,FALSE)</f>
        <v>#N/A</v>
      </c>
      <c r="E22" s="361">
        <f>IFERROR(VLOOKUP($I22,[3]Calculation!$C$4:$H$17,4,FALSE),0)</f>
        <v>0</v>
      </c>
      <c r="F22" s="362">
        <f>IFERROR(VLOOKUP($I22,[3]Calculation!$C$4:$H$17,5,FALSE),0)</f>
        <v>0</v>
      </c>
      <c r="G22" s="363">
        <f>IFERROR(VLOOKUP($I22,[3]Calculation!$C$4:$H$17,6,FALSE),0)</f>
        <v>0</v>
      </c>
      <c r="H22" s="357"/>
      <c r="I22" s="331">
        <v>14</v>
      </c>
    </row>
    <row r="23" spans="2:9" ht="11.25" customHeight="1" x14ac:dyDescent="0.4">
      <c r="B23" s="358" t="s">
        <v>320</v>
      </c>
      <c r="C23" s="359"/>
      <c r="D23" s="360" t="s">
        <v>321</v>
      </c>
      <c r="E23" s="361">
        <f>E24-SUM(E9:E22)</f>
        <v>163676</v>
      </c>
      <c r="F23" s="362">
        <f>F24-SUM(F9:F22)</f>
        <v>2374</v>
      </c>
      <c r="G23" s="363">
        <f>G24-SUM(G9:G22)</f>
        <v>161302</v>
      </c>
      <c r="H23" s="357"/>
    </row>
    <row r="24" spans="2:9" ht="11.25" customHeight="1" x14ac:dyDescent="0.4">
      <c r="B24" s="364" t="s">
        <v>322</v>
      </c>
      <c r="C24" s="365"/>
      <c r="D24" s="366" t="s">
        <v>323</v>
      </c>
      <c r="E24" s="367">
        <f>[3]Calculation!F18</f>
        <v>1946144</v>
      </c>
      <c r="F24" s="368">
        <f>[3]Calculation!G18</f>
        <v>16372</v>
      </c>
      <c r="G24" s="369">
        <f>[3]Calculation!H18</f>
        <v>1929772</v>
      </c>
      <c r="H24" s="357"/>
    </row>
    <row r="25" spans="2:9" ht="6.75" customHeight="1" thickBot="1" x14ac:dyDescent="0.45">
      <c r="B25" s="370"/>
      <c r="C25" s="371"/>
      <c r="D25" s="372"/>
      <c r="E25" s="373"/>
      <c r="F25" s="374"/>
      <c r="G25" s="375"/>
      <c r="H25" s="376"/>
    </row>
    <row r="26" spans="2:9" ht="18.75" customHeight="1" x14ac:dyDescent="0.4">
      <c r="E26" s="377"/>
      <c r="F26" s="377"/>
      <c r="G26" s="377"/>
      <c r="H26" s="377"/>
    </row>
    <row r="27" spans="2:9" ht="18.75" customHeight="1" thickBot="1" x14ac:dyDescent="0.45">
      <c r="B27" s="378" t="s">
        <v>324</v>
      </c>
      <c r="C27" s="378"/>
      <c r="D27" s="379"/>
      <c r="E27" s="377"/>
      <c r="G27" s="334" t="s">
        <v>310</v>
      </c>
      <c r="H27" s="334"/>
    </row>
    <row r="28" spans="2:9" ht="22.5" customHeight="1" x14ac:dyDescent="0.4">
      <c r="B28" s="510" t="s">
        <v>311</v>
      </c>
      <c r="C28" s="335"/>
      <c r="D28" s="512" t="s">
        <v>312</v>
      </c>
      <c r="E28" s="336" t="s">
        <v>313</v>
      </c>
      <c r="F28" s="337" t="s">
        <v>314</v>
      </c>
      <c r="G28" s="338" t="s">
        <v>315</v>
      </c>
      <c r="H28" s="339"/>
    </row>
    <row r="29" spans="2:9" ht="22.5" customHeight="1" thickBot="1" x14ac:dyDescent="0.45">
      <c r="B29" s="511"/>
      <c r="C29" s="340"/>
      <c r="D29" s="513"/>
      <c r="E29" s="341" t="s">
        <v>316</v>
      </c>
      <c r="F29" s="342" t="s">
        <v>317</v>
      </c>
      <c r="G29" s="343" t="s">
        <v>318</v>
      </c>
      <c r="H29" s="344"/>
    </row>
    <row r="30" spans="2:9" ht="6.75" customHeight="1" x14ac:dyDescent="0.15">
      <c r="B30" s="345"/>
      <c r="C30" s="346"/>
      <c r="D30" s="347"/>
      <c r="E30" s="380"/>
      <c r="F30" s="381"/>
      <c r="G30" s="344"/>
      <c r="H30" s="344"/>
    </row>
    <row r="31" spans="2:9" ht="11.25" customHeight="1" x14ac:dyDescent="0.4">
      <c r="B31" s="351" t="str">
        <f>VLOOKUP($I31,[3]Calculation!$C$22:$H$35,2,FALSE)</f>
        <v>中国</v>
      </c>
      <c r="C31" s="352"/>
      <c r="D31" s="353" t="str">
        <f>VLOOKUP($I31,[3]Calculation!$C$22:$H$35,3,FALSE)</f>
        <v>China</v>
      </c>
      <c r="E31" s="354">
        <f>VLOOKUP($I31,[3]Calculation!$C$22:$H$35,4,FALSE)</f>
        <v>52374</v>
      </c>
      <c r="F31" s="355">
        <f>VLOOKUP($I31,[3]Calculation!$C$22:$H$35,5,FALSE)</f>
        <v>415</v>
      </c>
      <c r="G31" s="356">
        <f>VLOOKUP($I31,[3]Calculation!$C$22:$H$35,6,FALSE)</f>
        <v>51959</v>
      </c>
      <c r="H31" s="357"/>
      <c r="I31" s="331">
        <v>1</v>
      </c>
    </row>
    <row r="32" spans="2:9" ht="11.25" customHeight="1" x14ac:dyDescent="0.4">
      <c r="B32" s="358" t="str">
        <f>VLOOKUP($I32,[3]Calculation!$C$22:$H$35,2,FALSE)</f>
        <v>アメリカ</v>
      </c>
      <c r="C32" s="359"/>
      <c r="D32" s="360" t="str">
        <f>VLOOKUP($I32,[3]Calculation!$C$22:$H$35,3,FALSE)</f>
        <v>United States</v>
      </c>
      <c r="E32" s="361">
        <f>VLOOKUP($I32,[3]Calculation!$C$22:$H$35,4,FALSE)</f>
        <v>90956</v>
      </c>
      <c r="F32" s="362">
        <f>VLOOKUP($I32,[3]Calculation!$C$22:$H$35,5,FALSE)</f>
        <v>45772</v>
      </c>
      <c r="G32" s="363">
        <f>VLOOKUP($I32,[3]Calculation!$C$22:$H$35,6,FALSE)</f>
        <v>45184</v>
      </c>
      <c r="H32" s="357"/>
      <c r="I32" s="331">
        <v>2</v>
      </c>
    </row>
    <row r="33" spans="2:9" ht="11.25" customHeight="1" x14ac:dyDescent="0.4">
      <c r="B33" s="358" t="str">
        <f>VLOOKUP($I33,[3]Calculation!$C$22:$H$35,2,FALSE)</f>
        <v>韓国</v>
      </c>
      <c r="C33" s="359"/>
      <c r="D33" s="382" t="str">
        <f>VLOOKUP($I33,[3]Calculation!$C$22:$H$35,3,FALSE)</f>
        <v>Rep. of Korea</v>
      </c>
      <c r="E33" s="361">
        <f>VLOOKUP($I33,[3]Calculation!$C$22:$H$35,4,FALSE)</f>
        <v>32155</v>
      </c>
      <c r="F33" s="362">
        <f>VLOOKUP($I33,[3]Calculation!$C$22:$H$35,5,FALSE)</f>
        <v>1346</v>
      </c>
      <c r="G33" s="363">
        <f>VLOOKUP($I33,[3]Calculation!$C$22:$H$35,6,FALSE)</f>
        <v>30809</v>
      </c>
      <c r="H33" s="357"/>
      <c r="I33" s="331">
        <v>3</v>
      </c>
    </row>
    <row r="34" spans="2:9" ht="11.25" customHeight="1" x14ac:dyDescent="0.4">
      <c r="B34" s="358" t="str">
        <f>VLOOKUP($I34,[3]Calculation!$C$22:$H$35,2,FALSE)</f>
        <v>イギリス</v>
      </c>
      <c r="C34" s="359"/>
      <c r="D34" s="360" t="str">
        <f>VLOOKUP($I34,[3]Calculation!$C$22:$H$35,3,FALSE)</f>
        <v>United Kingdom</v>
      </c>
      <c r="E34" s="361">
        <f>VLOOKUP($I34,[3]Calculation!$C$22:$H$35,4,FALSE)</f>
        <v>20371</v>
      </c>
      <c r="F34" s="362">
        <f>VLOOKUP($I34,[3]Calculation!$C$22:$H$35,5,FALSE)</f>
        <v>643</v>
      </c>
      <c r="G34" s="363">
        <f>VLOOKUP($I34,[3]Calculation!$C$22:$H$35,6,FALSE)</f>
        <v>19728</v>
      </c>
      <c r="H34" s="357"/>
      <c r="I34" s="331">
        <v>4</v>
      </c>
    </row>
    <row r="35" spans="2:9" ht="11.25" customHeight="1" x14ac:dyDescent="0.4">
      <c r="B35" s="358" t="str">
        <f>VLOOKUP($I35,[3]Calculation!$C$22:$H$35,2,FALSE)</f>
        <v>タイ</v>
      </c>
      <c r="C35" s="359"/>
      <c r="D35" s="360" t="str">
        <f>VLOOKUP($I35,[3]Calculation!$C$22:$H$35,3,FALSE)</f>
        <v>Thailand</v>
      </c>
      <c r="E35" s="361">
        <f>VLOOKUP($I35,[3]Calculation!$C$22:$H$35,4,FALSE)</f>
        <v>11264</v>
      </c>
      <c r="F35" s="362">
        <f>VLOOKUP($I35,[3]Calculation!$C$22:$H$35,5,FALSE)</f>
        <v>13</v>
      </c>
      <c r="G35" s="363">
        <f>VLOOKUP($I35,[3]Calculation!$C$22:$H$35,6,FALSE)</f>
        <v>11251</v>
      </c>
      <c r="H35" s="357"/>
      <c r="I35" s="331">
        <v>5</v>
      </c>
    </row>
    <row r="36" spans="2:9" ht="11.25" customHeight="1" x14ac:dyDescent="0.4">
      <c r="B36" s="358" t="str">
        <f>VLOOKUP($I36,[3]Calculation!$C$22:$H$35,2,FALSE)</f>
        <v>マレーシア</v>
      </c>
      <c r="C36" s="359"/>
      <c r="D36" s="360" t="str">
        <f>VLOOKUP($I36,[3]Calculation!$C$22:$H$35,3,FALSE)</f>
        <v>Malaysia</v>
      </c>
      <c r="E36" s="361">
        <f>VLOOKUP($I36,[3]Calculation!$C$22:$H$35,4,FALSE)</f>
        <v>6756</v>
      </c>
      <c r="F36" s="362" t="str">
        <f>VLOOKUP($I36,[3]Calculation!$C$22:$H$35,5,FALSE)</f>
        <v>-</v>
      </c>
      <c r="G36" s="363">
        <f>VLOOKUP($I36,[3]Calculation!$C$22:$H$35,6,FALSE)</f>
        <v>6756</v>
      </c>
      <c r="H36" s="357"/>
      <c r="I36" s="331">
        <v>6</v>
      </c>
    </row>
    <row r="37" spans="2:9" ht="11.25" customHeight="1" x14ac:dyDescent="0.4">
      <c r="B37" s="358" t="str">
        <f>VLOOKUP($I37,[3]Calculation!$C$22:$H$35,2,FALSE)</f>
        <v>台湾</v>
      </c>
      <c r="C37" s="359"/>
      <c r="D37" s="360" t="str">
        <f>VLOOKUP($I37,[3]Calculation!$C$22:$H$35,3,FALSE)</f>
        <v>Taiwan</v>
      </c>
      <c r="E37" s="361">
        <f>VLOOKUP($I37,[3]Calculation!$C$22:$H$35,4,FALSE)</f>
        <v>6562</v>
      </c>
      <c r="F37" s="362">
        <f>VLOOKUP($I37,[3]Calculation!$C$22:$H$35,5,FALSE)</f>
        <v>100</v>
      </c>
      <c r="G37" s="363">
        <f>VLOOKUP($I37,[3]Calculation!$C$22:$H$35,6,FALSE)</f>
        <v>6462</v>
      </c>
      <c r="H37" s="357"/>
      <c r="I37" s="331">
        <v>7</v>
      </c>
    </row>
    <row r="38" spans="2:9" ht="11.25" customHeight="1" x14ac:dyDescent="0.4">
      <c r="B38" s="358" t="str">
        <f>VLOOKUP($I38,[3]Calculation!$C$22:$H$35,2,FALSE)</f>
        <v>インドネシア</v>
      </c>
      <c r="C38" s="359"/>
      <c r="D38" s="360" t="str">
        <f>VLOOKUP($I38,[3]Calculation!$C$22:$H$35,3,FALSE)</f>
        <v>Indonesia</v>
      </c>
      <c r="E38" s="361">
        <f>VLOOKUP($I38,[3]Calculation!$C$22:$H$35,4,FALSE)</f>
        <v>3346</v>
      </c>
      <c r="F38" s="362" t="str">
        <f>VLOOKUP($I38,[3]Calculation!$C$22:$H$35,5,FALSE)</f>
        <v>-</v>
      </c>
      <c r="G38" s="363">
        <f>VLOOKUP($I38,[3]Calculation!$C$22:$H$35,6,FALSE)</f>
        <v>3346</v>
      </c>
      <c r="H38" s="357"/>
      <c r="I38" s="331">
        <v>8</v>
      </c>
    </row>
    <row r="39" spans="2:9" ht="11.25" customHeight="1" x14ac:dyDescent="0.4">
      <c r="B39" s="383" t="str">
        <f>VLOOKUP($I39,[3]Calculation!$C$22:$H$35,2,FALSE)</f>
        <v>フィリピン</v>
      </c>
      <c r="C39" s="384"/>
      <c r="D39" s="360" t="str">
        <f>VLOOKUP($I39,[3]Calculation!$C$22:$H$35,3,FALSE)</f>
        <v>Philippines</v>
      </c>
      <c r="E39" s="385">
        <f>VLOOKUP($I39,[3]Calculation!$C$22:$H$35,4,FALSE)</f>
        <v>1471</v>
      </c>
      <c r="F39" s="386" t="str">
        <f>VLOOKUP($I39,[3]Calculation!$C$22:$H$35,5,FALSE)</f>
        <v>-</v>
      </c>
      <c r="G39" s="387">
        <f>VLOOKUP($I39,[3]Calculation!$C$22:$H$35,6,FALSE)</f>
        <v>1471</v>
      </c>
      <c r="H39" s="357"/>
      <c r="I39" s="331">
        <v>9</v>
      </c>
    </row>
    <row r="40" spans="2:9" ht="11.25" customHeight="1" x14ac:dyDescent="0.4">
      <c r="B40" s="383" t="str">
        <f>VLOOKUP($I40,[3]Calculation!$C$22:$H$35,2,FALSE)</f>
        <v>オーストリア</v>
      </c>
      <c r="C40" s="384"/>
      <c r="D40" s="360" t="str">
        <f>VLOOKUP($I40,[3]Calculation!$C$22:$H$35,3,FALSE)</f>
        <v>Austria</v>
      </c>
      <c r="E40" s="385">
        <f>VLOOKUP($I40,[3]Calculation!$C$22:$H$35,4,FALSE)</f>
        <v>1146</v>
      </c>
      <c r="F40" s="386" t="str">
        <f>VLOOKUP($I40,[3]Calculation!$C$22:$H$35,5,FALSE)</f>
        <v>-</v>
      </c>
      <c r="G40" s="387">
        <f>VLOOKUP($I40,[3]Calculation!$C$22:$H$35,6,FALSE)</f>
        <v>1146</v>
      </c>
      <c r="H40" s="357"/>
      <c r="I40" s="331">
        <v>10</v>
      </c>
    </row>
    <row r="41" spans="2:9" ht="11.25" customHeight="1" x14ac:dyDescent="0.4">
      <c r="B41" s="383" t="str">
        <f>VLOOKUP($I41,[3]Calculation!$C$22:$H$35,2,FALSE)</f>
        <v>フランス</v>
      </c>
      <c r="C41" s="384"/>
      <c r="D41" s="360" t="str">
        <f>VLOOKUP($I41,[3]Calculation!$C$22:$H$35,3,FALSE)</f>
        <v>France</v>
      </c>
      <c r="E41" s="385">
        <f>IFERROR(VLOOKUP($I41,[3]Calculation!$C$22:$H$35,4,FALSE),0)</f>
        <v>930</v>
      </c>
      <c r="F41" s="386">
        <f>IFERROR(VLOOKUP($I41,[3]Calculation!$C$22:$H$35,5,FALSE),0)</f>
        <v>175</v>
      </c>
      <c r="G41" s="387">
        <f>IFERROR(VLOOKUP($I41,[3]Calculation!$C$22:$H$35,6,FALSE),0)</f>
        <v>755</v>
      </c>
      <c r="H41" s="357"/>
      <c r="I41" s="331">
        <v>12</v>
      </c>
    </row>
    <row r="42" spans="2:9" ht="11.25" customHeight="1" x14ac:dyDescent="0.4">
      <c r="B42" s="383" t="str">
        <f>VLOOKUP($I42,[3]Calculation!$C$22:$H$35,2,FALSE)</f>
        <v>ドイツ</v>
      </c>
      <c r="C42" s="384"/>
      <c r="D42" s="360" t="str">
        <f>VLOOKUP($I42,[3]Calculation!$C$22:$H$35,3,FALSE)</f>
        <v>Germany</v>
      </c>
      <c r="E42" s="385">
        <f>IFERROR(VLOOKUP($I42,[3]Calculation!$C$22:$H$35,4,FALSE),0)</f>
        <v>5104</v>
      </c>
      <c r="F42" s="386">
        <f>IFERROR(VLOOKUP($I42,[3]Calculation!$C$22:$H$35,5,FALSE),0)</f>
        <v>10316</v>
      </c>
      <c r="G42" s="387">
        <f>IFERROR(VLOOKUP($I42,[3]Calculation!$C$22:$H$35,6,FALSE),0)</f>
        <v>-5212</v>
      </c>
      <c r="H42" s="357"/>
      <c r="I42" s="331">
        <v>33</v>
      </c>
    </row>
    <row r="43" spans="2:9" ht="11.25" hidden="1" customHeight="1" x14ac:dyDescent="0.4">
      <c r="B43" s="383" t="e">
        <f>VLOOKUP($I43,[3]Calculation!$C$22:$H$35,2,FALSE)</f>
        <v>#N/A</v>
      </c>
      <c r="C43" s="384"/>
      <c r="D43" s="360" t="e">
        <f>VLOOKUP($I43,[3]Calculation!$C$22:$H$35,3,FALSE)</f>
        <v>#N/A</v>
      </c>
      <c r="E43" s="385">
        <f>IFERROR(VLOOKUP($I43,[3]Calculation!$C$22:$H$35,4,FALSE),0)</f>
        <v>0</v>
      </c>
      <c r="F43" s="386">
        <f>IFERROR(VLOOKUP($I43,[3]Calculation!$C$22:$H$35,5,FALSE),0)</f>
        <v>0</v>
      </c>
      <c r="G43" s="387">
        <f>IFERROR(VLOOKUP($I43,[3]Calculation!$C$22:$H$35,6,FALSE),0)</f>
        <v>0</v>
      </c>
      <c r="H43" s="357"/>
      <c r="I43" s="331">
        <v>30</v>
      </c>
    </row>
    <row r="44" spans="2:9" ht="11.25" hidden="1" customHeight="1" x14ac:dyDescent="0.4">
      <c r="B44" s="383" t="e">
        <f>VLOOKUP($I44,[3]Calculation!$C$22:$H$35,2,FALSE)</f>
        <v>#N/A</v>
      </c>
      <c r="C44" s="384"/>
      <c r="D44" s="360" t="e">
        <f>VLOOKUP($I44,[3]Calculation!$C$22:$H$35,3,FALSE)</f>
        <v>#N/A</v>
      </c>
      <c r="E44" s="385">
        <f>IFERROR(VLOOKUP($I44,[3]Calculation!$C$22:$H$35,4,FALSE),0)</f>
        <v>0</v>
      </c>
      <c r="F44" s="386">
        <f>IFERROR(VLOOKUP($I44,[3]Calculation!$C$22:$H$35,5,FALSE),0)</f>
        <v>0</v>
      </c>
      <c r="G44" s="387">
        <f>IFERROR(VLOOKUP($I44,[3]Calculation!$C$22:$H$35,6,FALSE),0)</f>
        <v>0</v>
      </c>
      <c r="H44" s="357"/>
      <c r="I44" s="331">
        <v>14</v>
      </c>
    </row>
    <row r="45" spans="2:9" ht="11.25" customHeight="1" x14ac:dyDescent="0.4">
      <c r="B45" s="383" t="s">
        <v>325</v>
      </c>
      <c r="C45" s="384"/>
      <c r="D45" s="382" t="s">
        <v>326</v>
      </c>
      <c r="E45" s="385">
        <f>E46-SUM(E31:E44)</f>
        <v>14006</v>
      </c>
      <c r="F45" s="386">
        <f>F46-SUM(F31:F44)</f>
        <v>5979</v>
      </c>
      <c r="G45" s="387">
        <f>G46-SUM(G31:G44)</f>
        <v>8027</v>
      </c>
      <c r="H45" s="357"/>
    </row>
    <row r="46" spans="2:9" ht="11.25" customHeight="1" x14ac:dyDescent="0.4">
      <c r="B46" s="364" t="s">
        <v>322</v>
      </c>
      <c r="C46" s="365"/>
      <c r="D46" s="366" t="s">
        <v>323</v>
      </c>
      <c r="E46" s="367">
        <f>[3]Calculation!F36</f>
        <v>246441</v>
      </c>
      <c r="F46" s="388">
        <f>[3]Calculation!G36</f>
        <v>64759</v>
      </c>
      <c r="G46" s="369">
        <f>[3]Calculation!H36</f>
        <v>181682</v>
      </c>
      <c r="H46" s="357"/>
    </row>
    <row r="47" spans="2:9" ht="6.75" customHeight="1" thickBot="1" x14ac:dyDescent="0.45">
      <c r="B47" s="371"/>
      <c r="C47" s="371"/>
      <c r="D47" s="389"/>
      <c r="E47" s="373"/>
      <c r="F47" s="374"/>
      <c r="G47" s="375"/>
      <c r="H47" s="376"/>
    </row>
    <row r="48" spans="2:9" ht="18.75" customHeight="1" x14ac:dyDescent="0.4">
      <c r="E48" s="377"/>
      <c r="F48" s="377"/>
      <c r="G48" s="377"/>
      <c r="H48" s="377"/>
    </row>
    <row r="49" spans="2:9" ht="18.75" customHeight="1" thickBot="1" x14ac:dyDescent="0.45">
      <c r="B49" s="378" t="s">
        <v>327</v>
      </c>
      <c r="C49" s="378"/>
      <c r="D49" s="379"/>
      <c r="E49" s="390"/>
      <c r="G49" s="334" t="s">
        <v>310</v>
      </c>
      <c r="H49" s="334"/>
    </row>
    <row r="50" spans="2:9" ht="22.5" customHeight="1" x14ac:dyDescent="0.4">
      <c r="B50" s="510" t="s">
        <v>311</v>
      </c>
      <c r="C50" s="335"/>
      <c r="D50" s="512" t="s">
        <v>312</v>
      </c>
      <c r="E50" s="336" t="s">
        <v>313</v>
      </c>
      <c r="F50" s="337" t="s">
        <v>314</v>
      </c>
      <c r="G50" s="338" t="s">
        <v>315</v>
      </c>
      <c r="H50" s="339"/>
    </row>
    <row r="51" spans="2:9" ht="22.5" customHeight="1" thickBot="1" x14ac:dyDescent="0.45">
      <c r="B51" s="511"/>
      <c r="C51" s="340"/>
      <c r="D51" s="513"/>
      <c r="E51" s="341" t="s">
        <v>316</v>
      </c>
      <c r="F51" s="342" t="s">
        <v>317</v>
      </c>
      <c r="G51" s="343" t="s">
        <v>318</v>
      </c>
      <c r="H51" s="344"/>
    </row>
    <row r="52" spans="2:9" ht="6.75" customHeight="1" x14ac:dyDescent="0.15">
      <c r="B52" s="345"/>
      <c r="C52" s="346"/>
      <c r="D52" s="347"/>
      <c r="E52" s="391"/>
      <c r="F52" s="381"/>
      <c r="G52" s="344"/>
      <c r="H52" s="344"/>
    </row>
    <row r="53" spans="2:9" ht="11.25" customHeight="1" x14ac:dyDescent="0.4">
      <c r="B53" s="351" t="str">
        <f>VLOOKUP($I53,[3]Calculation!$C$40:$H$53,2,FALSE)</f>
        <v>イギリス</v>
      </c>
      <c r="C53" s="352"/>
      <c r="D53" s="353" t="str">
        <f>VLOOKUP($I53,[3]Calculation!$C$40:$H$53,3,FALSE)</f>
        <v>United Kingdom</v>
      </c>
      <c r="E53" s="392">
        <f>VLOOKUP($I53,[3]Calculation!$C$40:$H$53,4,FALSE)</f>
        <v>231428</v>
      </c>
      <c r="F53" s="355">
        <f>VLOOKUP($I53,[3]Calculation!$C$40:$H$53,5,FALSE)</f>
        <v>6645</v>
      </c>
      <c r="G53" s="393">
        <f>VLOOKUP($I53,[3]Calculation!$C$40:$H$53,6,FALSE)</f>
        <v>224783</v>
      </c>
      <c r="H53" s="394"/>
      <c r="I53" s="331">
        <v>1</v>
      </c>
    </row>
    <row r="54" spans="2:9" ht="11.25" customHeight="1" x14ac:dyDescent="0.4">
      <c r="B54" s="358" t="str">
        <f>VLOOKUP($I54,[3]Calculation!$C$40:$H$53,2,FALSE)</f>
        <v>アメリカ</v>
      </c>
      <c r="C54" s="359"/>
      <c r="D54" s="360" t="str">
        <f>VLOOKUP($I54,[3]Calculation!$C$40:$H$53,3,FALSE)</f>
        <v>United States</v>
      </c>
      <c r="E54" s="395">
        <f>VLOOKUP($I54,[3]Calculation!$C$40:$H$53,4,FALSE)</f>
        <v>271990</v>
      </c>
      <c r="F54" s="362">
        <f>VLOOKUP($I54,[3]Calculation!$C$40:$H$53,5,FALSE)</f>
        <v>128624</v>
      </c>
      <c r="G54" s="396">
        <f>VLOOKUP($I54,[3]Calculation!$C$40:$H$53,6,FALSE)</f>
        <v>143366</v>
      </c>
      <c r="H54" s="394"/>
      <c r="I54" s="331">
        <v>2</v>
      </c>
    </row>
    <row r="55" spans="2:9" ht="11.25" customHeight="1" x14ac:dyDescent="0.4">
      <c r="B55" s="358" t="str">
        <f>VLOOKUP($I55,[3]Calculation!$C$40:$H$53,2,FALSE)</f>
        <v>スイス</v>
      </c>
      <c r="C55" s="359"/>
      <c r="D55" s="360" t="str">
        <f>VLOOKUP($I55,[3]Calculation!$C$40:$H$53,3,FALSE)</f>
        <v>Switzerland</v>
      </c>
      <c r="E55" s="395">
        <f>VLOOKUP($I55,[3]Calculation!$C$40:$H$53,4,FALSE)</f>
        <v>53689</v>
      </c>
      <c r="F55" s="362">
        <f>VLOOKUP($I55,[3]Calculation!$C$40:$H$53,5,FALSE)</f>
        <v>4734</v>
      </c>
      <c r="G55" s="396">
        <f>VLOOKUP($I55,[3]Calculation!$C$40:$H$53,6,FALSE)</f>
        <v>48955</v>
      </c>
      <c r="H55" s="394"/>
      <c r="I55" s="331">
        <v>3</v>
      </c>
    </row>
    <row r="56" spans="2:9" ht="11.25" customHeight="1" x14ac:dyDescent="0.4">
      <c r="B56" s="358" t="str">
        <f>VLOOKUP($I56,[3]Calculation!$C$40:$H$53,2,FALSE)</f>
        <v>中国</v>
      </c>
      <c r="C56" s="359"/>
      <c r="D56" s="360" t="str">
        <f>VLOOKUP($I56,[3]Calculation!$C$40:$H$53,3,FALSE)</f>
        <v>China</v>
      </c>
      <c r="E56" s="395">
        <f>VLOOKUP($I56,[3]Calculation!$C$40:$H$53,4,FALSE)</f>
        <v>4224</v>
      </c>
      <c r="F56" s="362" t="str">
        <f>VLOOKUP($I56,[3]Calculation!$C$40:$H$53,5,FALSE)</f>
        <v>-</v>
      </c>
      <c r="G56" s="396">
        <f>VLOOKUP($I56,[3]Calculation!$C$40:$H$53,6,FALSE)</f>
        <v>4224</v>
      </c>
      <c r="H56" s="394"/>
      <c r="I56" s="331">
        <v>4</v>
      </c>
    </row>
    <row r="57" spans="2:9" ht="11.25" customHeight="1" x14ac:dyDescent="0.4">
      <c r="B57" s="358" t="str">
        <f>VLOOKUP($I57,[3]Calculation!$C$40:$H$53,2,FALSE)</f>
        <v>ベルギー</v>
      </c>
      <c r="C57" s="359"/>
      <c r="D57" s="360" t="str">
        <f>VLOOKUP($I57,[3]Calculation!$C$40:$H$53,3,FALSE)</f>
        <v>Belgium</v>
      </c>
      <c r="E57" s="395">
        <f>VLOOKUP($I57,[3]Calculation!$C$40:$H$53,4,FALSE)</f>
        <v>2400</v>
      </c>
      <c r="F57" s="362">
        <f>VLOOKUP($I57,[3]Calculation!$C$40:$H$53,5,FALSE)</f>
        <v>387</v>
      </c>
      <c r="G57" s="396">
        <f>VLOOKUP($I57,[3]Calculation!$C$40:$H$53,6,FALSE)</f>
        <v>2013</v>
      </c>
      <c r="H57" s="394"/>
      <c r="I57" s="331">
        <v>5</v>
      </c>
    </row>
    <row r="58" spans="2:9" ht="11.25" customHeight="1" x14ac:dyDescent="0.4">
      <c r="B58" s="358" t="str">
        <f>VLOOKUP($I58,[3]Calculation!$C$40:$H$53,2,FALSE)</f>
        <v>スウェーデン</v>
      </c>
      <c r="C58" s="359"/>
      <c r="D58" s="360" t="str">
        <f>VLOOKUP($I58,[3]Calculation!$C$40:$H$53,3,FALSE)</f>
        <v>Sweden</v>
      </c>
      <c r="E58" s="395">
        <f>VLOOKUP($I58,[3]Calculation!$C$40:$H$53,4,FALSE)</f>
        <v>2440</v>
      </c>
      <c r="F58" s="362">
        <f>VLOOKUP($I58,[3]Calculation!$C$40:$H$53,5,FALSE)</f>
        <v>709</v>
      </c>
      <c r="G58" s="396">
        <f>VLOOKUP($I58,[3]Calculation!$C$40:$H$53,6,FALSE)</f>
        <v>1731</v>
      </c>
      <c r="H58" s="394"/>
      <c r="I58" s="331">
        <v>6</v>
      </c>
    </row>
    <row r="59" spans="2:9" ht="11.25" customHeight="1" x14ac:dyDescent="0.4">
      <c r="B59" s="358" t="str">
        <f>VLOOKUP($I59,[3]Calculation!$C$40:$H$53,2,FALSE)</f>
        <v>韓国</v>
      </c>
      <c r="C59" s="359"/>
      <c r="D59" s="360" t="str">
        <f>VLOOKUP($I59,[3]Calculation!$C$40:$H$53,3,FALSE)</f>
        <v>Rep. of Korea</v>
      </c>
      <c r="E59" s="395">
        <f>VLOOKUP($I59,[3]Calculation!$C$40:$H$53,4,FALSE)</f>
        <v>1256</v>
      </c>
      <c r="F59" s="397">
        <f>VLOOKUP($I59,[3]Calculation!$C$40:$H$53,5,FALSE)</f>
        <v>55</v>
      </c>
      <c r="G59" s="396">
        <f>VLOOKUP($I59,[3]Calculation!$C$40:$H$53,6,FALSE)</f>
        <v>1201</v>
      </c>
      <c r="H59" s="394"/>
      <c r="I59" s="331">
        <v>7</v>
      </c>
    </row>
    <row r="60" spans="2:9" ht="11.25" customHeight="1" x14ac:dyDescent="0.4">
      <c r="B60" s="358" t="str">
        <f>VLOOKUP($I60,[3]Calculation!$C$40:$H$53,2,FALSE)</f>
        <v>インドネシア</v>
      </c>
      <c r="C60" s="359"/>
      <c r="D60" s="353" t="str">
        <f>VLOOKUP($I60,[3]Calculation!$C$40:$H$53,3,FALSE)</f>
        <v>Indonesia</v>
      </c>
      <c r="E60" s="395">
        <f>VLOOKUP($I60,[3]Calculation!$C$40:$H$53,4,FALSE)</f>
        <v>898</v>
      </c>
      <c r="F60" s="362" t="str">
        <f>VLOOKUP($I60,[3]Calculation!$C$40:$H$53,5,FALSE)</f>
        <v>-</v>
      </c>
      <c r="G60" s="396">
        <f>VLOOKUP($I60,[3]Calculation!$C$40:$H$53,6,FALSE)</f>
        <v>898</v>
      </c>
      <c r="H60" s="394"/>
      <c r="I60" s="331">
        <v>8</v>
      </c>
    </row>
    <row r="61" spans="2:9" ht="11.25" customHeight="1" x14ac:dyDescent="0.4">
      <c r="B61" s="358" t="str">
        <f>VLOOKUP($I61,[3]Calculation!$C$40:$H$53,2,FALSE)</f>
        <v>フィンランド</v>
      </c>
      <c r="C61" s="359"/>
      <c r="D61" s="360" t="str">
        <f>VLOOKUP($I61,[3]Calculation!$C$40:$H$53,3,FALSE)</f>
        <v>Finland</v>
      </c>
      <c r="E61" s="395">
        <f>VLOOKUP($I61,[3]Calculation!$C$40:$H$53,4,FALSE)</f>
        <v>718</v>
      </c>
      <c r="F61" s="362">
        <f>VLOOKUP($I61,[3]Calculation!$C$40:$H$53,5,FALSE)</f>
        <v>104</v>
      </c>
      <c r="G61" s="396">
        <f>VLOOKUP($I61,[3]Calculation!$C$40:$H$53,6,FALSE)</f>
        <v>614</v>
      </c>
      <c r="H61" s="394"/>
      <c r="I61" s="331">
        <v>9</v>
      </c>
    </row>
    <row r="62" spans="2:9" ht="11.25" customHeight="1" x14ac:dyDescent="0.4">
      <c r="B62" s="358" t="str">
        <f>VLOOKUP($I62,[3]Calculation!$C$40:$H$53,2,FALSE)</f>
        <v>タイ</v>
      </c>
      <c r="C62" s="359"/>
      <c r="D62" s="360" t="str">
        <f>VLOOKUP($I62,[3]Calculation!$C$40:$H$53,3,FALSE)</f>
        <v>Thailand</v>
      </c>
      <c r="E62" s="395">
        <f>VLOOKUP($I62,[3]Calculation!$C$40:$H$53,4,FALSE)</f>
        <v>505</v>
      </c>
      <c r="F62" s="362" t="str">
        <f>VLOOKUP($I62,[3]Calculation!$C$40:$H$53,5,FALSE)</f>
        <v>-</v>
      </c>
      <c r="G62" s="396">
        <f>VLOOKUP($I62,[3]Calculation!$C$40:$H$53,6,FALSE)</f>
        <v>505</v>
      </c>
      <c r="H62" s="394"/>
      <c r="I62" s="331">
        <v>10</v>
      </c>
    </row>
    <row r="63" spans="2:9" ht="11.25" customHeight="1" x14ac:dyDescent="0.4">
      <c r="B63" s="358" t="str">
        <f>VLOOKUP($I63,[3]Calculation!$C$40:$H$53,2,FALSE)</f>
        <v>フランス</v>
      </c>
      <c r="C63" s="359"/>
      <c r="D63" s="360" t="str">
        <f>VLOOKUP($I63,[3]Calculation!$C$40:$H$53,3,FALSE)</f>
        <v>France</v>
      </c>
      <c r="E63" s="395">
        <f>IFERROR(VLOOKUP($I63,[3]Calculation!$C$40:$H$53,4,FALSE),0)</f>
        <v>2575</v>
      </c>
      <c r="F63" s="397">
        <f>IFERROR(VLOOKUP($I63,[3]Calculation!$C$40:$H$53,5,FALSE),0)</f>
        <v>3158</v>
      </c>
      <c r="G63" s="396">
        <f>IFERROR(VLOOKUP($I63,[3]Calculation!$C$40:$H$53,6,FALSE),0)</f>
        <v>-583</v>
      </c>
      <c r="H63" s="394"/>
      <c r="I63" s="331">
        <v>29</v>
      </c>
    </row>
    <row r="64" spans="2:9" ht="11.25" hidden="1" customHeight="1" x14ac:dyDescent="0.4">
      <c r="B64" s="358" t="e">
        <f>VLOOKUP($I64,[3]Calculation!$C$40:$H$53,2,FALSE)</f>
        <v>#N/A</v>
      </c>
      <c r="C64" s="359"/>
      <c r="D64" s="360" t="e">
        <f>VLOOKUP($I64,[3]Calculation!$C$40:$H$53,3,FALSE)</f>
        <v>#N/A</v>
      </c>
      <c r="E64" s="395">
        <f>IFERROR(VLOOKUP($I64,[3]Calculation!$C$40:$H$53,4,FALSE),0)</f>
        <v>0</v>
      </c>
      <c r="F64" s="397">
        <f>IFERROR(VLOOKUP($I64,[3]Calculation!$C$40:$H$53,5,FALSE),0)</f>
        <v>0</v>
      </c>
      <c r="G64" s="396">
        <f>IFERROR(VLOOKUP($I64,[3]Calculation!$C$40:$H$53,6,FALSE),0)</f>
        <v>0</v>
      </c>
      <c r="H64" s="394"/>
      <c r="I64" s="331">
        <v>12</v>
      </c>
    </row>
    <row r="65" spans="2:9" ht="11.25" hidden="1" customHeight="1" x14ac:dyDescent="0.4">
      <c r="B65" s="358" t="e">
        <f>VLOOKUP($I65,[3]Calculation!$C$40:$H$53,2,FALSE)</f>
        <v>#N/A</v>
      </c>
      <c r="C65" s="359"/>
      <c r="D65" s="360" t="e">
        <f>VLOOKUP($I65,[3]Calculation!$C$40:$H$53,3,FALSE)</f>
        <v>#N/A</v>
      </c>
      <c r="E65" s="395">
        <f>IFERROR(VLOOKUP($I65,[3]Calculation!$C$40:$H$53,4,FALSE),0)</f>
        <v>0</v>
      </c>
      <c r="F65" s="397">
        <f>IFERROR(VLOOKUP($I65,[3]Calculation!$C$40:$H$53,5,FALSE),0)</f>
        <v>0</v>
      </c>
      <c r="G65" s="396">
        <f>IFERROR(VLOOKUP($I65,[3]Calculation!$C$40:$H$53,6,FALSE),0)</f>
        <v>0</v>
      </c>
      <c r="H65" s="394"/>
      <c r="I65" s="331">
        <v>13</v>
      </c>
    </row>
    <row r="66" spans="2:9" ht="11.25" hidden="1" customHeight="1" x14ac:dyDescent="0.4">
      <c r="B66" s="358" t="e">
        <f>VLOOKUP($I66,[3]Calculation!$C$40:$H$53,2,FALSE)</f>
        <v>#N/A</v>
      </c>
      <c r="C66" s="359"/>
      <c r="D66" s="360" t="e">
        <f>VLOOKUP($I66,[3]Calculation!$C$40:$H$53,3,FALSE)</f>
        <v>#N/A</v>
      </c>
      <c r="E66" s="395">
        <f>IFERROR(VLOOKUP($I66,[3]Calculation!$C$40:$H$53,4,FALSE),0)</f>
        <v>0</v>
      </c>
      <c r="F66" s="397">
        <f>IFERROR(VLOOKUP($I66,[3]Calculation!$C$40:$H$53,5,FALSE),0)</f>
        <v>0</v>
      </c>
      <c r="G66" s="396">
        <f>IFERROR(VLOOKUP($I66,[3]Calculation!$C$40:$H$53,6,FALSE),0)</f>
        <v>0</v>
      </c>
      <c r="H66" s="394"/>
      <c r="I66" s="331">
        <v>14</v>
      </c>
    </row>
    <row r="67" spans="2:9" ht="11.25" customHeight="1" x14ac:dyDescent="0.4">
      <c r="B67" s="358" t="str">
        <f>VLOOKUP($I67,[3]Calculation!$C$40:$H$53,2,FALSE)</f>
        <v>ドイツ</v>
      </c>
      <c r="C67" s="359"/>
      <c r="D67" s="360" t="str">
        <f>VLOOKUP($I67,[3]Calculation!$C$40:$H$53,3,FALSE)</f>
        <v>Germany</v>
      </c>
      <c r="E67" s="395">
        <f>IFERROR(VLOOKUP($I67,[3]Calculation!$C$40:$H$53,4,FALSE),0)</f>
        <v>2637</v>
      </c>
      <c r="F67" s="397">
        <f>IFERROR(VLOOKUP($I67,[3]Calculation!$C$40:$H$53,5,FALSE),0)</f>
        <v>6198</v>
      </c>
      <c r="G67" s="396">
        <f>IFERROR(VLOOKUP($I67,[3]Calculation!$C$40:$H$53,6,FALSE),0)</f>
        <v>-3561</v>
      </c>
      <c r="H67" s="394"/>
      <c r="I67" s="331">
        <v>33</v>
      </c>
    </row>
    <row r="68" spans="2:9" ht="11.25" customHeight="1" x14ac:dyDescent="0.4">
      <c r="B68" s="383" t="s">
        <v>325</v>
      </c>
      <c r="C68" s="384"/>
      <c r="D68" s="382" t="s">
        <v>326</v>
      </c>
      <c r="E68" s="398">
        <f>E69-SUM(E53:E66)</f>
        <v>53721</v>
      </c>
      <c r="F68" s="386">
        <f>F69-SUM(F53:F66)</f>
        <v>23475</v>
      </c>
      <c r="G68" s="399">
        <f>G69-SUM(G53:G66)</f>
        <v>30246</v>
      </c>
      <c r="H68" s="394"/>
    </row>
    <row r="69" spans="2:9" ht="11.25" customHeight="1" x14ac:dyDescent="0.4">
      <c r="B69" s="364" t="s">
        <v>322</v>
      </c>
      <c r="C69" s="365"/>
      <c r="D69" s="366" t="s">
        <v>323</v>
      </c>
      <c r="E69" s="400">
        <f>[3]Calculation!F54</f>
        <v>625844</v>
      </c>
      <c r="F69" s="388">
        <f>[3]Calculation!G54</f>
        <v>167891</v>
      </c>
      <c r="G69" s="401">
        <f>[3]Calculation!H54</f>
        <v>457953</v>
      </c>
      <c r="H69" s="394"/>
    </row>
    <row r="70" spans="2:9" s="378" customFormat="1" ht="6.75" customHeight="1" thickBot="1" x14ac:dyDescent="0.45">
      <c r="B70" s="371"/>
      <c r="C70" s="371"/>
      <c r="D70" s="372"/>
      <c r="E70" s="402"/>
      <c r="F70" s="403"/>
      <c r="G70" s="404"/>
      <c r="H70" s="390"/>
    </row>
    <row r="71" spans="2:9" ht="27" customHeight="1" x14ac:dyDescent="0.4">
      <c r="B71" s="507" t="s">
        <v>328</v>
      </c>
      <c r="C71" s="508"/>
      <c r="D71" s="508"/>
      <c r="E71" s="508"/>
      <c r="F71" s="508"/>
      <c r="G71" s="508"/>
      <c r="H71" s="405"/>
    </row>
    <row r="72" spans="2:9" s="407" customFormat="1" ht="16.5" customHeight="1" x14ac:dyDescent="0.4">
      <c r="B72" s="509"/>
      <c r="C72" s="509"/>
      <c r="D72" s="509"/>
      <c r="E72" s="509"/>
      <c r="F72" s="509"/>
      <c r="G72" s="509"/>
      <c r="H72" s="406"/>
    </row>
    <row r="73" spans="2:9" s="407" customFormat="1" ht="16.5" customHeight="1" x14ac:dyDescent="0.4">
      <c r="B73" s="408"/>
      <c r="C73" s="408"/>
      <c r="D73" s="408"/>
      <c r="E73" s="408"/>
      <c r="F73" s="408"/>
      <c r="G73" s="408"/>
      <c r="H73" s="408"/>
    </row>
    <row r="74" spans="2:9" s="407" customFormat="1" ht="16.5" customHeight="1" x14ac:dyDescent="0.4">
      <c r="B74" s="408"/>
      <c r="C74" s="408"/>
      <c r="D74" s="408"/>
      <c r="E74" s="408"/>
      <c r="F74" s="408"/>
      <c r="G74" s="408"/>
      <c r="H74" s="408"/>
    </row>
  </sheetData>
  <mergeCells count="8">
    <mergeCell ref="B71:G71"/>
    <mergeCell ref="B72:G72"/>
    <mergeCell ref="B6:B7"/>
    <mergeCell ref="D6:D7"/>
    <mergeCell ref="B28:B29"/>
    <mergeCell ref="D28:D29"/>
    <mergeCell ref="B50:B51"/>
    <mergeCell ref="D50:D51"/>
  </mergeCells>
  <phoneticPr fontId="3"/>
  <pageMargins left="0.59055118110236227" right="0.59055118110236227" top="0.59055118110236227" bottom="0.39370078740157483" header="0.31496062992125984" footer="0.11811023622047245"/>
  <pageSetup paperSize="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18-1</vt:lpstr>
      <vt:lpstr>18-2-1</vt:lpstr>
      <vt:lpstr>18-2-2</vt:lpstr>
      <vt:lpstr>18-3-1</vt:lpstr>
      <vt:lpstr>18-3-2</vt:lpstr>
      <vt:lpstr>18-4</vt:lpstr>
      <vt:lpstr>18-5</vt:lpstr>
      <vt:lpstr>'18-1'!Print_Area</vt:lpstr>
      <vt:lpstr>'18-2-1'!Print_Area</vt:lpstr>
      <vt:lpstr>'18-2-2'!Print_Area</vt:lpstr>
      <vt:lpstr>'18-3-1'!Print_Area</vt:lpstr>
      <vt:lpstr>'18-3-2'!Print_Area</vt:lpstr>
      <vt:lpstr>'18-4'!Print_Area</vt:lpstr>
      <vt:lpstr>'18-5'!Print_Area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2021-04-07T01:50:12Z</dcterms:created>
  <dcterms:modified xsi:type="dcterms:W3CDTF">2021-08-03T00:24:23Z</dcterms:modified>
</cp:coreProperties>
</file>