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総括\★科学技術要覧（H２６～）\令和２年度版\05_HP掲載\エクセルデータまとめ\作業済み\"/>
    </mc:Choice>
  </mc:AlternateContent>
  <bookViews>
    <workbookView xWindow="0" yWindow="0" windowWidth="20430" windowHeight="7470"/>
  </bookViews>
  <sheets>
    <sheet name="12-1-1" sheetId="2" r:id="rId1"/>
    <sheet name="12-1-2" sheetId="3" r:id="rId2"/>
    <sheet name="12-2-1" sheetId="4" r:id="rId3"/>
    <sheet name="12-2-2" sheetId="5" r:id="rId4"/>
    <sheet name="12-3-1" sheetId="6" r:id="rId5"/>
    <sheet name="12-3-2" sheetId="7" r:id="rId6"/>
    <sheet name="12-4-1" sheetId="8" r:id="rId7"/>
    <sheet name="12-4-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1__123Graph_Aｸﾞﾗﾌ_1" localSheetId="4" hidden="1">'12-3-1'!#REF!</definedName>
    <definedName name="_1__123Graph_Aｸﾞﾗﾌ_1" localSheetId="5" hidden="1">'12-3-2'!#REF!</definedName>
    <definedName name="_11__123Graph_Dｸﾞﾗﾌ_1" hidden="1">'[1](1)1997'!$C$6:$M$6</definedName>
    <definedName name="_12__123Graph_Cｸﾞﾗﾌ_1" localSheetId="5" hidden="1">#REF!</definedName>
    <definedName name="_12__123Graph_Cｸﾞﾗﾌ_1" hidden="1">#REF!</definedName>
    <definedName name="_12__123Graph_Dｸﾞﾗﾌ_1" localSheetId="7" hidden="1">#REF!</definedName>
    <definedName name="_12__123Graph_Dｸﾞﾗﾌ_1" hidden="1">#REF!</definedName>
    <definedName name="_12__123Graph_Dｸﾞﾗﾌ_2" hidden="1">[2]A!$Q$18:$Q$18</definedName>
    <definedName name="_13__123Graph_Xｸﾞﾗﾌ_1" localSheetId="4" hidden="1">'12-3-1'!#REF!</definedName>
    <definedName name="_13__123Graph_Xｸﾞﾗﾌ_1" localSheetId="5" hidden="1">'12-3-2'!#REF!</definedName>
    <definedName name="_14__123Graph_Eｸﾞﾗﾌ_1" hidden="1">'[1](1)1997'!$C$7:$M$7</definedName>
    <definedName name="_15__123Graph_Eｸﾞﾗﾌ_1" localSheetId="7" hidden="1">#REF!</definedName>
    <definedName name="_15__123Graph_Eｸﾞﾗﾌ_1" hidden="1">#REF!</definedName>
    <definedName name="_15__123Graph_Eｸﾞﾗﾌ_2" hidden="1">[2]A!$Q$19:$Q$19</definedName>
    <definedName name="_16__123Graph_Xｸﾞﾗﾌ_1" localSheetId="5" hidden="1">#REF!</definedName>
    <definedName name="_16__123Graph_Xｸﾞﾗﾌ_1" hidden="1">#REF!</definedName>
    <definedName name="_17__123Graph_Fｸﾞﾗﾌ_1" hidden="1">'[1](1)1997'!$C$8:$M$8</definedName>
    <definedName name="_18__123Graph_Fｸﾞﾗﾌ_1" localSheetId="7" hidden="1">#REF!</definedName>
    <definedName name="_18__123Graph_Fｸﾞﾗﾌ_1" hidden="1">#REF!</definedName>
    <definedName name="_18__123Graph_Fｸﾞﾗﾌ_2" hidden="1">[2]A!$Q$20:$Q$20</definedName>
    <definedName name="_19__123Graph_LBL_Aｸﾞﾗﾌ_2" hidden="1">[2]A!$W$27:$W$27</definedName>
    <definedName name="_2__123Graph_Aｸﾞﾗﾌ_1" hidden="1">'[1](1)1997'!$C$3:$M$3</definedName>
    <definedName name="_20__123Graph_LBL_Eｸﾞﾗﾌ_2" hidden="1">[2]A!$S$27:$S$27</definedName>
    <definedName name="_21__123Graph_LBL_Fｸﾞﾗﾌ_2" hidden="1">[2]A!$R$27:$R$27</definedName>
    <definedName name="_21__123Graph_Xｸﾞﾗﾌ_1" localSheetId="7" hidden="1">#REF!</definedName>
    <definedName name="_21__123Graph_Xｸﾞﾗﾌ_1" hidden="1">#REF!</definedName>
    <definedName name="_23__123Graph_Xｸﾞﾗﾌ_1" hidden="1">'[1](1)1997'!$C$2:$M$2</definedName>
    <definedName name="_24__123Graph_Xｸﾞﾗﾌ_2" localSheetId="3" hidden="1">#REF!</definedName>
    <definedName name="_24__123Graph_Xｸﾞﾗﾌ_2" hidden="1">#REF!</definedName>
    <definedName name="_3__123Graph_Aｸﾞﾗﾌ_1" localSheetId="7" hidden="1">#REF!</definedName>
    <definedName name="_3__123Graph_Aｸﾞﾗﾌ_1" hidden="1">#REF!</definedName>
    <definedName name="_3__123Graph_Aｸﾞﾗﾌ_2" hidden="1">[2]A!$Q$15:$Q$15</definedName>
    <definedName name="_4__123Graph_Aｸﾞﾗﾌ_1" localSheetId="5" hidden="1">#REF!</definedName>
    <definedName name="_4__123Graph_Aｸﾞﾗﾌ_1" hidden="1">#REF!</definedName>
    <definedName name="_5__123Graph_Bｸﾞﾗﾌ_1" localSheetId="4" hidden="1">'12-3-1'!#REF!</definedName>
    <definedName name="_5__123Graph_Bｸﾞﾗﾌ_1" localSheetId="5" hidden="1">'12-3-2'!#REF!</definedName>
    <definedName name="_5__123Graph_Bｸﾞﾗﾌ_1" hidden="1">'[1](1)1997'!$C$4:$M$4</definedName>
    <definedName name="_6__123Graph_Bｸﾞﾗﾌ_1" localSheetId="7" hidden="1">#REF!</definedName>
    <definedName name="_6__123Graph_Bｸﾞﾗﾌ_1" hidden="1">#REF!</definedName>
    <definedName name="_6__123Graph_Bｸﾞﾗﾌ_2" hidden="1">[2]A!$Q$16:$Q$16</definedName>
    <definedName name="_8__123Graph_Bｸﾞﾗﾌ_1" localSheetId="5" hidden="1">#REF!</definedName>
    <definedName name="_8__123Graph_Bｸﾞﾗﾌ_1" hidden="1">#REF!</definedName>
    <definedName name="_8__123Graph_Cｸﾞﾗﾌ_1" hidden="1">'[1](1)1997'!$C$5:$M$5</definedName>
    <definedName name="_9__123Graph_Cｸﾞﾗﾌ_1" localSheetId="4" hidden="1">'12-3-1'!#REF!</definedName>
    <definedName name="_9__123Graph_Cｸﾞﾗﾌ_1" localSheetId="5" hidden="1">'12-3-2'!#REF!</definedName>
    <definedName name="_9__123Graph_Cｸﾞﾗﾌ_1" localSheetId="7" hidden="1">#REF!</definedName>
    <definedName name="_9__123Graph_Cｸﾞﾗﾌ_1" hidden="1">#REF!</definedName>
    <definedName name="_9__123Graph_Cｸﾞﾗﾌ_2" hidden="1">[2]A!$Q$17:$Q$17</definedName>
    <definedName name="_Key1" localSheetId="7" hidden="1">#REF!</definedName>
    <definedName name="_Key1" hidden="1">#REF!</definedName>
    <definedName name="_Order1" localSheetId="6" hidden="1">255</definedName>
    <definedName name="_Order1" localSheetId="7" hidden="1">255</definedName>
    <definedName name="_Order1" hidden="1">0</definedName>
    <definedName name="_Sort" localSheetId="7" hidden="1">#REF!</definedName>
    <definedName name="_Sort" hidden="1">#REF!</definedName>
    <definedName name="asdf" hidden="1">[3]A!$T$4:$U$10</definedName>
    <definedName name="_xlnm.Print_Area" localSheetId="0">'12-1-1'!$A$4:$AJ$36</definedName>
    <definedName name="_xlnm.Print_Area" localSheetId="1">'12-1-2'!$A$4:$AI$36</definedName>
    <definedName name="_xlnm.Print_Area" localSheetId="2">'12-2-1'!$A$6:$AH$33</definedName>
    <definedName name="_xlnm.Print_Area" localSheetId="3">'12-2-2'!$A$6:$AH$32</definedName>
    <definedName name="_xlnm.Print_Area" localSheetId="4">'12-3-1'!$A$4:$AG$44</definedName>
    <definedName name="_xlnm.Print_Area" localSheetId="5">'12-3-2'!$A$4:$AG$35</definedName>
    <definedName name="_xlnm.Print_Area" localSheetId="6">'12-4-1'!$A$6:$AJ$40</definedName>
    <definedName name="_xlnm.Print_Area" localSheetId="7">'12-4-2'!$A$6:$AJ$45</definedName>
    <definedName name="qqq" hidden="1">[3]A!$B$18:$Q$18</definedName>
    <definedName name="qqqqqqq" hidden="1">[3]A!$B$19:$Q$19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7" i="9" l="1"/>
  <c r="AO36" i="9"/>
  <c r="AQ34" i="9"/>
  <c r="AP34" i="9"/>
  <c r="AO34" i="9"/>
  <c r="AR34" i="9" s="1"/>
  <c r="AQ33" i="9"/>
  <c r="AP33" i="9"/>
  <c r="AO33" i="9"/>
  <c r="AR33" i="9" s="1"/>
  <c r="AQ32" i="9"/>
  <c r="AP32" i="9"/>
  <c r="AO32" i="9"/>
  <c r="AR32" i="9" s="1"/>
  <c r="AQ31" i="9"/>
  <c r="AP31" i="9"/>
  <c r="AO31" i="9"/>
  <c r="AR31" i="9" s="1"/>
  <c r="AQ30" i="9"/>
  <c r="AP30" i="9"/>
  <c r="AO30" i="9"/>
  <c r="AR30" i="9" s="1"/>
  <c r="AQ29" i="9"/>
  <c r="AP29" i="9"/>
  <c r="AO29" i="9"/>
  <c r="AR29" i="9" s="1"/>
  <c r="AQ28" i="9"/>
  <c r="AP28" i="9"/>
  <c r="AO28" i="9"/>
  <c r="AR28" i="9" s="1"/>
  <c r="AQ27" i="9"/>
  <c r="AP27" i="9"/>
  <c r="AO27" i="9"/>
  <c r="AR27" i="9" s="1"/>
  <c r="AQ26" i="9"/>
  <c r="AP26" i="9"/>
  <c r="AO26" i="9"/>
  <c r="AR26" i="9" s="1"/>
  <c r="AQ25" i="9"/>
  <c r="AP25" i="9"/>
  <c r="AO25" i="9"/>
  <c r="AR25" i="9" s="1"/>
  <c r="AQ24" i="9"/>
  <c r="AP24" i="9"/>
  <c r="AO24" i="9"/>
  <c r="AR24" i="9" s="1"/>
  <c r="AP18" i="9"/>
  <c r="AQ18" i="9" s="1"/>
  <c r="AP17" i="9"/>
  <c r="AQ17" i="9" s="1"/>
  <c r="AP16" i="9"/>
  <c r="AQ16" i="9" s="1"/>
  <c r="AP15" i="9"/>
  <c r="AQ15" i="9" s="1"/>
  <c r="AP14" i="9"/>
  <c r="AQ14" i="9" s="1"/>
  <c r="AO37" i="8" l="1"/>
  <c r="AO36" i="8"/>
  <c r="AQ34" i="8"/>
  <c r="AP34" i="8"/>
  <c r="AR34" i="8" s="1"/>
  <c r="AO34" i="8"/>
  <c r="AQ33" i="8"/>
  <c r="AP33" i="8"/>
  <c r="AR33" i="8" s="1"/>
  <c r="AO33" i="8"/>
  <c r="AQ32" i="8"/>
  <c r="AP32" i="8"/>
  <c r="AR32" i="8" s="1"/>
  <c r="AO32" i="8"/>
  <c r="AQ31" i="8"/>
  <c r="AP31" i="8"/>
  <c r="AR31" i="8" s="1"/>
  <c r="AO31" i="8"/>
  <c r="AQ30" i="8"/>
  <c r="AP30" i="8"/>
  <c r="AR30" i="8" s="1"/>
  <c r="AO30" i="8"/>
  <c r="AQ29" i="8"/>
  <c r="AP29" i="8"/>
  <c r="AR29" i="8" s="1"/>
  <c r="AO29" i="8"/>
  <c r="AQ28" i="8"/>
  <c r="AP28" i="8"/>
  <c r="AR28" i="8" s="1"/>
  <c r="AO28" i="8"/>
  <c r="AQ27" i="8"/>
  <c r="AP27" i="8"/>
  <c r="AR27" i="8" s="1"/>
  <c r="AO27" i="8"/>
  <c r="AQ26" i="8"/>
  <c r="AP26" i="8"/>
  <c r="AR26" i="8" s="1"/>
  <c r="AO26" i="8"/>
  <c r="AQ25" i="8"/>
  <c r="AP25" i="8"/>
  <c r="AR25" i="8" s="1"/>
  <c r="AO25" i="8"/>
  <c r="AQ24" i="8"/>
  <c r="AP24" i="8"/>
  <c r="AR24" i="8" s="1"/>
  <c r="AO24" i="8"/>
  <c r="AP18" i="8"/>
  <c r="AQ18" i="8" s="1"/>
  <c r="AQ17" i="8"/>
  <c r="AP17" i="8"/>
  <c r="AP16" i="8"/>
  <c r="AQ16" i="8" s="1"/>
  <c r="AQ15" i="8"/>
  <c r="AP15" i="8"/>
  <c r="AP14" i="8"/>
  <c r="AQ14" i="8" s="1"/>
  <c r="AK16" i="7" l="1"/>
  <c r="AL16" i="7" s="1"/>
  <c r="AK15" i="7"/>
  <c r="AL15" i="7" s="1"/>
  <c r="AK14" i="7"/>
  <c r="AL14" i="7" s="1"/>
  <c r="AK16" i="6" l="1"/>
  <c r="AL16" i="6" s="1"/>
  <c r="AK15" i="6"/>
  <c r="AL15" i="6" s="1"/>
  <c r="AK14" i="6"/>
  <c r="AL14" i="6" s="1"/>
  <c r="AK28" i="5" l="1"/>
  <c r="AL26" i="5"/>
  <c r="AN26" i="5" s="1"/>
  <c r="AL25" i="5"/>
  <c r="AN25" i="5" s="1"/>
  <c r="AL24" i="5"/>
  <c r="AN24" i="5" s="1"/>
  <c r="AL23" i="5"/>
  <c r="AN23" i="5" s="1"/>
  <c r="AL22" i="5"/>
  <c r="AN22" i="5" s="1"/>
  <c r="AL17" i="5"/>
  <c r="AM17" i="5" s="1"/>
  <c r="AL16" i="5"/>
  <c r="AM16" i="5" s="1"/>
  <c r="AL15" i="5"/>
  <c r="AM15" i="5" s="1"/>
  <c r="AL14" i="5"/>
  <c r="AM14" i="5" s="1"/>
  <c r="AA8" i="5"/>
  <c r="AA7" i="5"/>
  <c r="AK28" i="4" l="1"/>
  <c r="AL26" i="4"/>
  <c r="AN26" i="4" s="1"/>
  <c r="AL25" i="4"/>
  <c r="AN25" i="4" s="1"/>
  <c r="AL24" i="4"/>
  <c r="AN24" i="4" s="1"/>
  <c r="AL23" i="4"/>
  <c r="AN23" i="4" s="1"/>
  <c r="AL22" i="4"/>
  <c r="AN22" i="4" s="1"/>
  <c r="AL17" i="4"/>
  <c r="AM17" i="4" s="1"/>
  <c r="AL16" i="4"/>
  <c r="AM16" i="4" s="1"/>
  <c r="AL15" i="4"/>
  <c r="AM15" i="4" s="1"/>
  <c r="AL14" i="4"/>
  <c r="AM14" i="4" s="1"/>
  <c r="AA8" i="4"/>
  <c r="AA7" i="4"/>
  <c r="AN23" i="3" l="1"/>
  <c r="AM23" i="3"/>
  <c r="AM22" i="3"/>
  <c r="AN22" i="3" s="1"/>
  <c r="AM21" i="3"/>
  <c r="AN21" i="3" s="1"/>
  <c r="AM20" i="3"/>
  <c r="AN20" i="3" s="1"/>
  <c r="AM19" i="3"/>
  <c r="AN19" i="3" s="1"/>
  <c r="AM18" i="3"/>
  <c r="AN18" i="3" s="1"/>
  <c r="AM17" i="3"/>
  <c r="AN17" i="3" s="1"/>
  <c r="AN23" i="2" l="1"/>
  <c r="AO23" i="2" s="1"/>
  <c r="AN22" i="2"/>
  <c r="AO22" i="2" s="1"/>
  <c r="AN21" i="2"/>
  <c r="AO21" i="2" s="1"/>
  <c r="AN20" i="2"/>
  <c r="AO20" i="2" s="1"/>
  <c r="AN19" i="2"/>
  <c r="AO19" i="2" s="1"/>
  <c r="AN18" i="2"/>
  <c r="AO18" i="2" s="1"/>
  <c r="AN17" i="2"/>
  <c r="AO17" i="2" s="1"/>
</calcChain>
</file>

<file path=xl/sharedStrings.xml><?xml version="1.0" encoding="utf-8"?>
<sst xmlns="http://schemas.openxmlformats.org/spreadsheetml/2006/main" count="160" uniqueCount="71">
  <si>
    <t>12　特許　 Patents</t>
    <phoneticPr fontId="4"/>
  </si>
  <si>
    <t>12-1　主要国等の特許出願・登録動向　 Patent applications and grants by country of origin</t>
    <rPh sb="8" eb="9">
      <t>トウ</t>
    </rPh>
    <phoneticPr fontId="4"/>
  </si>
  <si>
    <t>12-1-1　主要国等の特許出願件数の推移　 Trends in number of patent applications by country of origin</t>
    <rPh sb="10" eb="11">
      <t>トウ</t>
    </rPh>
    <phoneticPr fontId="4"/>
  </si>
  <si>
    <t>表章年</t>
    <rPh sb="0" eb="2">
      <t>ヒョウショウ</t>
    </rPh>
    <rPh sb="2" eb="3">
      <t>ネン</t>
    </rPh>
    <phoneticPr fontId="4"/>
  </si>
  <si>
    <t>18</t>
    <phoneticPr fontId="4"/>
  </si>
  <si>
    <t>←グラフ右の表章の対象年を指定</t>
    <rPh sb="4" eb="5">
      <t>ミギ</t>
    </rPh>
    <rPh sb="6" eb="8">
      <t>ヒョウショウ</t>
    </rPh>
    <rPh sb="9" eb="11">
      <t>タイショウ</t>
    </rPh>
    <rPh sb="11" eb="12">
      <t>ネン</t>
    </rPh>
    <rPh sb="13" eb="15">
      <t>シテイ</t>
    </rPh>
    <phoneticPr fontId="4"/>
  </si>
  <si>
    <t>参照行</t>
    <rPh sb="0" eb="2">
      <t>サンショウ</t>
    </rPh>
    <rPh sb="2" eb="3">
      <t>ギョウ</t>
    </rPh>
    <phoneticPr fontId="4"/>
  </si>
  <si>
    <t>国</t>
    <rPh sb="0" eb="1">
      <t>クニ</t>
    </rPh>
    <phoneticPr fontId="4"/>
  </si>
  <si>
    <t>値</t>
    <rPh sb="0" eb="1">
      <t>アタイ</t>
    </rPh>
    <phoneticPr fontId="4"/>
  </si>
  <si>
    <t>表章</t>
    <rPh sb="0" eb="2">
      <t>ヒョウショウ</t>
    </rPh>
    <phoneticPr fontId="4"/>
  </si>
  <si>
    <t>日本</t>
    <phoneticPr fontId="4"/>
  </si>
  <si>
    <t>米国</t>
    <rPh sb="0" eb="2">
      <t>ベイコク</t>
    </rPh>
    <phoneticPr fontId="4"/>
  </si>
  <si>
    <t>ドイツ</t>
    <phoneticPr fontId="4"/>
  </si>
  <si>
    <t>フランス</t>
    <phoneticPr fontId="4"/>
  </si>
  <si>
    <t>英国</t>
    <phoneticPr fontId="4"/>
  </si>
  <si>
    <t>中国</t>
    <phoneticPr fontId="4"/>
  </si>
  <si>
    <t>韓国</t>
    <phoneticPr fontId="4"/>
  </si>
  <si>
    <t>12-1-2　主要国等の特許登録件数の推移　 Trends in number of patent grants by country of origin</t>
    <rPh sb="10" eb="11">
      <t>トウ</t>
    </rPh>
    <rPh sb="14" eb="16">
      <t>トウロク</t>
    </rPh>
    <phoneticPr fontId="4"/>
  </si>
  <si>
    <t>12　特許　 Patents</t>
    <phoneticPr fontId="8"/>
  </si>
  <si>
    <t>12-2　日本人の外国への特許出願・登録件数</t>
    <phoneticPr fontId="8"/>
  </si>
  <si>
    <r>
      <t>14-2　</t>
    </r>
    <r>
      <rPr>
        <sz val="11"/>
        <color theme="1"/>
        <rFont val="游ゴシック"/>
        <family val="2"/>
        <charset val="128"/>
        <scheme val="minor"/>
      </rPr>
      <t>Number of Japanese-oriented overseas patent applications and grants</t>
    </r>
    <phoneticPr fontId="8"/>
  </si>
  <si>
    <t>12-2-1　日本人の外国への特許出願件数の推移</t>
    <rPh sb="7" eb="10">
      <t>ニホンジン</t>
    </rPh>
    <rPh sb="11" eb="13">
      <t>ガイコク</t>
    </rPh>
    <rPh sb="15" eb="17">
      <t>トッキョ</t>
    </rPh>
    <rPh sb="17" eb="19">
      <t>シュツガン</t>
    </rPh>
    <rPh sb="19" eb="21">
      <t>ケンスウ</t>
    </rPh>
    <rPh sb="22" eb="24">
      <t>スイイ</t>
    </rPh>
    <phoneticPr fontId="10"/>
  </si>
  <si>
    <r>
      <t>14-2-1</t>
    </r>
    <r>
      <rPr>
        <sz val="11"/>
        <color theme="1"/>
        <rFont val="游ゴシック"/>
        <family val="2"/>
        <charset val="128"/>
        <scheme val="minor"/>
      </rPr>
      <t>　Trends in number of Japanese-oriented overseas patent applications</t>
    </r>
    <phoneticPr fontId="10"/>
  </si>
  <si>
    <t>（1）　推移　Trends</t>
    <phoneticPr fontId="8"/>
  </si>
  <si>
    <t>表章年</t>
    <rPh sb="0" eb="2">
      <t>ヒョウショウ</t>
    </rPh>
    <rPh sb="2" eb="3">
      <t>ネン</t>
    </rPh>
    <phoneticPr fontId="8"/>
  </si>
  <si>
    <t>←グラフの表章の対象年を指定</t>
    <rPh sb="5" eb="7">
      <t>ヒョウショウ</t>
    </rPh>
    <rPh sb="8" eb="10">
      <t>タイショウ</t>
    </rPh>
    <rPh sb="10" eb="11">
      <t>ネン</t>
    </rPh>
    <rPh sb="12" eb="14">
      <t>シテイ</t>
    </rPh>
    <phoneticPr fontId="4"/>
  </si>
  <si>
    <t>折れ線グラフ表章用</t>
    <rPh sb="0" eb="1">
      <t>オ</t>
    </rPh>
    <rPh sb="2" eb="3">
      <t>セン</t>
    </rPh>
    <rPh sb="6" eb="8">
      <t>ヒョウショウ</t>
    </rPh>
    <rPh sb="8" eb="9">
      <t>ヨウ</t>
    </rPh>
    <phoneticPr fontId="8"/>
  </si>
  <si>
    <t>国</t>
    <rPh sb="0" eb="1">
      <t>クニ</t>
    </rPh>
    <phoneticPr fontId="8"/>
  </si>
  <si>
    <t>値</t>
    <rPh sb="0" eb="1">
      <t>アタイ</t>
    </rPh>
    <phoneticPr fontId="8"/>
  </si>
  <si>
    <t>表章</t>
    <rPh sb="0" eb="2">
      <t>ヒョウショウ</t>
    </rPh>
    <phoneticPr fontId="8"/>
  </si>
  <si>
    <t>米国</t>
    <rPh sb="0" eb="2">
      <t>ベイコク</t>
    </rPh>
    <phoneticPr fontId="8"/>
  </si>
  <si>
    <t>中国</t>
    <rPh sb="0" eb="2">
      <t>チュウゴク</t>
    </rPh>
    <phoneticPr fontId="8"/>
  </si>
  <si>
    <t>欧州特許庁</t>
    <rPh sb="0" eb="2">
      <t>オウシュウ</t>
    </rPh>
    <rPh sb="2" eb="4">
      <t>トッキョ</t>
    </rPh>
    <rPh sb="4" eb="5">
      <t>チョウ</t>
    </rPh>
    <phoneticPr fontId="8"/>
  </si>
  <si>
    <t>韓国</t>
    <rPh sb="0" eb="2">
      <t>カンコク</t>
    </rPh>
    <phoneticPr fontId="8"/>
  </si>
  <si>
    <t>柱グラフ表章用</t>
    <rPh sb="0" eb="1">
      <t>ハシラ</t>
    </rPh>
    <rPh sb="4" eb="6">
      <t>ヒョウショウ</t>
    </rPh>
    <rPh sb="6" eb="7">
      <t>ヨウ</t>
    </rPh>
    <phoneticPr fontId="8"/>
  </si>
  <si>
    <t>英名</t>
    <rPh sb="0" eb="2">
      <t>エイメイ</t>
    </rPh>
    <phoneticPr fontId="8"/>
  </si>
  <si>
    <t>United States</t>
    <phoneticPr fontId="8"/>
  </si>
  <si>
    <t>China</t>
    <phoneticPr fontId="8"/>
  </si>
  <si>
    <t>European Patent Office</t>
    <phoneticPr fontId="8"/>
  </si>
  <si>
    <t>Republic of Korea</t>
    <phoneticPr fontId="8"/>
  </si>
  <si>
    <t>その他</t>
    <rPh sb="2" eb="3">
      <t>タ</t>
    </rPh>
    <phoneticPr fontId="8"/>
  </si>
  <si>
    <t>Others</t>
    <phoneticPr fontId="8"/>
  </si>
  <si>
    <r>
      <t>13-2　</t>
    </r>
    <r>
      <rPr>
        <sz val="11"/>
        <color theme="1"/>
        <rFont val="游ゴシック"/>
        <family val="2"/>
        <charset val="128"/>
        <scheme val="minor"/>
      </rPr>
      <t>Number of Japanese-oriented overseas patent applications and grants</t>
    </r>
    <phoneticPr fontId="8"/>
  </si>
  <si>
    <t>12-2-2　日本人の外国での特許登録件数の推移</t>
    <rPh sb="7" eb="10">
      <t>ニホンジン</t>
    </rPh>
    <rPh sb="11" eb="13">
      <t>ガイコク</t>
    </rPh>
    <rPh sb="15" eb="17">
      <t>トッキョ</t>
    </rPh>
    <rPh sb="17" eb="19">
      <t>トウロク</t>
    </rPh>
    <rPh sb="19" eb="21">
      <t>ケンスウ</t>
    </rPh>
    <rPh sb="22" eb="24">
      <t>スイイ</t>
    </rPh>
    <phoneticPr fontId="10"/>
  </si>
  <si>
    <r>
      <t>13-2-2</t>
    </r>
    <r>
      <rPr>
        <sz val="11"/>
        <color theme="1"/>
        <rFont val="游ゴシック"/>
        <family val="2"/>
        <charset val="128"/>
        <scheme val="minor"/>
      </rPr>
      <t>　Trends in number of Japanese-oriented overseas patent grants</t>
    </r>
    <phoneticPr fontId="8"/>
  </si>
  <si>
    <t>12　特許　 Patents　</t>
    <rPh sb="3" eb="5">
      <t>トッキョ</t>
    </rPh>
    <phoneticPr fontId="13"/>
  </si>
  <si>
    <t>12-3　日本における特許出願・登録動向　 Patent applications and grants at the Japan Patent Office</t>
    <rPh sb="5" eb="7">
      <t>ニホン</t>
    </rPh>
    <phoneticPr fontId="13"/>
  </si>
  <si>
    <t>12-3-1　日本における特許出願件数の推移　 Trends in number of patent applications at the Japan Patent Office</t>
    <rPh sb="7" eb="9">
      <t>ニホン</t>
    </rPh>
    <phoneticPr fontId="13"/>
  </si>
  <si>
    <t>表章年（西暦）</t>
    <rPh sb="0" eb="2">
      <t>ヒョウショウ</t>
    </rPh>
    <rPh sb="2" eb="3">
      <t>ネン</t>
    </rPh>
    <rPh sb="4" eb="6">
      <t>セイレキ</t>
    </rPh>
    <phoneticPr fontId="13"/>
  </si>
  <si>
    <t>項目</t>
    <rPh sb="0" eb="2">
      <t>コウモク</t>
    </rPh>
    <phoneticPr fontId="13"/>
  </si>
  <si>
    <t>値</t>
    <rPh sb="0" eb="1">
      <t>アタイ</t>
    </rPh>
    <phoneticPr fontId="13"/>
  </si>
  <si>
    <t>表章</t>
    <rPh sb="0" eb="2">
      <t>ヒョウショウ</t>
    </rPh>
    <phoneticPr fontId="13"/>
  </si>
  <si>
    <t>特許出願件数</t>
    <rPh sb="0" eb="2">
      <t>トッキョ</t>
    </rPh>
    <rPh sb="2" eb="4">
      <t>シュツガン</t>
    </rPh>
    <rPh sb="4" eb="6">
      <t>ケンスウ</t>
    </rPh>
    <phoneticPr fontId="13"/>
  </si>
  <si>
    <t>うち外国人</t>
    <rPh sb="2" eb="5">
      <t>ガイコクジン</t>
    </rPh>
    <phoneticPr fontId="13"/>
  </si>
  <si>
    <t>外国人割合</t>
    <rPh sb="0" eb="3">
      <t>ガイコクジン</t>
    </rPh>
    <rPh sb="3" eb="5">
      <t>ワリアイ</t>
    </rPh>
    <phoneticPr fontId="13"/>
  </si>
  <si>
    <t>12　特許　 Patents</t>
    <rPh sb="3" eb="5">
      <t>トッキョ</t>
    </rPh>
    <phoneticPr fontId="13"/>
  </si>
  <si>
    <t>12-3-2　日本における特許登録件数の推移　 Trends in number of patent grants at the Japan Patent Office</t>
    <rPh sb="7" eb="9">
      <t>ニホン</t>
    </rPh>
    <phoneticPr fontId="13"/>
  </si>
  <si>
    <r>
      <t>特許</t>
    </r>
    <r>
      <rPr>
        <sz val="10"/>
        <color rgb="FFFF0000"/>
        <rFont val="ＭＳ Ｐゴシック"/>
        <family val="3"/>
        <charset val="128"/>
      </rPr>
      <t>登録</t>
    </r>
    <r>
      <rPr>
        <sz val="10"/>
        <rFont val="ＭＳ Ｐゴシック"/>
        <family val="3"/>
        <charset val="128"/>
      </rPr>
      <t>件数</t>
    </r>
    <rPh sb="0" eb="2">
      <t>トッキョ</t>
    </rPh>
    <rPh sb="2" eb="4">
      <t>トウロク</t>
    </rPh>
    <rPh sb="4" eb="6">
      <t>ケンスウ</t>
    </rPh>
    <phoneticPr fontId="13"/>
  </si>
  <si>
    <t>12-4　日本での外国人による特許出願・登録件数</t>
    <rPh sb="5" eb="7">
      <t>ニホン</t>
    </rPh>
    <rPh sb="22" eb="24">
      <t>ケンスウ</t>
    </rPh>
    <phoneticPr fontId="15"/>
  </si>
  <si>
    <r>
      <t>14-4　</t>
    </r>
    <r>
      <rPr>
        <sz val="10"/>
        <rFont val="ＭＳ Ｐゴシック"/>
        <family val="3"/>
        <charset val="128"/>
      </rPr>
      <t>Number of foreign-oriented patent applications and grants at the Japan Patent Office</t>
    </r>
    <phoneticPr fontId="15"/>
  </si>
  <si>
    <t>12-4-1　日本での外国人による特許出願件数の推移</t>
    <rPh sb="7" eb="9">
      <t>ニホン</t>
    </rPh>
    <phoneticPr fontId="15"/>
  </si>
  <si>
    <r>
      <t>14-4-1</t>
    </r>
    <r>
      <rPr>
        <sz val="10"/>
        <rFont val="ＭＳ Ｐゴシック"/>
        <family val="3"/>
        <charset val="128"/>
      </rPr>
      <t>　Trends in number of foreign-oriented patent applications at the Japan Patent Office</t>
    </r>
    <phoneticPr fontId="15"/>
  </si>
  <si>
    <t>米国</t>
    <rPh sb="0" eb="2">
      <t>ベイコク</t>
    </rPh>
    <phoneticPr fontId="15"/>
  </si>
  <si>
    <t>ドイツ</t>
    <phoneticPr fontId="15"/>
  </si>
  <si>
    <t>韓国</t>
    <rPh sb="0" eb="2">
      <t>カンコク</t>
    </rPh>
    <phoneticPr fontId="15"/>
  </si>
  <si>
    <t>フランス</t>
    <phoneticPr fontId="15"/>
  </si>
  <si>
    <t>英国</t>
    <rPh sb="0" eb="2">
      <t>エイコク</t>
    </rPh>
    <phoneticPr fontId="15"/>
  </si>
  <si>
    <t>順位</t>
    <rPh sb="0" eb="2">
      <t>ジュンイ</t>
    </rPh>
    <phoneticPr fontId="15"/>
  </si>
  <si>
    <t>12-4　日本での外国人による特許出願・登録件数</t>
    <rPh sb="5" eb="7">
      <t>ニホン</t>
    </rPh>
    <phoneticPr fontId="15"/>
  </si>
  <si>
    <t>12-4-2　日本での外国人による特許出願に基づく特許登録件数の推移</t>
    <rPh sb="7" eb="9">
      <t>ニホン</t>
    </rPh>
    <rPh sb="11" eb="13">
      <t>ガイコク</t>
    </rPh>
    <rPh sb="13" eb="14">
      <t>ジン</t>
    </rPh>
    <rPh sb="17" eb="19">
      <t>トッキョ</t>
    </rPh>
    <rPh sb="19" eb="21">
      <t>シュツガン</t>
    </rPh>
    <rPh sb="22" eb="23">
      <t>モト</t>
    </rPh>
    <rPh sb="25" eb="27">
      <t>トッキョ</t>
    </rPh>
    <rPh sb="27" eb="29">
      <t>トウロク</t>
    </rPh>
    <rPh sb="29" eb="31">
      <t>ケンスウ</t>
    </rPh>
    <rPh sb="32" eb="34">
      <t>スイイ</t>
    </rPh>
    <phoneticPr fontId="15"/>
  </si>
  <si>
    <r>
      <t>14-4-2</t>
    </r>
    <r>
      <rPr>
        <sz val="10"/>
        <rFont val="ＭＳ Ｐゴシック"/>
        <family val="3"/>
        <charset val="128"/>
      </rPr>
      <t>　Trends in number of foreign-oriented patent grants at the Japan Patent Office</t>
    </r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</si>
</sst>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0_);[Red]\(0\)"/>
    <numFmt numFmtId="178" formatCode="0.0_);[Red]\(0.0\)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明朝"/>
      <family val="1"/>
      <charset val="128"/>
    </font>
    <font>
      <sz val="10"/>
      <color indexed="9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標準ゴシック"/>
      <family val="3"/>
      <charset val="128"/>
    </font>
    <font>
      <sz val="7"/>
      <name val="標準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2" fillId="0" borderId="0"/>
    <xf numFmtId="0" fontId="12" fillId="0" borderId="0"/>
    <xf numFmtId="0" fontId="14" fillId="0" borderId="0"/>
  </cellStyleXfs>
  <cellXfs count="50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177" fontId="2" fillId="0" borderId="0" xfId="1" applyNumberFormat="1" applyFont="1" applyAlignment="1">
      <alignment vertical="center"/>
    </xf>
    <xf numFmtId="49" fontId="2" fillId="0" borderId="0" xfId="2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  <xf numFmtId="0" fontId="6" fillId="0" borderId="0" xfId="2" applyFont="1" applyBorder="1" applyAlignment="1">
      <alignment vertical="center"/>
    </xf>
    <xf numFmtId="49" fontId="2" fillId="3" borderId="0" xfId="1" applyNumberFormat="1" applyFont="1" applyFill="1" applyAlignment="1">
      <alignment vertical="center"/>
    </xf>
    <xf numFmtId="176" fontId="7" fillId="0" borderId="0" xfId="1" applyNumberFormat="1" applyFont="1" applyAlignment="1">
      <alignment vertical="center"/>
    </xf>
    <xf numFmtId="0" fontId="2" fillId="0" borderId="0" xfId="1" applyNumberFormat="1" applyFont="1" applyAlignment="1">
      <alignment vertical="center"/>
    </xf>
    <xf numFmtId="178" fontId="2" fillId="0" borderId="0" xfId="1" applyNumberFormat="1" applyFont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2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2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2" fillId="0" borderId="0" xfId="3" applyFont="1" applyFill="1" applyAlignment="1">
      <alignment vertical="center"/>
    </xf>
    <xf numFmtId="0" fontId="2" fillId="3" borderId="0" xfId="3" applyFont="1" applyFill="1" applyAlignment="1">
      <alignment vertical="center"/>
    </xf>
    <xf numFmtId="0" fontId="2" fillId="0" borderId="0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 applyFill="1" applyAlignment="1">
      <alignment vertical="center"/>
    </xf>
    <xf numFmtId="0" fontId="2" fillId="0" borderId="0" xfId="4" applyFont="1" applyAlignment="1" applyProtection="1">
      <alignment vertical="center"/>
    </xf>
    <xf numFmtId="0" fontId="2" fillId="2" borderId="0" xfId="4" applyFont="1" applyFill="1" applyAlignment="1">
      <alignment vertical="center"/>
    </xf>
    <xf numFmtId="0" fontId="2" fillId="2" borderId="0" xfId="4" applyFont="1" applyFill="1" applyAlignment="1" applyProtection="1">
      <alignment vertical="center"/>
    </xf>
    <xf numFmtId="0" fontId="2" fillId="3" borderId="0" xfId="4" applyFont="1" applyFill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0" xfId="4" applyFont="1" applyFill="1" applyAlignment="1" applyProtection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14" fontId="11" fillId="0" borderId="0" xfId="4" applyNumberFormat="1" applyFont="1" applyAlignment="1" applyProtection="1">
      <alignment vertical="center"/>
    </xf>
    <xf numFmtId="0" fontId="11" fillId="0" borderId="0" xfId="4" applyFont="1" applyFill="1" applyAlignment="1" applyProtection="1">
      <alignment vertical="center"/>
    </xf>
    <xf numFmtId="0" fontId="11" fillId="0" borderId="0" xfId="4" applyFont="1" applyFill="1" applyAlignment="1">
      <alignment vertical="center"/>
    </xf>
    <xf numFmtId="0" fontId="11" fillId="0" borderId="0" xfId="4" applyFont="1" applyAlignment="1" applyProtection="1">
      <alignment vertical="center"/>
    </xf>
    <xf numFmtId="0" fontId="11" fillId="2" borderId="0" xfId="4" applyFont="1" applyFill="1" applyAlignment="1">
      <alignment vertical="center"/>
    </xf>
    <xf numFmtId="0" fontId="11" fillId="2" borderId="0" xfId="4" applyFont="1" applyFill="1" applyAlignment="1" applyProtection="1">
      <alignment vertical="center"/>
    </xf>
    <xf numFmtId="0" fontId="2" fillId="4" borderId="0" xfId="4" applyFont="1" applyFill="1" applyAlignment="1">
      <alignment vertical="center"/>
    </xf>
    <xf numFmtId="0" fontId="2" fillId="0" borderId="0" xfId="5" applyFont="1" applyAlignment="1">
      <alignment vertical="center"/>
    </xf>
    <xf numFmtId="0" fontId="2" fillId="0" borderId="0" xfId="5" applyFont="1" applyBorder="1" applyAlignment="1">
      <alignment vertical="center"/>
    </xf>
    <xf numFmtId="14" fontId="2" fillId="0" borderId="0" xfId="5" applyNumberFormat="1" applyFont="1" applyAlignment="1">
      <alignment vertical="center"/>
    </xf>
    <xf numFmtId="0" fontId="2" fillId="0" borderId="0" xfId="5" applyFont="1" applyAlignment="1">
      <alignment vertical="center" wrapText="1"/>
    </xf>
    <xf numFmtId="14" fontId="9" fillId="0" borderId="0" xfId="5" applyNumberFormat="1" applyFont="1" applyAlignment="1">
      <alignment vertical="center"/>
    </xf>
    <xf numFmtId="0" fontId="9" fillId="0" borderId="0" xfId="5" applyFont="1" applyAlignment="1">
      <alignment vertical="center"/>
    </xf>
    <xf numFmtId="0" fontId="2" fillId="0" borderId="0" xfId="5" applyFont="1" applyFill="1" applyAlignment="1">
      <alignment vertical="center"/>
    </xf>
    <xf numFmtId="0" fontId="2" fillId="2" borderId="0" xfId="5" applyFont="1" applyFill="1" applyAlignment="1">
      <alignment vertical="center"/>
    </xf>
    <xf numFmtId="0" fontId="2" fillId="3" borderId="0" xfId="5" applyFont="1" applyFill="1" applyAlignment="1">
      <alignment vertical="center"/>
    </xf>
    <xf numFmtId="40" fontId="2" fillId="0" borderId="0" xfId="5" applyNumberFormat="1" applyFont="1" applyAlignment="1">
      <alignment vertical="center"/>
    </xf>
    <xf numFmtId="14" fontId="2" fillId="0" borderId="0" xfId="5" applyNumberFormat="1" applyFont="1" applyAlignment="1">
      <alignment horizontal="left" vertical="center"/>
    </xf>
    <xf numFmtId="14" fontId="9" fillId="0" borderId="0" xfId="5" applyNumberFormat="1" applyFont="1" applyAlignment="1">
      <alignment horizontal="left" vertical="center"/>
    </xf>
    <xf numFmtId="0" fontId="5" fillId="0" borderId="0" xfId="1" applyNumberFormat="1" applyFont="1" applyAlignment="1">
      <alignment horizontal="left" vertical="center" wrapText="1"/>
    </xf>
    <xf numFmtId="0" fontId="2" fillId="0" borderId="0" xfId="1" applyNumberFormat="1" applyFont="1" applyAlignment="1">
      <alignment horizontal="left" vertical="center" wrapText="1"/>
    </xf>
  </cellXfs>
  <cellStyles count="6">
    <cellStyle name="標準" xfId="0" builtinId="0"/>
    <cellStyle name="標準 2" xfId="2"/>
    <cellStyle name="標準 3" xfId="3"/>
    <cellStyle name="標準 4" xfId="4"/>
    <cellStyle name="標準 5" xfId="5"/>
    <cellStyle name="標準_☆ 3-3-2 主な国(地域)別技術貿易の構成比(平成18年度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C7E0AE"/>
            </a:solidFill>
            <a:ln w="3175">
              <a:solidFill>
                <a:srgbClr val="2A2A2A"/>
              </a:solidFill>
              <a:prstDash val="solid"/>
            </a:ln>
          </c:spPr>
          <c:dPt>
            <c:idx val="3"/>
            <c:bubble3D val="0"/>
            <c:spPr>
              <a:solidFill>
                <a:srgbClr val="FFEB97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B9-4C57-9E4D-9814CCC9B611}"/>
              </c:ext>
            </c:extLst>
          </c:dPt>
          <c:dPt>
            <c:idx val="11"/>
            <c:bubble3D val="0"/>
            <c:spPr>
              <a:solidFill>
                <a:srgbClr val="F3D5B3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FB9-4C57-9E4D-9814CCC9B611}"/>
              </c:ext>
            </c:extLst>
          </c:dPt>
          <c:dPt>
            <c:idx val="15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FB9-4C57-9E4D-9814CCC9B611}"/>
              </c:ext>
            </c:extLst>
          </c:dPt>
          <c:dLbls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B9-4C57-9E4D-9814CCC9B61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6"/>
              <c:pt idx="0">
                <c:v>米国</c:v>
              </c:pt>
              <c:pt idx="1">
                <c:v>カナダ</c:v>
              </c:pt>
              <c:pt idx="2">
                <c:v>その他北米</c:v>
              </c:pt>
              <c:pt idx="3">
                <c:v>台湾</c:v>
              </c:pt>
              <c:pt idx="4">
                <c:v>中国</c:v>
              </c:pt>
              <c:pt idx="5">
                <c:v>韓国</c:v>
              </c:pt>
              <c:pt idx="6">
                <c:v>タイ</c:v>
              </c:pt>
              <c:pt idx="7">
                <c:v>マレーシア</c:v>
              </c:pt>
              <c:pt idx="8">
                <c:v>シンガポール</c:v>
              </c:pt>
              <c:pt idx="9">
                <c:v>インドネシア</c:v>
              </c:pt>
              <c:pt idx="10">
                <c:v>その他アジア</c:v>
              </c:pt>
              <c:pt idx="11">
                <c:v>イギリス</c:v>
              </c:pt>
              <c:pt idx="12">
                <c:v>フランス</c:v>
              </c:pt>
              <c:pt idx="13">
                <c:v>ドイツ</c:v>
              </c:pt>
              <c:pt idx="14">
                <c:v>その他欧州</c:v>
              </c:pt>
              <c:pt idx="15">
                <c:v>その他の地域</c:v>
              </c:pt>
            </c:strLit>
          </c:cat>
          <c:val>
            <c:numLit>
              <c:formatCode>General</c:formatCode>
              <c:ptCount val="16"/>
              <c:pt idx="0">
                <c:v>0.459740994779192</c:v>
              </c:pt>
              <c:pt idx="3">
                <c:v>0.33461863209451331</c:v>
              </c:pt>
              <c:pt idx="11">
                <c:v>0.167071318523103</c:v>
              </c:pt>
              <c:pt idx="15">
                <c:v>3.8569475093517006E-2</c:v>
              </c:pt>
            </c:numLit>
          </c:val>
          <c:extLst>
            <c:ext xmlns:c16="http://schemas.microsoft.com/office/drawing/2014/chart" uri="{C3380CC4-5D6E-409C-BE32-E72D297353CC}">
              <c16:uniqueId val="{00000006-3FB9-4C57-9E4D-9814CCC9B611}"/>
            </c:ext>
          </c:extLst>
        </c:ser>
        <c:ser>
          <c:idx val="1"/>
          <c:order val="1"/>
          <c:spPr>
            <a:solidFill>
              <a:srgbClr val="C7E0AE"/>
            </a:solidFill>
            <a:ln w="3175">
              <a:solidFill>
                <a:srgbClr val="2A2A2A"/>
              </a:solidFill>
              <a:prstDash val="solid"/>
            </a:ln>
          </c:spPr>
          <c:dPt>
            <c:idx val="0"/>
            <c:bubble3D val="0"/>
            <c:spPr>
              <a:solidFill>
                <a:srgbClr val="94DAE8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FB9-4C57-9E4D-9814CCC9B611}"/>
              </c:ext>
            </c:extLst>
          </c:dPt>
          <c:dPt>
            <c:idx val="2"/>
            <c:bubble3D val="0"/>
            <c:spPr>
              <a:solidFill>
                <a:srgbClr val="FFEB97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FB9-4C57-9E4D-9814CCC9B611}"/>
              </c:ext>
            </c:extLst>
          </c:dPt>
          <c:dPt>
            <c:idx val="3"/>
            <c:bubble3D val="0"/>
            <c:spPr>
              <a:solidFill>
                <a:srgbClr val="F3D5B3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FB9-4C57-9E4D-9814CCC9B611}"/>
              </c:ext>
            </c:extLst>
          </c:dPt>
          <c:dPt>
            <c:idx val="4"/>
            <c:bubble3D val="0"/>
            <c:spPr>
              <a:solidFill>
                <a:srgbClr val="E7C6EC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FB9-4C57-9E4D-9814CCC9B611}"/>
              </c:ext>
            </c:extLst>
          </c:dPt>
          <c:dPt>
            <c:idx val="5"/>
            <c:bubble3D val="0"/>
            <c:spPr>
              <a:solidFill>
                <a:srgbClr val="D1D1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FB9-4C57-9E4D-9814CCC9B611}"/>
              </c:ext>
            </c:extLst>
          </c:dPt>
          <c:dPt>
            <c:idx val="6"/>
            <c:bubble3D val="0"/>
            <c:spPr>
              <a:solidFill>
                <a:srgbClr val="EBEBEB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FB9-4C57-9E4D-9814CCC9B61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FB9-4C57-9E4D-9814CCC9B611}"/>
              </c:ext>
            </c:extLst>
          </c:dPt>
          <c:dPt>
            <c:idx val="8"/>
            <c:bubble3D val="0"/>
            <c:spPr>
              <a:solidFill>
                <a:srgbClr val="C5D8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FB9-4C57-9E4D-9814CCC9B611}"/>
              </c:ext>
            </c:extLst>
          </c:dPt>
          <c:dPt>
            <c:idx val="9"/>
            <c:bubble3D val="0"/>
            <c:spPr>
              <a:solidFill>
                <a:srgbClr val="F0C8C8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3FB9-4C57-9E4D-9814CCC9B611}"/>
              </c:ext>
            </c:extLst>
          </c:dPt>
          <c:dPt>
            <c:idx val="10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3FB9-4C57-9E4D-9814CCC9B611}"/>
              </c:ext>
            </c:extLst>
          </c:dPt>
          <c:dPt>
            <c:idx val="11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3FB9-4C57-9E4D-9814CCC9B611}"/>
              </c:ext>
            </c:extLst>
          </c:dPt>
          <c:dPt>
            <c:idx val="12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3FB9-4C57-9E4D-9814CCC9B611}"/>
              </c:ext>
            </c:extLst>
          </c:dPt>
          <c:dPt>
            <c:idx val="13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3FB9-4C57-9E4D-9814CCC9B611}"/>
              </c:ext>
            </c:extLst>
          </c:dPt>
          <c:dPt>
            <c:idx val="14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3FB9-4C57-9E4D-9814CCC9B611}"/>
              </c:ext>
            </c:extLst>
          </c:dPt>
          <c:dPt>
            <c:idx val="15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3FB9-4C57-9E4D-9814CCC9B61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6"/>
              <c:pt idx="0">
                <c:v>米国</c:v>
              </c:pt>
              <c:pt idx="1">
                <c:v>カナダ</c:v>
              </c:pt>
              <c:pt idx="2">
                <c:v>その他北米</c:v>
              </c:pt>
              <c:pt idx="3">
                <c:v>台湾</c:v>
              </c:pt>
              <c:pt idx="4">
                <c:v>中国</c:v>
              </c:pt>
              <c:pt idx="5">
                <c:v>韓国</c:v>
              </c:pt>
              <c:pt idx="6">
                <c:v>タイ</c:v>
              </c:pt>
              <c:pt idx="7">
                <c:v>マレーシア</c:v>
              </c:pt>
              <c:pt idx="8">
                <c:v>シンガポール</c:v>
              </c:pt>
              <c:pt idx="9">
                <c:v>インドネシア</c:v>
              </c:pt>
              <c:pt idx="10">
                <c:v>その他アジア</c:v>
              </c:pt>
              <c:pt idx="11">
                <c:v>イギリス</c:v>
              </c:pt>
              <c:pt idx="12">
                <c:v>フランス</c:v>
              </c:pt>
              <c:pt idx="13">
                <c:v>ドイツ</c:v>
              </c:pt>
              <c:pt idx="14">
                <c:v>その他欧州</c:v>
              </c:pt>
              <c:pt idx="15">
                <c:v>その他の地域</c:v>
              </c:pt>
            </c:strLit>
          </c:cat>
          <c:val>
            <c:numLit>
              <c:formatCode>General</c:formatCode>
              <c:ptCount val="16"/>
              <c:pt idx="0">
                <c:v>0.39994558855189916</c:v>
              </c:pt>
              <c:pt idx="1">
                <c:v>4.5721595037541432E-2</c:v>
              </c:pt>
              <c:pt idx="2">
                <c:v>1.4073811189752103E-2</c:v>
              </c:pt>
              <c:pt idx="3">
                <c:v>4.4213296240480253E-2</c:v>
              </c:pt>
              <c:pt idx="4">
                <c:v>8.8733550418472182E-2</c:v>
              </c:pt>
              <c:pt idx="5">
                <c:v>2.5732325950644605E-2</c:v>
              </c:pt>
              <c:pt idx="6">
                <c:v>7.8753212546085832E-2</c:v>
              </c:pt>
              <c:pt idx="7">
                <c:v>1.3789980220135107E-2</c:v>
              </c:pt>
              <c:pt idx="8">
                <c:v>1.5383638553244199E-2</c:v>
              </c:pt>
              <c:pt idx="9">
                <c:v>2.6831067170806619E-2</c:v>
              </c:pt>
              <c:pt idx="10">
                <c:v>4.1181560994644706E-2</c:v>
              </c:pt>
              <c:pt idx="11">
                <c:v>5.3272760300331012E-2</c:v>
              </c:pt>
              <c:pt idx="12">
                <c:v>1.9094465674533816E-2</c:v>
              </c:pt>
              <c:pt idx="13">
                <c:v>2.087229877014991E-2</c:v>
              </c:pt>
              <c:pt idx="14">
                <c:v>7.3831793778088711E-2</c:v>
              </c:pt>
              <c:pt idx="15">
                <c:v>3.8568634112866304E-2</c:v>
              </c:pt>
            </c:numLit>
          </c:val>
          <c:extLst>
            <c:ext xmlns:c16="http://schemas.microsoft.com/office/drawing/2014/chart" uri="{C3380CC4-5D6E-409C-BE32-E72D297353CC}">
              <c16:uniqueId val="{00000025-3FB9-4C57-9E4D-9814CCC9B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422C4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35328182020712"/>
          <c:y val="1.52905655418744E-2"/>
          <c:w val="0.71931056932855897"/>
          <c:h val="0.972479968463208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[7]Data!$B$23</c:f>
              <c:strCache>
                <c:ptCount val="1"/>
                <c:pt idx="0">
                  <c:v>その他 Others</c:v>
                </c:pt>
              </c:strCache>
            </c:strRef>
          </c:tx>
          <c:spPr>
            <a:solidFill>
              <a:srgbClr val="EAE0D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[7]Data!$C$23</c:f>
              <c:numCache>
                <c:formatCode>General</c:formatCode>
                <c:ptCount val="1"/>
                <c:pt idx="0">
                  <c:v>16.490239950621095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C-4D3B-8299-BC3052F9BD46}"/>
            </c:ext>
          </c:extLst>
        </c:ser>
        <c:ser>
          <c:idx val="6"/>
          <c:order val="1"/>
          <c:tx>
            <c:strRef>
              <c:f>[7]Data!$B$24</c:f>
              <c:strCache>
                <c:ptCount val="1"/>
                <c:pt idx="0">
                  <c:v>韓国 Rep. of Korea</c:v>
                </c:pt>
              </c:strCache>
            </c:strRef>
          </c:tx>
          <c:spPr>
            <a:solidFill>
              <a:srgbClr val="F8DA9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[7]Data!$C$24</c:f>
              <c:numCache>
                <c:formatCode>General</c:formatCode>
                <c:ptCount val="1"/>
                <c:pt idx="0">
                  <c:v>8.671398811820076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4C-4D3B-8299-BC3052F9BD46}"/>
            </c:ext>
          </c:extLst>
        </c:ser>
        <c:ser>
          <c:idx val="5"/>
          <c:order val="2"/>
          <c:tx>
            <c:strRef>
              <c:f>[7]Data!$B$25</c:f>
              <c:strCache>
                <c:ptCount val="1"/>
                <c:pt idx="0">
                  <c:v>欧州特許庁 EPO</c:v>
                </c:pt>
              </c:strCache>
            </c:strRef>
          </c:tx>
          <c:spPr>
            <a:solidFill>
              <a:srgbClr val="9F9FD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[7]Data!$C$25</c:f>
              <c:numCache>
                <c:formatCode>General</c:formatCode>
                <c:ptCount val="1"/>
                <c:pt idx="0">
                  <c:v>16.463235861430444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4C-4D3B-8299-BC3052F9BD46}"/>
            </c:ext>
          </c:extLst>
        </c:ser>
        <c:ser>
          <c:idx val="7"/>
          <c:order val="3"/>
          <c:tx>
            <c:strRef>
              <c:f>[7]Data!$B$26</c:f>
              <c:strCache>
                <c:ptCount val="1"/>
                <c:pt idx="0">
                  <c:v>中国 China</c:v>
                </c:pt>
              </c:strCache>
            </c:strRef>
          </c:tx>
          <c:spPr>
            <a:solidFill>
              <a:srgbClr val="EDB5D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[7]Data!$C$26</c:f>
              <c:numCache>
                <c:formatCode>General</c:formatCode>
                <c:ptCount val="1"/>
                <c:pt idx="0">
                  <c:v>21.675796620631125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4C-4D3B-8299-BC3052F9BD46}"/>
            </c:ext>
          </c:extLst>
        </c:ser>
        <c:ser>
          <c:idx val="8"/>
          <c:order val="4"/>
          <c:tx>
            <c:strRef>
              <c:f>[7]Data!$B$27</c:f>
              <c:strCache>
                <c:ptCount val="1"/>
                <c:pt idx="0">
                  <c:v>米国 United States</c:v>
                </c:pt>
              </c:strCache>
            </c:strRef>
          </c:tx>
          <c:spPr>
            <a:solidFill>
              <a:srgbClr val="C8ACC8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[7]Data!$C$27</c:f>
              <c:numCache>
                <c:formatCode>General</c:formatCode>
                <c:ptCount val="1"/>
                <c:pt idx="0">
                  <c:v>36.699328755497262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4C-4D3B-8299-BC3052F9B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3154432"/>
        <c:axId val="63156224"/>
      </c:barChart>
      <c:catAx>
        <c:axId val="63154432"/>
        <c:scaling>
          <c:orientation val="minMax"/>
        </c:scaling>
        <c:delete val="1"/>
        <c:axPos val="b"/>
        <c:majorTickMark val="out"/>
        <c:minorTickMark val="none"/>
        <c:tickLblPos val="none"/>
        <c:crossAx val="63156224"/>
        <c:crosses val="autoZero"/>
        <c:auto val="1"/>
        <c:lblAlgn val="ctr"/>
        <c:lblOffset val="100"/>
        <c:noMultiLvlLbl val="0"/>
      </c:catAx>
      <c:valAx>
        <c:axId val="63156224"/>
        <c:scaling>
          <c:orientation val="minMax"/>
          <c:max val="100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6315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499736703528238E-2"/>
          <c:y val="4.5553145336225585E-2"/>
          <c:w val="0.84044363466941163"/>
          <c:h val="0.83269537213660794"/>
        </c:manualLayout>
      </c:layout>
      <c:lineChart>
        <c:grouping val="standard"/>
        <c:varyColors val="0"/>
        <c:ser>
          <c:idx val="1"/>
          <c:order val="0"/>
          <c:tx>
            <c:strRef>
              <c:f>[8]Data!$B$12</c:f>
              <c:strCache>
                <c:ptCount val="1"/>
                <c:pt idx="0">
                  <c:v>特許出願件数
Number of patent applications</c:v>
                </c:pt>
              </c:strCache>
            </c:strRef>
          </c:tx>
          <c:spPr>
            <a:ln w="12700">
              <a:solidFill>
                <a:srgbClr val="9FCFFF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FCFFF"/>
              </a:solidFill>
              <a:ln>
                <a:solidFill>
                  <a:srgbClr val="007D92"/>
                </a:solidFill>
                <a:prstDash val="solid"/>
              </a:ln>
            </c:spPr>
          </c:marker>
          <c:cat>
            <c:strRef>
              <c:f>[8]Data!$C$11:$AP$11</c:f>
              <c:strCache>
                <c:ptCount val="40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  <c:pt idx="38">
                  <c:v>
30</c:v>
                </c:pt>
                <c:pt idx="39">
                  <c:v>
31</c:v>
                </c:pt>
              </c:strCache>
            </c:strRef>
          </c:cat>
          <c:val>
            <c:numRef>
              <c:f>[8]Data!$C$12:$AP$12</c:f>
              <c:numCache>
                <c:formatCode>General</c:formatCode>
                <c:ptCount val="40"/>
                <c:pt idx="0">
                  <c:v>19.102</c:v>
                </c:pt>
                <c:pt idx="1">
                  <c:v>21.8261</c:v>
                </c:pt>
                <c:pt idx="2">
                  <c:v>23.751300000000001</c:v>
                </c:pt>
                <c:pt idx="3">
                  <c:v>25.4956</c:v>
                </c:pt>
                <c:pt idx="4">
                  <c:v>28.476700000000001</c:v>
                </c:pt>
                <c:pt idx="5">
                  <c:v>30.299499999999998</c:v>
                </c:pt>
                <c:pt idx="6">
                  <c:v>32.008899999999997</c:v>
                </c:pt>
                <c:pt idx="7">
                  <c:v>34.109499999999997</c:v>
                </c:pt>
                <c:pt idx="8">
                  <c:v>33.939900000000002</c:v>
                </c:pt>
                <c:pt idx="9">
                  <c:v>35.120699999999999</c:v>
                </c:pt>
                <c:pt idx="10">
                  <c:v>36.759</c:v>
                </c:pt>
                <c:pt idx="11">
                  <c:v>36.939599999999999</c:v>
                </c:pt>
                <c:pt idx="12">
                  <c:v>37.189399999999999</c:v>
                </c:pt>
                <c:pt idx="13">
                  <c:v>36.648600000000002</c:v>
                </c:pt>
                <c:pt idx="14">
                  <c:v>35.330100000000002</c:v>
                </c:pt>
                <c:pt idx="15">
                  <c:v>36.921500000000002</c:v>
                </c:pt>
                <c:pt idx="16">
                  <c:v>37.661499999999997</c:v>
                </c:pt>
                <c:pt idx="17">
                  <c:v>39.157200000000003</c:v>
                </c:pt>
                <c:pt idx="18">
                  <c:v>40.193199999999997</c:v>
                </c:pt>
                <c:pt idx="19">
                  <c:v>40.5655</c:v>
                </c:pt>
                <c:pt idx="20">
                  <c:v>43.686500000000002</c:v>
                </c:pt>
                <c:pt idx="21">
                  <c:v>43.917499999999997</c:v>
                </c:pt>
                <c:pt idx="22">
                  <c:v>42.104399999999998</c:v>
                </c:pt>
                <c:pt idx="23">
                  <c:v>41.309199999999997</c:v>
                </c:pt>
                <c:pt idx="24">
                  <c:v>42.308100000000003</c:v>
                </c:pt>
                <c:pt idx="25">
                  <c:v>42.707799999999999</c:v>
                </c:pt>
                <c:pt idx="26">
                  <c:v>40.867400000000004</c:v>
                </c:pt>
                <c:pt idx="27">
                  <c:v>39.629100000000001</c:v>
                </c:pt>
                <c:pt idx="28">
                  <c:v>39.100200000000001</c:v>
                </c:pt>
                <c:pt idx="29">
                  <c:v>34.8596</c:v>
                </c:pt>
                <c:pt idx="30">
                  <c:v>34.459800000000001</c:v>
                </c:pt>
                <c:pt idx="31">
                  <c:v>34.261000000000003</c:v>
                </c:pt>
                <c:pt idx="32">
                  <c:v>34.279600000000002</c:v>
                </c:pt>
                <c:pt idx="33">
                  <c:v>32.843600000000002</c:v>
                </c:pt>
                <c:pt idx="34">
                  <c:v>32.5989</c:v>
                </c:pt>
                <c:pt idx="35">
                  <c:v>31.8721</c:v>
                </c:pt>
                <c:pt idx="36">
                  <c:v>31.838100000000001</c:v>
                </c:pt>
                <c:pt idx="37">
                  <c:v>31.848099999999999</c:v>
                </c:pt>
                <c:pt idx="38">
                  <c:v>31.3567</c:v>
                </c:pt>
                <c:pt idx="39">
                  <c:v>30.796900000000001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F-47D6-8AA9-E49D0544F2A6}"/>
            </c:ext>
          </c:extLst>
        </c:ser>
        <c:ser>
          <c:idx val="0"/>
          <c:order val="1"/>
          <c:tx>
            <c:strRef>
              <c:f>[8]Data!$B$13</c:f>
              <c:strCache>
                <c:ptCount val="1"/>
                <c:pt idx="0">
                  <c:v>うち外国人
Number of applications by foreign nationals among them</c:v>
                </c:pt>
              </c:strCache>
            </c:strRef>
          </c:tx>
          <c:spPr>
            <a:ln w="12700">
              <a:solidFill>
                <a:srgbClr val="A9C087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A9C087"/>
              </a:solidFill>
              <a:ln>
                <a:solidFill>
                  <a:srgbClr val="7C7A37"/>
                </a:solidFill>
                <a:prstDash val="solid"/>
              </a:ln>
            </c:spPr>
          </c:marker>
          <c:cat>
            <c:strRef>
              <c:f>[8]Data!$C$11:$AP$11</c:f>
              <c:strCache>
                <c:ptCount val="40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  <c:pt idx="38">
                  <c:v>
30</c:v>
                </c:pt>
                <c:pt idx="39">
                  <c:v>
31</c:v>
                </c:pt>
              </c:strCache>
            </c:strRef>
          </c:cat>
          <c:val>
            <c:numRef>
              <c:f>[8]Data!$C$13:$AP$13</c:f>
              <c:numCache>
                <c:formatCode>General</c:formatCode>
                <c:ptCount val="40"/>
                <c:pt idx="0">
                  <c:v>2.5289999999999999</c:v>
                </c:pt>
                <c:pt idx="1">
                  <c:v>2.6616</c:v>
                </c:pt>
                <c:pt idx="2">
                  <c:v>2.6591</c:v>
                </c:pt>
                <c:pt idx="3">
                  <c:v>2.7212999999999998</c:v>
                </c:pt>
                <c:pt idx="4">
                  <c:v>2.8561999999999999</c:v>
                </c:pt>
                <c:pt idx="5">
                  <c:v>2.8622000000000001</c:v>
                </c:pt>
                <c:pt idx="6">
                  <c:v>2.9887000000000001</c:v>
                </c:pt>
                <c:pt idx="7">
                  <c:v>3.0089000000000001</c:v>
                </c:pt>
                <c:pt idx="8">
                  <c:v>3.0491000000000001</c:v>
                </c:pt>
                <c:pt idx="9">
                  <c:v>3.3641000000000001</c:v>
                </c:pt>
                <c:pt idx="10">
                  <c:v>3.4359999999999999</c:v>
                </c:pt>
                <c:pt idx="11">
                  <c:v>3.3462999999999998</c:v>
                </c:pt>
                <c:pt idx="12">
                  <c:v>3.3875000000000002</c:v>
                </c:pt>
                <c:pt idx="13">
                  <c:v>3.4140999999999999</c:v>
                </c:pt>
                <c:pt idx="14">
                  <c:v>3.3363</c:v>
                </c:pt>
                <c:pt idx="15">
                  <c:v>3.4603000000000002</c:v>
                </c:pt>
                <c:pt idx="16">
                  <c:v>3.6514000000000002</c:v>
                </c:pt>
                <c:pt idx="17">
                  <c:v>4.0765000000000002</c:v>
                </c:pt>
                <c:pt idx="18">
                  <c:v>4.2550999999999997</c:v>
                </c:pt>
                <c:pt idx="19">
                  <c:v>4.5475000000000003</c:v>
                </c:pt>
                <c:pt idx="20">
                  <c:v>4.9500999999999999</c:v>
                </c:pt>
                <c:pt idx="21">
                  <c:v>5.2408000000000001</c:v>
                </c:pt>
                <c:pt idx="22">
                  <c:v>5.1585999999999999</c:v>
                </c:pt>
                <c:pt idx="23">
                  <c:v>5.0381</c:v>
                </c:pt>
                <c:pt idx="24">
                  <c:v>5.4664999999999999</c:v>
                </c:pt>
                <c:pt idx="25">
                  <c:v>5.9118000000000004</c:v>
                </c:pt>
                <c:pt idx="26">
                  <c:v>6.1614000000000004</c:v>
                </c:pt>
                <c:pt idx="27">
                  <c:v>6.2793000000000001</c:v>
                </c:pt>
                <c:pt idx="28">
                  <c:v>6.0891999999999999</c:v>
                </c:pt>
                <c:pt idx="29">
                  <c:v>5.3281000000000001</c:v>
                </c:pt>
                <c:pt idx="30">
                  <c:v>5.4516999999999998</c:v>
                </c:pt>
                <c:pt idx="31">
                  <c:v>5.5030000000000001</c:v>
                </c:pt>
                <c:pt idx="32">
                  <c:v>5.5782999999999996</c:v>
                </c:pt>
                <c:pt idx="33">
                  <c:v>5.6704999999999997</c:v>
                </c:pt>
                <c:pt idx="34">
                  <c:v>6.0030000000000001</c:v>
                </c:pt>
                <c:pt idx="35">
                  <c:v>5.9882</c:v>
                </c:pt>
                <c:pt idx="36">
                  <c:v>5.8136999999999999</c:v>
                </c:pt>
                <c:pt idx="37">
                  <c:v>5.8189000000000002</c:v>
                </c:pt>
                <c:pt idx="38">
                  <c:v>5.9936999999999996</c:v>
                </c:pt>
                <c:pt idx="39">
                  <c:v>6.2596999999999996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F-47D6-8AA9-E49D0544F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375440"/>
        <c:axId val="810373872"/>
      </c:lineChart>
      <c:lineChart>
        <c:grouping val="standard"/>
        <c:varyColors val="0"/>
        <c:ser>
          <c:idx val="2"/>
          <c:order val="2"/>
          <c:tx>
            <c:strRef>
              <c:f>[8]Data!$B$14</c:f>
              <c:strCache>
                <c:ptCount val="1"/>
                <c:pt idx="0">
                  <c:v>外国人割合
Percentage of foreign nationals</c:v>
                </c:pt>
              </c:strCache>
            </c:strRef>
          </c:tx>
          <c:spPr>
            <a:ln w="12700">
              <a:solidFill>
                <a:srgbClr val="F1BB93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1BB93"/>
              </a:solidFill>
              <a:ln>
                <a:solidFill>
                  <a:srgbClr val="956D45"/>
                </a:solidFill>
                <a:prstDash val="solid"/>
              </a:ln>
            </c:spPr>
          </c:marker>
          <c:cat>
            <c:strRef>
              <c:f>[8]Data!$C$11:$AP$11</c:f>
              <c:strCache>
                <c:ptCount val="40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  <c:pt idx="38">
                  <c:v>
30</c:v>
                </c:pt>
                <c:pt idx="39">
                  <c:v>
31</c:v>
                </c:pt>
              </c:strCache>
            </c:strRef>
          </c:cat>
          <c:val>
            <c:numRef>
              <c:f>[8]Data!$C$14:$AP$14</c:f>
              <c:numCache>
                <c:formatCode>General</c:formatCode>
                <c:ptCount val="40"/>
                <c:pt idx="0">
                  <c:v>13.239451366349073</c:v>
                </c:pt>
                <c:pt idx="1">
                  <c:v>12.194574385712519</c:v>
                </c:pt>
                <c:pt idx="2">
                  <c:v>11.195597714651409</c:v>
                </c:pt>
                <c:pt idx="3">
                  <c:v>10.673606426206875</c:v>
                </c:pt>
                <c:pt idx="4">
                  <c:v>10.029954313526497</c:v>
                </c:pt>
                <c:pt idx="5">
                  <c:v>9.4463605009983667</c:v>
                </c:pt>
                <c:pt idx="6">
                  <c:v>9.337090621670848</c:v>
                </c:pt>
                <c:pt idx="7">
                  <c:v>8.8212961198493094</c:v>
                </c:pt>
                <c:pt idx="8">
                  <c:v>8.9838214019487381</c:v>
                </c:pt>
                <c:pt idx="9">
                  <c:v>9.5786815183068672</c:v>
                </c:pt>
                <c:pt idx="10">
                  <c:v>9.3473707119344933</c:v>
                </c:pt>
                <c:pt idx="11">
                  <c:v>9.058842001537645</c:v>
                </c:pt>
                <c:pt idx="12">
                  <c:v>9.1087783077973832</c:v>
                </c:pt>
                <c:pt idx="13">
                  <c:v>9.3157719530896124</c:v>
                </c:pt>
                <c:pt idx="14">
                  <c:v>9.443222634524103</c:v>
                </c:pt>
                <c:pt idx="15">
                  <c:v>9.3720460978020927</c:v>
                </c:pt>
                <c:pt idx="16">
                  <c:v>9.6953121888400613</c:v>
                </c:pt>
                <c:pt idx="17">
                  <c:v>10.410601370884537</c:v>
                </c:pt>
                <c:pt idx="18">
                  <c:v>10.586616641620971</c:v>
                </c:pt>
                <c:pt idx="19">
                  <c:v>11.210264880255389</c:v>
                </c:pt>
                <c:pt idx="20">
                  <c:v>11.330960365330251</c:v>
                </c:pt>
                <c:pt idx="21">
                  <c:v>11.933283998406102</c:v>
                </c:pt>
                <c:pt idx="22">
                  <c:v>12.251926164486372</c:v>
                </c:pt>
                <c:pt idx="23">
                  <c:v>12.196072545583066</c:v>
                </c:pt>
                <c:pt idx="24">
                  <c:v>12.920693673315512</c:v>
                </c:pt>
                <c:pt idx="25">
                  <c:v>13.8424362762774</c:v>
                </c:pt>
                <c:pt idx="26">
                  <c:v>15.07656469459765</c:v>
                </c:pt>
                <c:pt idx="27">
                  <c:v>15.845174379433294</c:v>
                </c:pt>
                <c:pt idx="28">
                  <c:v>15.573321875591429</c:v>
                </c:pt>
                <c:pt idx="29">
                  <c:v>15.284455358064925</c:v>
                </c:pt>
                <c:pt idx="30">
                  <c:v>15.820463264441464</c:v>
                </c:pt>
                <c:pt idx="31">
                  <c:v>16.061994687837483</c:v>
                </c:pt>
                <c:pt idx="32">
                  <c:v>16.272943674955368</c:v>
                </c:pt>
                <c:pt idx="33">
                  <c:v>17.265159726704745</c:v>
                </c:pt>
                <c:pt idx="34">
                  <c:v>18.414731785428344</c:v>
                </c:pt>
                <c:pt idx="35">
                  <c:v>18.788219163468987</c:v>
                </c:pt>
                <c:pt idx="36">
                  <c:v>18.260197687676087</c:v>
                </c:pt>
                <c:pt idx="37">
                  <c:v>18.270791664180908</c:v>
                </c:pt>
                <c:pt idx="38">
                  <c:v>19.114575194456048</c:v>
                </c:pt>
                <c:pt idx="39">
                  <c:v>20.325747071945553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CF-47D6-8AA9-E49D0544F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372304"/>
        <c:axId val="810376224"/>
      </c:lineChart>
      <c:catAx>
        <c:axId val="81037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10373872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810373872"/>
        <c:scaling>
          <c:orientation val="minMax"/>
          <c:max val="55"/>
          <c:min val="0"/>
        </c:scaling>
        <c:delete val="0"/>
        <c:axPos val="l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10375440"/>
        <c:crosses val="autoZero"/>
        <c:crossBetween val="midCat"/>
        <c:majorUnit val="10"/>
      </c:valAx>
      <c:catAx>
        <c:axId val="81037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10376224"/>
        <c:crosses val="autoZero"/>
        <c:auto val="0"/>
        <c:lblAlgn val="ctr"/>
        <c:lblOffset val="100"/>
        <c:noMultiLvlLbl val="0"/>
      </c:catAx>
      <c:valAx>
        <c:axId val="810376224"/>
        <c:scaling>
          <c:orientation val="minMax"/>
          <c:max val="25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10372304"/>
        <c:crosses val="max"/>
        <c:crossBetween val="midCat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0553088446882527E-2"/>
          <c:y val="5.061460592913955E-2"/>
          <c:w val="0.45339652448657186"/>
          <c:h val="0.169622354689394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033" r="0.75000000000000033" t="1" header="0.5" footer="0.5"/>
    <c:pageSetup paperSize="9" orientation="landscape" horizontalDpi="400" verticalDpi="4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94DAE8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4DAE8"/>
              </a:solidFill>
              <a:ln>
                <a:solidFill>
                  <a:srgbClr val="94DAE8"/>
                </a:solidFill>
                <a:prstDash val="solid"/>
              </a:ln>
            </c:spPr>
          </c:marker>
          <c:val>
            <c:numRef>
              <c:f>グラフ・データ!#REF!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グラフ・データ!#REF!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グラフ・データ!#REF!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99-438E-A349-DE345C430113}"/>
            </c:ext>
          </c:extLst>
        </c:ser>
        <c:ser>
          <c:idx val="0"/>
          <c:order val="1"/>
          <c:spPr>
            <a:ln w="25400">
              <a:solidFill>
                <a:srgbClr val="FFEB97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EB97"/>
                </a:solidFill>
                <a:prstDash val="solid"/>
              </a:ln>
            </c:spPr>
          </c:marker>
          <c:val>
            <c:numRef>
              <c:f>グラフ・データ!#REF!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グラフ・データ!#REF!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グラフ・データ!#REF!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899-438E-A349-DE345C430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369168"/>
        <c:axId val="810366032"/>
      </c:lineChart>
      <c:lineChart>
        <c:grouping val="standard"/>
        <c:varyColors val="0"/>
        <c:ser>
          <c:idx val="2"/>
          <c:order val="2"/>
          <c:spPr>
            <a:ln w="12700">
              <a:solidFill>
                <a:srgbClr val="C7E0AE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C7E0AE"/>
              </a:solidFill>
              <a:ln>
                <a:solidFill>
                  <a:srgbClr val="C7E0AE"/>
                </a:solidFill>
                <a:prstDash val="solid"/>
              </a:ln>
            </c:spPr>
          </c:marker>
          <c:val>
            <c:numRef>
              <c:f>グラフ・データ!#REF!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グラフ・データ!#REF!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グラフ・データ!#REF!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899-438E-A349-DE345C430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374264"/>
        <c:axId val="810374656"/>
      </c:lineChart>
      <c:catAx>
        <c:axId val="81036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2A2A2A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10366032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810366032"/>
        <c:scaling>
          <c:orientation val="minMax"/>
        </c:scaling>
        <c:delete val="0"/>
        <c:axPos val="l"/>
        <c:numFmt formatCode="0_);[Red]\(0\)" sourceLinked="0"/>
        <c:majorTickMark val="in"/>
        <c:minorTickMark val="none"/>
        <c:tickLblPos val="nextTo"/>
        <c:spPr>
          <a:ln w="12700">
            <a:solidFill>
              <a:srgbClr val="2A2A2A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10369168"/>
        <c:crosses val="autoZero"/>
        <c:crossBetween val="midCat"/>
      </c:valAx>
      <c:catAx>
        <c:axId val="810374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10374656"/>
        <c:crosses val="autoZero"/>
        <c:auto val="0"/>
        <c:lblAlgn val="ctr"/>
        <c:lblOffset val="100"/>
        <c:noMultiLvlLbl val="0"/>
      </c:catAx>
      <c:valAx>
        <c:axId val="810374656"/>
        <c:scaling>
          <c:orientation val="minMax"/>
          <c:max val="25"/>
        </c:scaling>
        <c:delete val="0"/>
        <c:axPos val="r"/>
        <c:numFmt formatCode="0_);[Red]\(0\)" sourceLinked="0"/>
        <c:majorTickMark val="in"/>
        <c:minorTickMark val="none"/>
        <c:tickLblPos val="nextTo"/>
        <c:spPr>
          <a:ln w="12700">
            <a:solidFill>
              <a:srgbClr val="2A2A2A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10374264"/>
        <c:crosses val="max"/>
        <c:crossBetween val="midCat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033" r="0.75000000000000033" t="1" header="0.5" footer="0.5"/>
    <c:pageSetup paperSize="9" orientation="landscape" horizontalDpi="400" verticalDpi="4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94DAE8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4DAE8"/>
              </a:solidFill>
              <a:ln>
                <a:solidFill>
                  <a:srgbClr val="94DAE8"/>
                </a:solidFill>
                <a:prstDash val="solid"/>
              </a:ln>
            </c:spPr>
          </c:marker>
          <c:val>
            <c:numRef>
              <c:f>グラフ・データ!#REF!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グラフ・データ!#REF!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グラフ・データ!#REF!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7E7-4EC7-A288-44B4650C95DC}"/>
            </c:ext>
          </c:extLst>
        </c:ser>
        <c:ser>
          <c:idx val="0"/>
          <c:order val="1"/>
          <c:spPr>
            <a:ln w="25400">
              <a:solidFill>
                <a:srgbClr val="FFEB97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EB97"/>
                </a:solidFill>
                <a:prstDash val="solid"/>
              </a:ln>
            </c:spPr>
          </c:marker>
          <c:val>
            <c:numRef>
              <c:f>グラフ・データ!#REF!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グラフ・データ!#REF!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グラフ・データ!#REF!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7E7-4EC7-A288-44B4650C9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72584"/>
        <c:axId val="207076504"/>
      </c:lineChart>
      <c:lineChart>
        <c:grouping val="standard"/>
        <c:varyColors val="0"/>
        <c:ser>
          <c:idx val="2"/>
          <c:order val="2"/>
          <c:spPr>
            <a:ln w="12700">
              <a:solidFill>
                <a:srgbClr val="C7E0AE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C7E0AE"/>
              </a:solidFill>
              <a:ln>
                <a:solidFill>
                  <a:srgbClr val="C7E0AE"/>
                </a:solidFill>
                <a:prstDash val="solid"/>
              </a:ln>
            </c:spPr>
          </c:marker>
          <c:val>
            <c:numRef>
              <c:f>グラフ・データ!#REF!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グラフ・データ!#REF!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グラフ・データ!#REF!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7E7-4EC7-A288-44B4650C9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78072"/>
        <c:axId val="207075328"/>
      </c:lineChart>
      <c:catAx>
        <c:axId val="207072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2A2A2A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076504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207076504"/>
        <c:scaling>
          <c:orientation val="minMax"/>
        </c:scaling>
        <c:delete val="0"/>
        <c:axPos val="l"/>
        <c:numFmt formatCode="0_);[Red]\(0\)" sourceLinked="0"/>
        <c:majorTickMark val="in"/>
        <c:minorTickMark val="none"/>
        <c:tickLblPos val="nextTo"/>
        <c:spPr>
          <a:ln w="12700">
            <a:solidFill>
              <a:srgbClr val="2A2A2A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072584"/>
        <c:crosses val="autoZero"/>
        <c:crossBetween val="midCat"/>
        <c:majorUnit val="10"/>
      </c:valAx>
      <c:catAx>
        <c:axId val="207078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7075328"/>
        <c:crosses val="autoZero"/>
        <c:auto val="0"/>
        <c:lblAlgn val="ctr"/>
        <c:lblOffset val="100"/>
        <c:noMultiLvlLbl val="0"/>
      </c:catAx>
      <c:valAx>
        <c:axId val="207075328"/>
        <c:scaling>
          <c:orientation val="minMax"/>
          <c:max val="2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12700">
            <a:solidFill>
              <a:srgbClr val="2A2A2A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078072"/>
        <c:crosses val="max"/>
        <c:crossBetween val="midCat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033" r="0.75000000000000033" t="1" header="0.5" footer="0.5"/>
    <c:pageSetup paperSize="9" orientation="landscape" horizontalDpi="400" verticalDpi="4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"/>
          <c:y val="3.7527674719911405E-2"/>
          <c:w val="0.86290322580645096"/>
          <c:h val="0.84957350529859266"/>
        </c:manualLayout>
      </c:layout>
      <c:lineChart>
        <c:grouping val="standard"/>
        <c:varyColors val="0"/>
        <c:ser>
          <c:idx val="1"/>
          <c:order val="0"/>
          <c:tx>
            <c:strRef>
              <c:f>[9]Data!$B$12</c:f>
              <c:strCache>
                <c:ptCount val="1"/>
                <c:pt idx="0">
                  <c:v>特許登録件数
Number of patent grants</c:v>
                </c:pt>
              </c:strCache>
            </c:strRef>
          </c:tx>
          <c:spPr>
            <a:ln w="12700">
              <a:solidFill>
                <a:srgbClr val="9FCFFF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4DAE8"/>
              </a:solidFill>
              <a:ln>
                <a:solidFill>
                  <a:srgbClr val="007D92"/>
                </a:solidFill>
                <a:prstDash val="solid"/>
              </a:ln>
            </c:spPr>
          </c:marker>
          <c:cat>
            <c:strRef>
              <c:f>[9]Data!$C$11:$AP$11</c:f>
              <c:strCache>
                <c:ptCount val="40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  <c:pt idx="38">
                  <c:v>
30</c:v>
                </c:pt>
                <c:pt idx="39">
                  <c:v>
31</c:v>
                </c:pt>
              </c:strCache>
            </c:strRef>
          </c:cat>
          <c:val>
            <c:numRef>
              <c:f>[9]Data!$C$12:$AP$12</c:f>
              <c:numCache>
                <c:formatCode>General</c:formatCode>
                <c:ptCount val="40"/>
                <c:pt idx="0">
                  <c:v>4.6105999999999998</c:v>
                </c:pt>
                <c:pt idx="1">
                  <c:v>5.0903999999999998</c:v>
                </c:pt>
                <c:pt idx="2">
                  <c:v>5.0601000000000003</c:v>
                </c:pt>
                <c:pt idx="3">
                  <c:v>5.4701000000000004</c:v>
                </c:pt>
                <c:pt idx="4">
                  <c:v>6.18</c:v>
                </c:pt>
                <c:pt idx="5">
                  <c:v>5.01</c:v>
                </c:pt>
                <c:pt idx="6">
                  <c:v>5.99</c:v>
                </c:pt>
                <c:pt idx="7">
                  <c:v>6.24</c:v>
                </c:pt>
                <c:pt idx="8">
                  <c:v>5.53</c:v>
                </c:pt>
                <c:pt idx="9">
                  <c:v>6.3300999999999998</c:v>
                </c:pt>
                <c:pt idx="10">
                  <c:v>5.9409999999999998</c:v>
                </c:pt>
                <c:pt idx="11">
                  <c:v>3.61</c:v>
                </c:pt>
                <c:pt idx="12">
                  <c:v>9.2100000000000009</c:v>
                </c:pt>
                <c:pt idx="13">
                  <c:v>8.84</c:v>
                </c:pt>
                <c:pt idx="14">
                  <c:v>8.24</c:v>
                </c:pt>
                <c:pt idx="15">
                  <c:v>10.91</c:v>
                </c:pt>
                <c:pt idx="16">
                  <c:v>21.51</c:v>
                </c:pt>
                <c:pt idx="17">
                  <c:v>14.768599999999999</c:v>
                </c:pt>
                <c:pt idx="18">
                  <c:v>14.1448</c:v>
                </c:pt>
                <c:pt idx="19">
                  <c:v>15.0059</c:v>
                </c:pt>
                <c:pt idx="20">
                  <c:v>12.587999999999999</c:v>
                </c:pt>
                <c:pt idx="21">
                  <c:v>12.174200000000001</c:v>
                </c:pt>
                <c:pt idx="22">
                  <c:v>12.001799999999999</c:v>
                </c:pt>
                <c:pt idx="23">
                  <c:v>12.251099999999999</c:v>
                </c:pt>
                <c:pt idx="24">
                  <c:v>12.4192</c:v>
                </c:pt>
                <c:pt idx="25">
                  <c:v>12.2944</c:v>
                </c:pt>
                <c:pt idx="26">
                  <c:v>14.139900000000001</c:v>
                </c:pt>
                <c:pt idx="27">
                  <c:v>16.4954</c:v>
                </c:pt>
                <c:pt idx="28">
                  <c:v>17.695</c:v>
                </c:pt>
                <c:pt idx="29">
                  <c:v>19.334900000000001</c:v>
                </c:pt>
                <c:pt idx="30">
                  <c:v>22.269300000000001</c:v>
                </c:pt>
                <c:pt idx="31">
                  <c:v>23.8323</c:v>
                </c:pt>
                <c:pt idx="32">
                  <c:v>27.479099999999999</c:v>
                </c:pt>
                <c:pt idx="33">
                  <c:v>27.707899999999999</c:v>
                </c:pt>
                <c:pt idx="34">
                  <c:v>22.714200000000002</c:v>
                </c:pt>
                <c:pt idx="35">
                  <c:v>18.9358</c:v>
                </c:pt>
                <c:pt idx="36">
                  <c:v>20.308700000000002</c:v>
                </c:pt>
                <c:pt idx="37">
                  <c:v>19.957699999999999</c:v>
                </c:pt>
                <c:pt idx="38">
                  <c:v>19.452500000000001</c:v>
                </c:pt>
                <c:pt idx="39">
                  <c:v>17.991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3F-4B38-88C8-E6D0424358F3}"/>
            </c:ext>
          </c:extLst>
        </c:ser>
        <c:ser>
          <c:idx val="0"/>
          <c:order val="1"/>
          <c:tx>
            <c:strRef>
              <c:f>[9]Data!$B$13</c:f>
              <c:strCache>
                <c:ptCount val="1"/>
                <c:pt idx="0">
                  <c:v>うち外国人
Number of foreing-oriented grants among them</c:v>
                </c:pt>
              </c:strCache>
            </c:strRef>
          </c:tx>
          <c:spPr>
            <a:ln w="12700">
              <a:solidFill>
                <a:srgbClr val="A9C087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A9C087"/>
              </a:solidFill>
              <a:ln>
                <a:solidFill>
                  <a:srgbClr val="7C7A37"/>
                </a:solidFill>
                <a:prstDash val="solid"/>
              </a:ln>
            </c:spPr>
          </c:marker>
          <c:cat>
            <c:strRef>
              <c:f>[9]Data!$C$11:$AP$11</c:f>
              <c:strCache>
                <c:ptCount val="40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  <c:pt idx="38">
                  <c:v>
30</c:v>
                </c:pt>
                <c:pt idx="39">
                  <c:v>
31</c:v>
                </c:pt>
              </c:strCache>
            </c:strRef>
          </c:cat>
          <c:val>
            <c:numRef>
              <c:f>[9]Data!$C$13:$AP$13</c:f>
              <c:numCache>
                <c:formatCode>General</c:formatCode>
                <c:ptCount val="40"/>
                <c:pt idx="0">
                  <c:v>0.80740000000000001</c:v>
                </c:pt>
                <c:pt idx="1">
                  <c:v>0.88239999999999996</c:v>
                </c:pt>
                <c:pt idx="2">
                  <c:v>0.83779999999999999</c:v>
                </c:pt>
                <c:pt idx="3">
                  <c:v>0.9123</c:v>
                </c:pt>
                <c:pt idx="4">
                  <c:v>1.0109999999999999</c:v>
                </c:pt>
                <c:pt idx="5">
                  <c:v>0.77769999999999995</c:v>
                </c:pt>
                <c:pt idx="6">
                  <c:v>0.86240000000000006</c:v>
                </c:pt>
                <c:pt idx="7">
                  <c:v>0.83130000000000004</c:v>
                </c:pt>
                <c:pt idx="8">
                  <c:v>0.73880000000000001</c:v>
                </c:pt>
                <c:pt idx="9">
                  <c:v>0.85580000000000001</c:v>
                </c:pt>
                <c:pt idx="10">
                  <c:v>0.90310000000000001</c:v>
                </c:pt>
                <c:pt idx="11">
                  <c:v>0.56469999999999998</c:v>
                </c:pt>
                <c:pt idx="12">
                  <c:v>1.3106</c:v>
                </c:pt>
                <c:pt idx="13">
                  <c:v>1.1089</c:v>
                </c:pt>
                <c:pt idx="14">
                  <c:v>0.96430000000000005</c:v>
                </c:pt>
                <c:pt idx="15">
                  <c:v>1.4296</c:v>
                </c:pt>
                <c:pt idx="16">
                  <c:v>2.7418999999999998</c:v>
                </c:pt>
                <c:pt idx="17">
                  <c:v>1.7748999999999999</c:v>
                </c:pt>
                <c:pt idx="18">
                  <c:v>1.5744</c:v>
                </c:pt>
                <c:pt idx="19">
                  <c:v>1.6099000000000001</c:v>
                </c:pt>
                <c:pt idx="20">
                  <c:v>1.3611</c:v>
                </c:pt>
                <c:pt idx="21">
                  <c:v>1.2366999999999999</c:v>
                </c:pt>
                <c:pt idx="22">
                  <c:v>1.1503000000000001</c:v>
                </c:pt>
                <c:pt idx="23">
                  <c:v>1.1676</c:v>
                </c:pt>
                <c:pt idx="24">
                  <c:v>1.1665000000000001</c:v>
                </c:pt>
                <c:pt idx="25">
                  <c:v>1.1856</c:v>
                </c:pt>
                <c:pt idx="26">
                  <c:v>1.4595</c:v>
                </c:pt>
                <c:pt idx="27">
                  <c:v>1.9914000000000001</c:v>
                </c:pt>
                <c:pt idx="28">
                  <c:v>2.5185</c:v>
                </c:pt>
                <c:pt idx="29">
                  <c:v>2.8889999999999998</c:v>
                </c:pt>
                <c:pt idx="30">
                  <c:v>3.5455999999999999</c:v>
                </c:pt>
                <c:pt idx="31">
                  <c:v>4.0728999999999997</c:v>
                </c:pt>
                <c:pt idx="32">
                  <c:v>4.9874000000000001</c:v>
                </c:pt>
                <c:pt idx="33">
                  <c:v>5.1508000000000003</c:v>
                </c:pt>
                <c:pt idx="34">
                  <c:v>4.9391999999999996</c:v>
                </c:pt>
                <c:pt idx="35">
                  <c:v>4.2609000000000004</c:v>
                </c:pt>
                <c:pt idx="36">
                  <c:v>4.2443999999999997</c:v>
                </c:pt>
                <c:pt idx="37">
                  <c:v>4.2732999999999999</c:v>
                </c:pt>
                <c:pt idx="38">
                  <c:v>4.2084999999999999</c:v>
                </c:pt>
                <c:pt idx="39">
                  <c:v>3.9045000000000001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F-4B38-88C8-E6D042435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72976"/>
        <c:axId val="207079640"/>
      </c:lineChart>
      <c:lineChart>
        <c:grouping val="standard"/>
        <c:varyColors val="0"/>
        <c:ser>
          <c:idx val="2"/>
          <c:order val="2"/>
          <c:tx>
            <c:strRef>
              <c:f>[9]Data!$B$14</c:f>
              <c:strCache>
                <c:ptCount val="1"/>
                <c:pt idx="0">
                  <c:v>外国人割合
Percentage of foreign nationals</c:v>
                </c:pt>
              </c:strCache>
            </c:strRef>
          </c:tx>
          <c:spPr>
            <a:ln w="12700">
              <a:solidFill>
                <a:srgbClr val="F1BB93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1BB93"/>
              </a:solidFill>
              <a:ln>
                <a:solidFill>
                  <a:srgbClr val="5B492F"/>
                </a:solidFill>
                <a:prstDash val="solid"/>
              </a:ln>
            </c:spPr>
          </c:marker>
          <c:cat>
            <c:strRef>
              <c:f>[9]Data!$C$11:$AP$11</c:f>
              <c:strCache>
                <c:ptCount val="40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  <c:pt idx="38">
                  <c:v>
30</c:v>
                </c:pt>
                <c:pt idx="39">
                  <c:v>
31</c:v>
                </c:pt>
              </c:strCache>
            </c:strRef>
          </c:cat>
          <c:val>
            <c:numRef>
              <c:f>[9]Data!$C$14:$AP$14</c:f>
              <c:numCache>
                <c:formatCode>General</c:formatCode>
                <c:ptCount val="40"/>
                <c:pt idx="0">
                  <c:v>17.511820587342211</c:v>
                </c:pt>
                <c:pt idx="1">
                  <c:v>17.334590601917334</c:v>
                </c:pt>
                <c:pt idx="2">
                  <c:v>16.556985039821349</c:v>
                </c:pt>
                <c:pt idx="3">
                  <c:v>16.677940074221677</c:v>
                </c:pt>
                <c:pt idx="4">
                  <c:v>16.359223300970875</c:v>
                </c:pt>
                <c:pt idx="5">
                  <c:v>15.522954091816368</c:v>
                </c:pt>
                <c:pt idx="6">
                  <c:v>14.397328881469114</c:v>
                </c:pt>
                <c:pt idx="7">
                  <c:v>13.322115384615385</c:v>
                </c:pt>
                <c:pt idx="8">
                  <c:v>13.359855334538878</c:v>
                </c:pt>
                <c:pt idx="9">
                  <c:v>13.519533656656293</c:v>
                </c:pt>
                <c:pt idx="10">
                  <c:v>15.201144588453122</c:v>
                </c:pt>
                <c:pt idx="11">
                  <c:v>15.642659279778393</c:v>
                </c:pt>
                <c:pt idx="12">
                  <c:v>14.230184581976113</c:v>
                </c:pt>
                <c:pt idx="13">
                  <c:v>12.544117647058822</c:v>
                </c:pt>
                <c:pt idx="14">
                  <c:v>11.702669902912621</c:v>
                </c:pt>
                <c:pt idx="15">
                  <c:v>13.103574702108158</c:v>
                </c:pt>
                <c:pt idx="16">
                  <c:v>12.747094374709436</c:v>
                </c:pt>
                <c:pt idx="17">
                  <c:v>12.018065354874532</c:v>
                </c:pt>
                <c:pt idx="18">
                  <c:v>11.130592161076862</c:v>
                </c:pt>
                <c:pt idx="19">
                  <c:v>10.728446810921037</c:v>
                </c:pt>
                <c:pt idx="20">
                  <c:v>10.812678741658722</c:v>
                </c:pt>
                <c:pt idx="21">
                  <c:v>10.158367695618603</c:v>
                </c:pt>
                <c:pt idx="22">
                  <c:v>9.584395673982236</c:v>
                </c:pt>
                <c:pt idx="23">
                  <c:v>9.5305727648945808</c:v>
                </c:pt>
                <c:pt idx="24">
                  <c:v>9.3927145065704707</c:v>
                </c:pt>
                <c:pt idx="25">
                  <c:v>9.6434148880791248</c:v>
                </c:pt>
                <c:pt idx="26">
                  <c:v>10.321855175779177</c:v>
                </c:pt>
                <c:pt idx="27">
                  <c:v>12.072456563648046</c:v>
                </c:pt>
                <c:pt idx="28">
                  <c:v>14.232834133936139</c:v>
                </c:pt>
                <c:pt idx="29">
                  <c:v>14.941892639734366</c:v>
                </c:pt>
                <c:pt idx="30">
                  <c:v>15.921470365031681</c:v>
                </c:pt>
                <c:pt idx="31">
                  <c:v>17.089831866836182</c:v>
                </c:pt>
                <c:pt idx="32">
                  <c:v>18.149793843320925</c:v>
                </c:pt>
                <c:pt idx="33">
                  <c:v>18.589644108719895</c:v>
                </c:pt>
                <c:pt idx="34">
                  <c:v>21.74498771693478</c:v>
                </c:pt>
                <c:pt idx="35">
                  <c:v>22.501821945732424</c:v>
                </c:pt>
                <c:pt idx="36">
                  <c:v>20.899417491026011</c:v>
                </c:pt>
                <c:pt idx="37">
                  <c:v>21.411785927236103</c:v>
                </c:pt>
                <c:pt idx="38">
                  <c:v>21.634751317311398</c:v>
                </c:pt>
                <c:pt idx="39">
                  <c:v>21.702517925629479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3F-4B38-88C8-E6D042435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77680"/>
        <c:axId val="207078856"/>
      </c:lineChart>
      <c:catAx>
        <c:axId val="207072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079640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207079640"/>
        <c:scaling>
          <c:orientation val="minMax"/>
        </c:scaling>
        <c:delete val="0"/>
        <c:axPos val="l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072976"/>
        <c:crosses val="autoZero"/>
        <c:crossBetween val="midCat"/>
      </c:valAx>
      <c:catAx>
        <c:axId val="20707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7078856"/>
        <c:crosses val="autoZero"/>
        <c:auto val="0"/>
        <c:lblAlgn val="ctr"/>
        <c:lblOffset val="100"/>
        <c:noMultiLvlLbl val="0"/>
      </c:catAx>
      <c:valAx>
        <c:axId val="207078856"/>
        <c:scaling>
          <c:orientation val="minMax"/>
          <c:max val="25"/>
        </c:scaling>
        <c:delete val="0"/>
        <c:axPos val="r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077680"/>
        <c:crosses val="max"/>
        <c:crossBetween val="midCat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0752688172043011E-2"/>
          <c:y val="4.6482997572323326E-2"/>
          <c:w val="0.39993548387096772"/>
          <c:h val="0.192211735122513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033" r="0.75000000000000033" t="1" header="0.5" footer="0.5"/>
    <c:pageSetup paperSize="9" orientation="landscape" horizontalDpi="1200" verticalDpi="12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46651229518514E-2"/>
          <c:y val="4.9140049140049116E-2"/>
          <c:w val="0.57732249377060696"/>
          <c:h val="0.941031941031940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[10]Data!$J$32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C8ACC8"/>
            </a:solidFill>
            <a:ln w="3175" cmpd="sng">
              <a:solidFill>
                <a:schemeClr val="tx1"/>
              </a:solidFill>
              <a:prstDash val="solid"/>
            </a:ln>
          </c:spPr>
          <c:invertIfNegative val="0"/>
          <c:val>
            <c:numRef>
              <c:f>[10]Data!$K$32</c:f>
              <c:numCache>
                <c:formatCode>General</c:formatCode>
                <c:ptCount val="1"/>
                <c:pt idx="0">
                  <c:v>36.530504656772692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B-40D7-8258-1256081FAC84}"/>
            </c:ext>
          </c:extLst>
        </c:ser>
        <c:ser>
          <c:idx val="1"/>
          <c:order val="1"/>
          <c:tx>
            <c:strRef>
              <c:f>[10]Data!$J$33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97D5D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[10]Data!$K$33</c:f>
              <c:numCache>
                <c:formatCode>General</c:formatCode>
                <c:ptCount val="1"/>
                <c:pt idx="0">
                  <c:v>12.695496589293418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3B-40D7-8258-1256081FAC84}"/>
            </c:ext>
          </c:extLst>
        </c:ser>
        <c:ser>
          <c:idx val="2"/>
          <c:order val="2"/>
          <c:tx>
            <c:strRef>
              <c:f>[10]Data!$J$34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F8DA9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[10]Data!$K$34</c:f>
              <c:numCache>
                <c:formatCode>General</c:formatCode>
                <c:ptCount val="1"/>
                <c:pt idx="0">
                  <c:v>9.9158106618528041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3B-40D7-8258-1256081FAC84}"/>
            </c:ext>
          </c:extLst>
        </c:ser>
        <c:ser>
          <c:idx val="6"/>
          <c:order val="3"/>
          <c:tx>
            <c:strRef>
              <c:f>[10]Data!$J$35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97C0D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[10]Data!$K$35</c:f>
              <c:numCache>
                <c:formatCode>General</c:formatCode>
                <c:ptCount val="1"/>
                <c:pt idx="0">
                  <c:v>9.0004313305749477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3B-40D7-8258-1256081FAC84}"/>
            </c:ext>
          </c:extLst>
        </c:ser>
        <c:ser>
          <c:idx val="9"/>
          <c:order val="4"/>
          <c:tx>
            <c:strRef>
              <c:f>[10]Data!$J$36</c:f>
              <c:strCache>
                <c:ptCount val="1"/>
                <c:pt idx="0">
                  <c:v>スイス</c:v>
                </c:pt>
              </c:strCache>
            </c:strRef>
          </c:tx>
          <c:spPr>
            <a:ln w="3175">
              <a:solidFill>
                <a:srgbClr val="000000"/>
              </a:solidFill>
            </a:ln>
          </c:spPr>
          <c:invertIfNegative val="0"/>
          <c:val>
            <c:numRef>
              <c:f>[10]Data!$K$36</c:f>
              <c:numCache>
                <c:formatCode>General</c:formatCode>
                <c:ptCount val="1"/>
                <c:pt idx="0">
                  <c:v>4.2174545105995502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3B-40D7-8258-1256081FAC84}"/>
            </c:ext>
          </c:extLst>
        </c:ser>
        <c:ser>
          <c:idx val="7"/>
          <c:order val="5"/>
          <c:tx>
            <c:strRef>
              <c:f>[10]Data!$J$37</c:f>
              <c:strCache>
                <c:ptCount val="1"/>
                <c:pt idx="0">
                  <c:v>フランス</c:v>
                </c:pt>
              </c:strCache>
            </c:strRef>
          </c:tx>
          <c:spPr>
            <a:solidFill>
              <a:srgbClr val="F1BB9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[10]Data!$K$37</c:f>
              <c:numCache>
                <c:formatCode>General</c:formatCode>
                <c:ptCount val="1"/>
                <c:pt idx="0">
                  <c:v>4.033739636084797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3B-40D7-8258-1256081FAC84}"/>
            </c:ext>
          </c:extLst>
        </c:ser>
        <c:ser>
          <c:idx val="4"/>
          <c:order val="6"/>
          <c:tx>
            <c:strRef>
              <c:f>[10]Data!$J$38</c:f>
              <c:strCache>
                <c:ptCount val="1"/>
                <c:pt idx="0">
                  <c:v>オランダ</c:v>
                </c:pt>
              </c:strCache>
            </c:strRef>
          </c:tx>
          <c:spPr>
            <a:solidFill>
              <a:srgbClr val="EDB5D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[10]Data!$K$38</c:f>
              <c:numCache>
                <c:formatCode>General</c:formatCode>
                <c:ptCount val="1"/>
                <c:pt idx="0">
                  <c:v>3.1806636100771604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3B-40D7-8258-1256081FAC84}"/>
            </c:ext>
          </c:extLst>
        </c:ser>
        <c:ser>
          <c:idx val="5"/>
          <c:order val="7"/>
          <c:tx>
            <c:strRef>
              <c:f>[10]Data!$J$39</c:f>
              <c:strCache>
                <c:ptCount val="1"/>
                <c:pt idx="0">
                  <c:v>英国</c:v>
                </c:pt>
              </c:strCache>
            </c:strRef>
          </c:tx>
          <c:spPr>
            <a:solidFill>
              <a:srgbClr val="A7D1B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[10]Data!$K$39</c:f>
              <c:numCache>
                <c:formatCode>General</c:formatCode>
                <c:ptCount val="1"/>
                <c:pt idx="0">
                  <c:v>3.0464718756489928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3B-40D7-8258-1256081FAC84}"/>
            </c:ext>
          </c:extLst>
        </c:ser>
        <c:ser>
          <c:idx val="10"/>
          <c:order val="8"/>
          <c:tx>
            <c:strRef>
              <c:f>[10]Data!$J$40</c:f>
              <c:strCache>
                <c:ptCount val="1"/>
                <c:pt idx="0">
                  <c:v>台湾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val>
            <c:numRef>
              <c:f>[10]Data!$K$40</c:f>
              <c:numCache>
                <c:formatCode>General</c:formatCode>
                <c:ptCount val="1"/>
                <c:pt idx="0">
                  <c:v>2.4729619630333719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3B-40D7-8258-1256081FAC84}"/>
            </c:ext>
          </c:extLst>
        </c:ser>
        <c:ser>
          <c:idx val="8"/>
          <c:order val="9"/>
          <c:tx>
            <c:strRef>
              <c:f>[10]Data!$J$41</c:f>
              <c:strCache>
                <c:ptCount val="1"/>
                <c:pt idx="0">
                  <c:v>スウェーデン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[10]Data!$K$41</c:f>
              <c:numCache>
                <c:formatCode>General</c:formatCode>
                <c:ptCount val="1"/>
                <c:pt idx="0">
                  <c:v>1.9282074220809304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3B-40D7-8258-1256081FAC84}"/>
            </c:ext>
          </c:extLst>
        </c:ser>
        <c:ser>
          <c:idx val="3"/>
          <c:order val="10"/>
          <c:tx>
            <c:strRef>
              <c:f>[10]Data!$J$42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[10]Data!$K$42</c:f>
              <c:numCache>
                <c:formatCode>General</c:formatCode>
                <c:ptCount val="1"/>
                <c:pt idx="0">
                  <c:v>12.978257743981342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3B-40D7-8258-1256081FA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806268968"/>
        <c:axId val="806270536"/>
      </c:barChart>
      <c:catAx>
        <c:axId val="806268968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 w="9525">
            <a:noFill/>
          </a:ln>
        </c:spPr>
        <c:crossAx val="806270536"/>
        <c:crosses val="autoZero"/>
        <c:auto val="0"/>
        <c:lblAlgn val="ctr"/>
        <c:lblOffset val="100"/>
        <c:noMultiLvlLbl val="0"/>
      </c:catAx>
      <c:valAx>
        <c:axId val="806270536"/>
        <c:scaling>
          <c:orientation val="maxMin"/>
          <c:max val="1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06268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62518961076933E-2"/>
          <c:y val="4.4444540895271001E-2"/>
          <c:w val="0.87075022753292364"/>
          <c:h val="0.82724088060279444"/>
        </c:manualLayout>
      </c:layout>
      <c:lineChart>
        <c:grouping val="standard"/>
        <c:varyColors val="0"/>
        <c:ser>
          <c:idx val="1"/>
          <c:order val="0"/>
          <c:tx>
            <c:strRef>
              <c:f>[10]Data!$C$22</c:f>
              <c:strCache>
                <c:ptCount val="1"/>
                <c:pt idx="0">
                  <c:v>米国 United States</c:v>
                </c:pt>
              </c:strCache>
            </c:strRef>
          </c:tx>
          <c:spPr>
            <a:ln w="12700">
              <a:solidFill>
                <a:srgbClr val="A757A8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A757A8"/>
              </a:solidFill>
              <a:ln>
                <a:solidFill>
                  <a:srgbClr val="422C41"/>
                </a:solidFill>
                <a:prstDash val="solid"/>
              </a:ln>
            </c:spPr>
          </c:marker>
          <c:cat>
            <c:strRef>
              <c:f>[10]Data!$D$21:$AL$21</c:f>
              <c:strCache>
                <c:ptCount val="35"/>
                <c:pt idx="0">
                  <c:v>昭
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
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
31</c:v>
                </c:pt>
              </c:strCache>
            </c:strRef>
          </c:cat>
          <c:val>
            <c:numRef>
              <c:f>[10]Data!$D$22:$AL$22</c:f>
              <c:numCache>
                <c:formatCode>General</c:formatCode>
                <c:ptCount val="35"/>
                <c:pt idx="0">
                  <c:v>1.2639</c:v>
                </c:pt>
                <c:pt idx="1">
                  <c:v>1.3087</c:v>
                </c:pt>
                <c:pt idx="2">
                  <c:v>1.2843</c:v>
                </c:pt>
                <c:pt idx="3">
                  <c:v>1.2903</c:v>
                </c:pt>
                <c:pt idx="4">
                  <c:v>1.4846999999999999</c:v>
                </c:pt>
                <c:pt idx="5">
                  <c:v>1.583</c:v>
                </c:pt>
                <c:pt idx="6">
                  <c:v>1.5720000000000001</c:v>
                </c:pt>
                <c:pt idx="7">
                  <c:v>1.593</c:v>
                </c:pt>
                <c:pt idx="8">
                  <c:v>1.6762999999999999</c:v>
                </c:pt>
                <c:pt idx="9">
                  <c:v>1.5912999999999999</c:v>
                </c:pt>
                <c:pt idx="10">
                  <c:v>1.6482000000000001</c:v>
                </c:pt>
                <c:pt idx="11">
                  <c:v>1.6795</c:v>
                </c:pt>
                <c:pt idx="12">
                  <c:v>1.8806</c:v>
                </c:pt>
                <c:pt idx="13">
                  <c:v>1.8985000000000001</c:v>
                </c:pt>
                <c:pt idx="14">
                  <c:v>2.0440999999999998</c:v>
                </c:pt>
                <c:pt idx="15">
                  <c:v>2.2665000000000002</c:v>
                </c:pt>
                <c:pt idx="16">
                  <c:v>2.3386</c:v>
                </c:pt>
                <c:pt idx="17">
                  <c:v>2.2713999999999999</c:v>
                </c:pt>
                <c:pt idx="18">
                  <c:v>2.1682000000000001</c:v>
                </c:pt>
                <c:pt idx="19">
                  <c:v>2.2995000000000001</c:v>
                </c:pt>
                <c:pt idx="20">
                  <c:v>2.3811</c:v>
                </c:pt>
                <c:pt idx="21">
                  <c:v>2.4961000000000002</c:v>
                </c:pt>
                <c:pt idx="22">
                  <c:v>2.6025999999999998</c:v>
                </c:pt>
                <c:pt idx="23">
                  <c:v>2.5112000000000001</c:v>
                </c:pt>
                <c:pt idx="24">
                  <c:v>2.2366999999999999</c:v>
                </c:pt>
                <c:pt idx="25">
                  <c:v>2.3182999999999998</c:v>
                </c:pt>
                <c:pt idx="26">
                  <c:v>2.3414000000000001</c:v>
                </c:pt>
                <c:pt idx="27">
                  <c:v>2.2921999999999998</c:v>
                </c:pt>
                <c:pt idx="28">
                  <c:v>2.3481000000000001</c:v>
                </c:pt>
                <c:pt idx="29">
                  <c:v>2.5998000000000001</c:v>
                </c:pt>
                <c:pt idx="30">
                  <c:v>2.6501000000000001</c:v>
                </c:pt>
                <c:pt idx="31">
                  <c:v>2.3978999999999999</c:v>
                </c:pt>
                <c:pt idx="32">
                  <c:v>2.3948999999999998</c:v>
                </c:pt>
                <c:pt idx="33">
                  <c:v>2.3121</c:v>
                </c:pt>
                <c:pt idx="34">
                  <c:v>2.2867000000000002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9A-45F7-949A-99CB972DBE37}"/>
            </c:ext>
          </c:extLst>
        </c:ser>
        <c:ser>
          <c:idx val="0"/>
          <c:order val="1"/>
          <c:tx>
            <c:strRef>
              <c:f>[10]Data!$C$23</c:f>
              <c:strCache>
                <c:ptCount val="1"/>
                <c:pt idx="0">
                  <c:v>ドイツ Germany</c:v>
                </c:pt>
              </c:strCache>
            </c:strRef>
          </c:tx>
          <c:spPr>
            <a:ln w="12700">
              <a:solidFill>
                <a:srgbClr val="53A8B7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53A8B7"/>
              </a:solidFill>
              <a:ln>
                <a:solidFill>
                  <a:srgbClr val="007D92"/>
                </a:solidFill>
                <a:prstDash val="solid"/>
              </a:ln>
            </c:spPr>
          </c:marker>
          <c:cat>
            <c:strRef>
              <c:f>[10]Data!$D$21:$AL$21</c:f>
              <c:strCache>
                <c:ptCount val="35"/>
                <c:pt idx="0">
                  <c:v>昭
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
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
31</c:v>
                </c:pt>
              </c:strCache>
            </c:strRef>
          </c:cat>
          <c:val>
            <c:numRef>
              <c:f>[10]Data!$D$23:$AL$23</c:f>
              <c:numCache>
                <c:formatCode>General</c:formatCode>
                <c:ptCount val="35"/>
                <c:pt idx="0">
                  <c:v>0.57099999999999995</c:v>
                </c:pt>
                <c:pt idx="1">
                  <c:v>0.59250000000000003</c:v>
                </c:pt>
                <c:pt idx="2">
                  <c:v>0.58409999999999995</c:v>
                </c:pt>
                <c:pt idx="3">
                  <c:v>0.60189999999999999</c:v>
                </c:pt>
                <c:pt idx="4">
                  <c:v>0.60650000000000004</c:v>
                </c:pt>
                <c:pt idx="5">
                  <c:v>0.58520000000000005</c:v>
                </c:pt>
                <c:pt idx="6">
                  <c:v>0.53669999999999995</c:v>
                </c:pt>
                <c:pt idx="7">
                  <c:v>0.51980000000000004</c:v>
                </c:pt>
                <c:pt idx="8">
                  <c:v>0.49409999999999998</c:v>
                </c:pt>
                <c:pt idx="9">
                  <c:v>0.46089999999999998</c:v>
                </c:pt>
                <c:pt idx="10">
                  <c:v>0.4652</c:v>
                </c:pt>
                <c:pt idx="11">
                  <c:v>0.45550000000000002</c:v>
                </c:pt>
                <c:pt idx="12">
                  <c:v>0.48870000000000002</c:v>
                </c:pt>
                <c:pt idx="13">
                  <c:v>0.50249999999999995</c:v>
                </c:pt>
                <c:pt idx="14">
                  <c:v>0.55089999999999995</c:v>
                </c:pt>
                <c:pt idx="15">
                  <c:v>0.53790000000000004</c:v>
                </c:pt>
                <c:pt idx="16">
                  <c:v>0.54369999999999996</c:v>
                </c:pt>
                <c:pt idx="17">
                  <c:v>0.47070000000000001</c:v>
                </c:pt>
                <c:pt idx="18">
                  <c:v>0.4047</c:v>
                </c:pt>
                <c:pt idx="19">
                  <c:v>0.73939999999999995</c:v>
                </c:pt>
                <c:pt idx="20">
                  <c:v>0.79290000000000005</c:v>
                </c:pt>
                <c:pt idx="21">
                  <c:v>0.79800000000000004</c:v>
                </c:pt>
                <c:pt idx="22">
                  <c:v>0.80679999999999996</c:v>
                </c:pt>
                <c:pt idx="23">
                  <c:v>0.80230000000000001</c:v>
                </c:pt>
                <c:pt idx="24">
                  <c:v>0.66020000000000001</c:v>
                </c:pt>
                <c:pt idx="25">
                  <c:v>0.6794</c:v>
                </c:pt>
                <c:pt idx="26">
                  <c:v>0.67730000000000001</c:v>
                </c:pt>
                <c:pt idx="27">
                  <c:v>0.68889999999999996</c:v>
                </c:pt>
                <c:pt idx="28">
                  <c:v>0.68969999999999998</c:v>
                </c:pt>
                <c:pt idx="29">
                  <c:v>0.66149999999999998</c:v>
                </c:pt>
                <c:pt idx="30">
                  <c:v>0.64300000000000002</c:v>
                </c:pt>
                <c:pt idx="31">
                  <c:v>0.63880000000000003</c:v>
                </c:pt>
                <c:pt idx="32">
                  <c:v>0.623</c:v>
                </c:pt>
                <c:pt idx="33">
                  <c:v>0.6431</c:v>
                </c:pt>
                <c:pt idx="34">
                  <c:v>0.62070000000000003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A-45F7-949A-99CB972DBE37}"/>
            </c:ext>
          </c:extLst>
        </c:ser>
        <c:ser>
          <c:idx val="6"/>
          <c:order val="2"/>
          <c:tx>
            <c:strRef>
              <c:f>[10]Data!$C$24</c:f>
              <c:strCache>
                <c:ptCount val="1"/>
                <c:pt idx="0">
                  <c:v>韓国 Rep. of Korea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69639A"/>
                </a:solidFill>
                <a:prstDash val="solid"/>
              </a:ln>
            </c:spPr>
          </c:marker>
          <c:cat>
            <c:strRef>
              <c:f>[10]Data!$D$21:$AL$21</c:f>
              <c:strCache>
                <c:ptCount val="35"/>
                <c:pt idx="0">
                  <c:v>昭
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
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
31</c:v>
                </c:pt>
              </c:strCache>
            </c:strRef>
          </c:cat>
          <c:val>
            <c:numRef>
              <c:f>[10]Data!$D$24:$AL$24</c:f>
              <c:numCache>
                <c:formatCode>General</c:formatCode>
                <c:ptCount val="35"/>
                <c:pt idx="0">
                  <c:v>9.2999999999999992E-3</c:v>
                </c:pt>
                <c:pt idx="1">
                  <c:v>6.7000000000000002E-3</c:v>
                </c:pt>
                <c:pt idx="2">
                  <c:v>9.1000000000000004E-3</c:v>
                </c:pt>
                <c:pt idx="3">
                  <c:v>2.1100000000000001E-2</c:v>
                </c:pt>
                <c:pt idx="4">
                  <c:v>3.6200000000000003E-2</c:v>
                </c:pt>
                <c:pt idx="5">
                  <c:v>4.87E-2</c:v>
                </c:pt>
                <c:pt idx="6">
                  <c:v>8.1500000000000003E-2</c:v>
                </c:pt>
                <c:pt idx="7">
                  <c:v>9.9000000000000005E-2</c:v>
                </c:pt>
                <c:pt idx="8">
                  <c:v>0.11310000000000001</c:v>
                </c:pt>
                <c:pt idx="9">
                  <c:v>0.158</c:v>
                </c:pt>
                <c:pt idx="10">
                  <c:v>0.17799999999999999</c:v>
                </c:pt>
                <c:pt idx="11">
                  <c:v>0.27750000000000002</c:v>
                </c:pt>
                <c:pt idx="12">
                  <c:v>0.3206</c:v>
                </c:pt>
                <c:pt idx="13">
                  <c:v>0.3004</c:v>
                </c:pt>
                <c:pt idx="14">
                  <c:v>0.2384</c:v>
                </c:pt>
                <c:pt idx="15">
                  <c:v>0.29930000000000001</c:v>
                </c:pt>
                <c:pt idx="16">
                  <c:v>0.33090000000000003</c:v>
                </c:pt>
                <c:pt idx="17">
                  <c:v>0.38109999999999999</c:v>
                </c:pt>
                <c:pt idx="18">
                  <c:v>0.44030000000000002</c:v>
                </c:pt>
                <c:pt idx="19">
                  <c:v>0.57809999999999995</c:v>
                </c:pt>
                <c:pt idx="20">
                  <c:v>0.6845</c:v>
                </c:pt>
                <c:pt idx="21">
                  <c:v>0.72199999999999998</c:v>
                </c:pt>
                <c:pt idx="22">
                  <c:v>0.63470000000000004</c:v>
                </c:pt>
                <c:pt idx="23">
                  <c:v>0.55989999999999995</c:v>
                </c:pt>
                <c:pt idx="24">
                  <c:v>0.47820000000000001</c:v>
                </c:pt>
                <c:pt idx="25">
                  <c:v>0.48720000000000002</c:v>
                </c:pt>
                <c:pt idx="26">
                  <c:v>0.50070000000000003</c:v>
                </c:pt>
                <c:pt idx="27">
                  <c:v>0.57079999999999997</c:v>
                </c:pt>
                <c:pt idx="28">
                  <c:v>0.61339999999999995</c:v>
                </c:pt>
                <c:pt idx="29">
                  <c:v>0.56820000000000004</c:v>
                </c:pt>
                <c:pt idx="30">
                  <c:v>0.5222</c:v>
                </c:pt>
                <c:pt idx="31">
                  <c:v>0.52159999999999995</c:v>
                </c:pt>
                <c:pt idx="32">
                  <c:v>0.47349999999999998</c:v>
                </c:pt>
                <c:pt idx="33">
                  <c:v>0.50700000000000001</c:v>
                </c:pt>
                <c:pt idx="34">
                  <c:v>0.56340000000000001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9A-45F7-949A-99CB972D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272104"/>
        <c:axId val="806276808"/>
      </c:lineChart>
      <c:lineChart>
        <c:grouping val="standard"/>
        <c:varyColors val="0"/>
        <c:ser>
          <c:idx val="7"/>
          <c:order val="3"/>
          <c:tx>
            <c:strRef>
              <c:f>[10]Data!$C$25</c:f>
              <c:strCache>
                <c:ptCount val="1"/>
                <c:pt idx="0">
                  <c:v>フランス France</c:v>
                </c:pt>
              </c:strCache>
            </c:strRef>
          </c:tx>
          <c:spPr>
            <a:ln w="12700">
              <a:solidFill>
                <a:srgbClr val="8ABCB4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8ABCB4"/>
              </a:solidFill>
              <a:ln>
                <a:solidFill>
                  <a:srgbClr val="5B977C"/>
                </a:solidFill>
                <a:prstDash val="solid"/>
              </a:ln>
            </c:spPr>
          </c:marker>
          <c:cat>
            <c:strRef>
              <c:f>[10]Data!$D$21:$AL$21</c:f>
              <c:strCache>
                <c:ptCount val="35"/>
                <c:pt idx="0">
                  <c:v>昭
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
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
31</c:v>
                </c:pt>
              </c:strCache>
            </c:strRef>
          </c:cat>
          <c:val>
            <c:numRef>
              <c:f>[10]Data!$D$25:$AL$25</c:f>
              <c:numCache>
                <c:formatCode>General</c:formatCode>
                <c:ptCount val="35"/>
                <c:pt idx="0">
                  <c:v>0.18809999999999999</c:v>
                </c:pt>
                <c:pt idx="1">
                  <c:v>0.2029</c:v>
                </c:pt>
                <c:pt idx="2">
                  <c:v>0.19500000000000001</c:v>
                </c:pt>
                <c:pt idx="3">
                  <c:v>0.22009999999999999</c:v>
                </c:pt>
                <c:pt idx="4">
                  <c:v>0.2336</c:v>
                </c:pt>
                <c:pt idx="5">
                  <c:v>0.24740000000000001</c:v>
                </c:pt>
                <c:pt idx="6">
                  <c:v>0.2351</c:v>
                </c:pt>
                <c:pt idx="7">
                  <c:v>0.21729999999999999</c:v>
                </c:pt>
                <c:pt idx="8">
                  <c:v>0.19689999999999999</c:v>
                </c:pt>
                <c:pt idx="9">
                  <c:v>0.18909999999999999</c:v>
                </c:pt>
                <c:pt idx="10">
                  <c:v>0.2122</c:v>
                </c:pt>
                <c:pt idx="11">
                  <c:v>0.20319999999999999</c:v>
                </c:pt>
                <c:pt idx="12">
                  <c:v>0.222</c:v>
                </c:pt>
                <c:pt idx="13">
                  <c:v>0.2351</c:v>
                </c:pt>
                <c:pt idx="14">
                  <c:v>0.26640000000000003</c:v>
                </c:pt>
                <c:pt idx="15">
                  <c:v>0.28399999999999997</c:v>
                </c:pt>
                <c:pt idx="16">
                  <c:v>0.27539999999999998</c:v>
                </c:pt>
                <c:pt idx="17">
                  <c:v>0.25829999999999997</c:v>
                </c:pt>
                <c:pt idx="18">
                  <c:v>0.23680000000000001</c:v>
                </c:pt>
                <c:pt idx="19">
                  <c:v>0.31440000000000001</c:v>
                </c:pt>
                <c:pt idx="20">
                  <c:v>0.318</c:v>
                </c:pt>
                <c:pt idx="21">
                  <c:v>0.32419999999999999</c:v>
                </c:pt>
                <c:pt idx="22">
                  <c:v>0.33360000000000001</c:v>
                </c:pt>
                <c:pt idx="23">
                  <c:v>0.3458</c:v>
                </c:pt>
                <c:pt idx="24">
                  <c:v>0.32829999999999998</c:v>
                </c:pt>
                <c:pt idx="25">
                  <c:v>0.34250000000000003</c:v>
                </c:pt>
                <c:pt idx="26">
                  <c:v>0.34470000000000001</c:v>
                </c:pt>
                <c:pt idx="27">
                  <c:v>0.37219999999999998</c:v>
                </c:pt>
                <c:pt idx="28">
                  <c:v>0.33250000000000002</c:v>
                </c:pt>
                <c:pt idx="29">
                  <c:v>0.34520000000000001</c:v>
                </c:pt>
                <c:pt idx="30">
                  <c:v>0.33689999999999998</c:v>
                </c:pt>
                <c:pt idx="31">
                  <c:v>0.32369999999999999</c:v>
                </c:pt>
                <c:pt idx="32">
                  <c:v>0.29570000000000002</c:v>
                </c:pt>
                <c:pt idx="33">
                  <c:v>0.2727</c:v>
                </c:pt>
                <c:pt idx="34">
                  <c:v>0.2525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9A-45F7-949A-99CB972DBE37}"/>
            </c:ext>
          </c:extLst>
        </c:ser>
        <c:ser>
          <c:idx val="2"/>
          <c:order val="4"/>
          <c:tx>
            <c:strRef>
              <c:f>[10]Data!$C$26</c:f>
              <c:strCache>
                <c:ptCount val="1"/>
                <c:pt idx="0">
                  <c:v>英国 United Kingdom</c:v>
                </c:pt>
              </c:strCache>
            </c:strRef>
          </c:tx>
          <c:spPr>
            <a:ln w="12700">
              <a:solidFill>
                <a:srgbClr val="F9923D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9923D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[10]Data!$D$21:$AL$21</c:f>
              <c:strCache>
                <c:ptCount val="35"/>
                <c:pt idx="0">
                  <c:v>昭
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
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
31</c:v>
                </c:pt>
              </c:strCache>
            </c:strRef>
          </c:cat>
          <c:val>
            <c:numRef>
              <c:f>[10]Data!$D$26:$AL$26</c:f>
              <c:numCache>
                <c:formatCode>General</c:formatCode>
                <c:ptCount val="35"/>
                <c:pt idx="0">
                  <c:v>0.182</c:v>
                </c:pt>
                <c:pt idx="1">
                  <c:v>0.18149999999999999</c:v>
                </c:pt>
                <c:pt idx="2">
                  <c:v>0.19270000000000001</c:v>
                </c:pt>
                <c:pt idx="3">
                  <c:v>0.17960000000000001</c:v>
                </c:pt>
                <c:pt idx="4">
                  <c:v>0.20169999999999999</c:v>
                </c:pt>
                <c:pt idx="5">
                  <c:v>0.19359999999999999</c:v>
                </c:pt>
                <c:pt idx="6">
                  <c:v>0.18010000000000001</c:v>
                </c:pt>
                <c:pt idx="7">
                  <c:v>0.17399999999999999</c:v>
                </c:pt>
                <c:pt idx="8">
                  <c:v>0.1721</c:v>
                </c:pt>
                <c:pt idx="9">
                  <c:v>0.1726</c:v>
                </c:pt>
                <c:pt idx="10">
                  <c:v>0.1656</c:v>
                </c:pt>
                <c:pt idx="11">
                  <c:v>0.16719999999999999</c:v>
                </c:pt>
                <c:pt idx="12">
                  <c:v>0.17199999999999999</c:v>
                </c:pt>
                <c:pt idx="13">
                  <c:v>0.19769999999999999</c:v>
                </c:pt>
                <c:pt idx="14">
                  <c:v>0.19350000000000001</c:v>
                </c:pt>
                <c:pt idx="15">
                  <c:v>0.2016</c:v>
                </c:pt>
                <c:pt idx="16">
                  <c:v>0.21859999999999999</c:v>
                </c:pt>
                <c:pt idx="17">
                  <c:v>0.20150000000000001</c:v>
                </c:pt>
                <c:pt idx="18">
                  <c:v>0.2084</c:v>
                </c:pt>
                <c:pt idx="19">
                  <c:v>0.184</c:v>
                </c:pt>
                <c:pt idx="20">
                  <c:v>0.1898</c:v>
                </c:pt>
                <c:pt idx="21">
                  <c:v>0.18140000000000001</c:v>
                </c:pt>
                <c:pt idx="22">
                  <c:v>0.19289999999999999</c:v>
                </c:pt>
                <c:pt idx="23">
                  <c:v>0.2079</c:v>
                </c:pt>
                <c:pt idx="24">
                  <c:v>0.17749999999999999</c:v>
                </c:pt>
                <c:pt idx="25">
                  <c:v>0.17380000000000001</c:v>
                </c:pt>
                <c:pt idx="26">
                  <c:v>0.1739</c:v>
                </c:pt>
                <c:pt idx="27">
                  <c:v>0.16539999999999999</c:v>
                </c:pt>
                <c:pt idx="28">
                  <c:v>0.16650000000000001</c:v>
                </c:pt>
                <c:pt idx="29">
                  <c:v>0.1731</c:v>
                </c:pt>
                <c:pt idx="30">
                  <c:v>0.17150000000000001</c:v>
                </c:pt>
                <c:pt idx="31">
                  <c:v>0.17180000000000001</c:v>
                </c:pt>
                <c:pt idx="32">
                  <c:v>0.18290000000000001</c:v>
                </c:pt>
                <c:pt idx="33">
                  <c:v>0.189</c:v>
                </c:pt>
                <c:pt idx="34">
                  <c:v>0.19070000000000001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9A-45F7-949A-99CB972D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265440"/>
        <c:axId val="806270928"/>
      </c:lineChart>
      <c:catAx>
        <c:axId val="806272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6276808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806276808"/>
        <c:scaling>
          <c:orientation val="minMax"/>
          <c:max val="3"/>
          <c:min val="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6272104"/>
        <c:crosses val="autoZero"/>
        <c:crossBetween val="midCat"/>
      </c:valAx>
      <c:catAx>
        <c:axId val="806265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06270928"/>
        <c:crosses val="autoZero"/>
        <c:auto val="0"/>
        <c:lblAlgn val="ctr"/>
        <c:lblOffset val="100"/>
        <c:noMultiLvlLbl val="0"/>
      </c:catAx>
      <c:valAx>
        <c:axId val="8062709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806265440"/>
        <c:crosses val="max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5646514594216"/>
          <c:y val="7.5555719521960815E-2"/>
          <c:w val="0.315193441737178"/>
          <c:h val="0.206667115163010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089" r="0.75000000000000089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46651229518514E-2"/>
          <c:y val="1.5706826359551902E-2"/>
          <c:w val="0.57732249377060696"/>
          <c:h val="0.9738232342922152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[11]Data!$J$32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C8ACC8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[11]Data!$K$32</c:f>
              <c:numCache>
                <c:formatCode>General</c:formatCode>
                <c:ptCount val="1"/>
                <c:pt idx="0">
                  <c:v>37.876808810347036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8-472D-83B8-B0650DFA4A3D}"/>
            </c:ext>
          </c:extLst>
        </c:ser>
        <c:ser>
          <c:idx val="10"/>
          <c:order val="1"/>
          <c:tx>
            <c:strRef>
              <c:f>[11]Data!$J$33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97D5D5"/>
            </a:solidFill>
            <a:ln w="3175">
              <a:solidFill>
                <a:prstClr val="black"/>
              </a:solidFill>
            </a:ln>
          </c:spPr>
          <c:invertIfNegative val="0"/>
          <c:val>
            <c:numRef>
              <c:f>[11]Data!$K$33</c:f>
              <c:numCache>
                <c:formatCode>General</c:formatCode>
                <c:ptCount val="1"/>
                <c:pt idx="0">
                  <c:v>10.749135612754515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8-472D-83B8-B0650DFA4A3D}"/>
            </c:ext>
          </c:extLst>
        </c:ser>
        <c:ser>
          <c:idx val="6"/>
          <c:order val="2"/>
          <c:tx>
            <c:strRef>
              <c:f>[11]Data!$J$34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8DA9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[11]Data!$K$34</c:f>
              <c:numCache>
                <c:formatCode>General</c:formatCode>
                <c:ptCount val="1"/>
                <c:pt idx="0">
                  <c:v>10.08579843770009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88-472D-83B8-B0650DFA4A3D}"/>
            </c:ext>
          </c:extLst>
        </c:ser>
        <c:ser>
          <c:idx val="1"/>
          <c:order val="3"/>
          <c:tx>
            <c:strRef>
              <c:f>[11]Data!$J$35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97C0D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[11]Data!$K$35</c:f>
              <c:numCache>
                <c:formatCode>General</c:formatCode>
                <c:ptCount val="1"/>
                <c:pt idx="0">
                  <c:v>9.5735689588935848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88-472D-83B8-B0650DFA4A3D}"/>
            </c:ext>
          </c:extLst>
        </c:ser>
        <c:ser>
          <c:idx val="9"/>
          <c:order val="4"/>
          <c:tx>
            <c:strRef>
              <c:f>[11]Data!$J$36</c:f>
              <c:strCache>
                <c:ptCount val="1"/>
                <c:pt idx="0">
                  <c:v>フランス</c:v>
                </c:pt>
              </c:strCache>
            </c:strRef>
          </c:tx>
          <c:spPr>
            <a:ln w="3175">
              <a:solidFill>
                <a:prstClr val="black"/>
              </a:solidFill>
            </a:ln>
          </c:spPr>
          <c:invertIfNegative val="0"/>
          <c:val>
            <c:numRef>
              <c:f>[11]Data!$K$36</c:f>
              <c:numCache>
                <c:formatCode>General</c:formatCode>
                <c:ptCount val="1"/>
                <c:pt idx="0">
                  <c:v>4.8072736585990521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88-472D-83B8-B0650DFA4A3D}"/>
            </c:ext>
          </c:extLst>
        </c:ser>
        <c:ser>
          <c:idx val="2"/>
          <c:order val="5"/>
          <c:tx>
            <c:strRef>
              <c:f>[11]Data!$J$37</c:f>
              <c:strCache>
                <c:ptCount val="1"/>
                <c:pt idx="0">
                  <c:v>オランダ</c:v>
                </c:pt>
              </c:strCache>
            </c:strRef>
          </c:tx>
          <c:spPr>
            <a:solidFill>
              <a:srgbClr val="F1BB9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[11]Data!$K$37</c:f>
              <c:numCache>
                <c:formatCode>General</c:formatCode>
                <c:ptCount val="1"/>
                <c:pt idx="0">
                  <c:v>4.2438212319118964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88-472D-83B8-B0650DFA4A3D}"/>
            </c:ext>
          </c:extLst>
        </c:ser>
        <c:ser>
          <c:idx val="4"/>
          <c:order val="6"/>
          <c:tx>
            <c:strRef>
              <c:f>[11]Data!$J$38</c:f>
              <c:strCache>
                <c:ptCount val="1"/>
                <c:pt idx="0">
                  <c:v>スイス</c:v>
                </c:pt>
              </c:strCache>
            </c:strRef>
          </c:tx>
          <c:spPr>
            <a:solidFill>
              <a:srgbClr val="ECB6BB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[11]Data!$K$38</c:f>
              <c:numCache>
                <c:formatCode>General</c:formatCode>
                <c:ptCount val="1"/>
                <c:pt idx="0">
                  <c:v>4.1234473043923678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88-472D-83B8-B0650DFA4A3D}"/>
            </c:ext>
          </c:extLst>
        </c:ser>
        <c:ser>
          <c:idx val="7"/>
          <c:order val="7"/>
          <c:tx>
            <c:strRef>
              <c:f>[11]Data!$J$39</c:f>
              <c:strCache>
                <c:ptCount val="1"/>
                <c:pt idx="0">
                  <c:v>英国</c:v>
                </c:pt>
              </c:strCache>
            </c:strRef>
          </c:tx>
          <c:spPr>
            <a:solidFill>
              <a:srgbClr val="A7D1B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[11]Data!$K$39</c:f>
              <c:numCache>
                <c:formatCode>General</c:formatCode>
                <c:ptCount val="1"/>
                <c:pt idx="0">
                  <c:v>2.6840824689460878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88-472D-83B8-B0650DFA4A3D}"/>
            </c:ext>
          </c:extLst>
        </c:ser>
        <c:ser>
          <c:idx val="5"/>
          <c:order val="8"/>
          <c:tx>
            <c:strRef>
              <c:f>[11]Data!$J$40</c:f>
              <c:strCache>
                <c:ptCount val="1"/>
                <c:pt idx="0">
                  <c:v>台湾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[11]Data!$K$40</c:f>
              <c:numCache>
                <c:formatCode>General</c:formatCode>
                <c:ptCount val="1"/>
                <c:pt idx="0">
                  <c:v>2.5816365731847868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88-472D-83B8-B0650DFA4A3D}"/>
            </c:ext>
          </c:extLst>
        </c:ser>
        <c:ser>
          <c:idx val="8"/>
          <c:order val="9"/>
          <c:tx>
            <c:strRef>
              <c:f>[11]Data!$J$41</c:f>
              <c:strCache>
                <c:ptCount val="1"/>
                <c:pt idx="0">
                  <c:v>スウェーデン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[11]Data!$K$41</c:f>
              <c:numCache>
                <c:formatCode>General</c:formatCode>
                <c:ptCount val="1"/>
                <c:pt idx="0">
                  <c:v>1.8081700601869637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88-472D-83B8-B0650DFA4A3D}"/>
            </c:ext>
          </c:extLst>
        </c:ser>
        <c:ser>
          <c:idx val="3"/>
          <c:order val="10"/>
          <c:tx>
            <c:strRef>
              <c:f>[11]Data!$J$42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[11]Data!$K$42</c:f>
              <c:numCache>
                <c:formatCode>General</c:formatCode>
                <c:ptCount val="1"/>
                <c:pt idx="0">
                  <c:v>11.466256883083622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88-472D-83B8-B0650DFA4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6961520"/>
        <c:axId val="206966224"/>
      </c:barChart>
      <c:catAx>
        <c:axId val="206961520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 w="9525">
            <a:noFill/>
          </a:ln>
        </c:spPr>
        <c:crossAx val="206966224"/>
        <c:crosses val="autoZero"/>
        <c:auto val="0"/>
        <c:lblAlgn val="ctr"/>
        <c:lblOffset val="100"/>
        <c:tickMarkSkip val="1"/>
        <c:noMultiLvlLbl val="0"/>
      </c:catAx>
      <c:valAx>
        <c:axId val="206966224"/>
        <c:scaling>
          <c:orientation val="maxMin"/>
          <c:max val="1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206961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1" l="0.75000000000000033" r="0.75000000000000033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62518961076933E-2"/>
          <c:y val="5.3932643447861923E-2"/>
          <c:w val="0.86848264881538861"/>
          <c:h val="0.81872753546256161"/>
        </c:manualLayout>
      </c:layout>
      <c:lineChart>
        <c:grouping val="standard"/>
        <c:varyColors val="0"/>
        <c:ser>
          <c:idx val="1"/>
          <c:order val="0"/>
          <c:tx>
            <c:strRef>
              <c:f>[11]Data!$C$22</c:f>
              <c:strCache>
                <c:ptCount val="1"/>
                <c:pt idx="0">
                  <c:v>米国 United States</c:v>
                </c:pt>
              </c:strCache>
            </c:strRef>
          </c:tx>
          <c:spPr>
            <a:ln w="12700">
              <a:solidFill>
                <a:srgbClr val="A757A8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A757A8"/>
              </a:solidFill>
              <a:ln>
                <a:solidFill>
                  <a:srgbClr val="422C41"/>
                </a:solidFill>
                <a:prstDash val="solid"/>
              </a:ln>
            </c:spPr>
          </c:marker>
          <c:cat>
            <c:strRef>
              <c:f>[11]Data!$D$21:$AL$21</c:f>
              <c:strCache>
                <c:ptCount val="35"/>
                <c:pt idx="0">
                  <c:v>昭
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
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
31</c:v>
                </c:pt>
              </c:strCache>
            </c:strRef>
          </c:cat>
          <c:val>
            <c:numRef>
              <c:f>[11]Data!$D$22:$AL$22</c:f>
              <c:numCache>
                <c:formatCode>General</c:formatCode>
                <c:ptCount val="35"/>
                <c:pt idx="0">
                  <c:v>0.36070000000000002</c:v>
                </c:pt>
                <c:pt idx="1">
                  <c:v>0.39760000000000001</c:v>
                </c:pt>
                <c:pt idx="2">
                  <c:v>0.38240000000000002</c:v>
                </c:pt>
                <c:pt idx="3">
                  <c:v>0.32290000000000002</c:v>
                </c:pt>
                <c:pt idx="4">
                  <c:v>0.37990000000000002</c:v>
                </c:pt>
                <c:pt idx="5">
                  <c:v>0.41120000000000001</c:v>
                </c:pt>
                <c:pt idx="6">
                  <c:v>0.25890000000000002</c:v>
                </c:pt>
                <c:pt idx="7">
                  <c:v>0.60799999999999998</c:v>
                </c:pt>
                <c:pt idx="8">
                  <c:v>0.53239999999999998</c:v>
                </c:pt>
                <c:pt idx="9">
                  <c:v>0.48280000000000001</c:v>
                </c:pt>
                <c:pt idx="10">
                  <c:v>0.74470000000000003</c:v>
                </c:pt>
                <c:pt idx="11">
                  <c:v>1.4103000000000001</c:v>
                </c:pt>
                <c:pt idx="12">
                  <c:v>0.86460000000000004</c:v>
                </c:pt>
                <c:pt idx="13">
                  <c:v>0.7046</c:v>
                </c:pt>
                <c:pt idx="14">
                  <c:v>0.70489999999999997</c:v>
                </c:pt>
                <c:pt idx="15">
                  <c:v>0.60070000000000001</c:v>
                </c:pt>
                <c:pt idx="16">
                  <c:v>0.60199999999999998</c:v>
                </c:pt>
                <c:pt idx="17">
                  <c:v>0.55879999999999996</c:v>
                </c:pt>
                <c:pt idx="18">
                  <c:v>0.54759999999999998</c:v>
                </c:pt>
                <c:pt idx="19">
                  <c:v>0.52559999999999996</c:v>
                </c:pt>
                <c:pt idx="20">
                  <c:v>0.51680000000000004</c:v>
                </c:pt>
                <c:pt idx="21">
                  <c:v>0.59930000000000005</c:v>
                </c:pt>
                <c:pt idx="22">
                  <c:v>0.80230000000000001</c:v>
                </c:pt>
                <c:pt idx="23">
                  <c:v>0.98729999999999996</c:v>
                </c:pt>
                <c:pt idx="24">
                  <c:v>1.1032999999999999</c:v>
                </c:pt>
                <c:pt idx="25">
                  <c:v>1.3824000000000001</c:v>
                </c:pt>
                <c:pt idx="26">
                  <c:v>1.6262000000000001</c:v>
                </c:pt>
                <c:pt idx="27">
                  <c:v>2.0103</c:v>
                </c:pt>
                <c:pt idx="28">
                  <c:v>2.1131000000000002</c:v>
                </c:pt>
                <c:pt idx="29">
                  <c:v>2.0228999999999999</c:v>
                </c:pt>
                <c:pt idx="30">
                  <c:v>1.7995000000000001</c:v>
                </c:pt>
                <c:pt idx="31">
                  <c:v>1.7248000000000001</c:v>
                </c:pt>
                <c:pt idx="32">
                  <c:v>1.7451000000000001</c:v>
                </c:pt>
                <c:pt idx="33">
                  <c:v>1.708</c:v>
                </c:pt>
                <c:pt idx="34">
                  <c:v>1.4789000000000001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E-4F73-8736-C87439429E6C}"/>
            </c:ext>
          </c:extLst>
        </c:ser>
        <c:ser>
          <c:idx val="0"/>
          <c:order val="1"/>
          <c:tx>
            <c:strRef>
              <c:f>[11]Data!$C$23</c:f>
              <c:strCache>
                <c:ptCount val="1"/>
                <c:pt idx="0">
                  <c:v>ドイツ Germany</c:v>
                </c:pt>
              </c:strCache>
            </c:strRef>
          </c:tx>
          <c:spPr>
            <a:ln w="12700">
              <a:solidFill>
                <a:srgbClr val="53A8B7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53A8B7"/>
              </a:solidFill>
              <a:ln>
                <a:solidFill>
                  <a:srgbClr val="007D92"/>
                </a:solidFill>
                <a:prstDash val="solid"/>
              </a:ln>
            </c:spPr>
          </c:marker>
          <c:cat>
            <c:strRef>
              <c:f>[11]Data!$D$21:$AL$21</c:f>
              <c:strCache>
                <c:ptCount val="35"/>
                <c:pt idx="0">
                  <c:v>昭
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
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
31</c:v>
                </c:pt>
              </c:strCache>
            </c:strRef>
          </c:cat>
          <c:val>
            <c:numRef>
              <c:f>[11]Data!$D$23:$AL$23</c:f>
              <c:numCache>
                <c:formatCode>General</c:formatCode>
                <c:ptCount val="35"/>
                <c:pt idx="0">
                  <c:v>0.15240000000000001</c:v>
                </c:pt>
                <c:pt idx="1">
                  <c:v>0.1726</c:v>
                </c:pt>
                <c:pt idx="2">
                  <c:v>0.16439999999999999</c:v>
                </c:pt>
                <c:pt idx="3">
                  <c:v>0.16070000000000001</c:v>
                </c:pt>
                <c:pt idx="4">
                  <c:v>0.18129999999999999</c:v>
                </c:pt>
                <c:pt idx="5">
                  <c:v>0.1925</c:v>
                </c:pt>
                <c:pt idx="6">
                  <c:v>0.1178</c:v>
                </c:pt>
                <c:pt idx="7">
                  <c:v>0.2762</c:v>
                </c:pt>
                <c:pt idx="8">
                  <c:v>0.2225</c:v>
                </c:pt>
                <c:pt idx="9">
                  <c:v>0.18190000000000001</c:v>
                </c:pt>
                <c:pt idx="10">
                  <c:v>0.25740000000000002</c:v>
                </c:pt>
                <c:pt idx="11">
                  <c:v>0.47749999999999998</c:v>
                </c:pt>
                <c:pt idx="12">
                  <c:v>0.3019</c:v>
                </c:pt>
                <c:pt idx="13">
                  <c:v>0.27550000000000002</c:v>
                </c:pt>
                <c:pt idx="14">
                  <c:v>0.26650000000000001</c:v>
                </c:pt>
                <c:pt idx="15">
                  <c:v>0.2112</c:v>
                </c:pt>
                <c:pt idx="16">
                  <c:v>0.1963</c:v>
                </c:pt>
                <c:pt idx="17">
                  <c:v>0.19489999999999999</c:v>
                </c:pt>
                <c:pt idx="18">
                  <c:v>0.1968</c:v>
                </c:pt>
                <c:pt idx="19">
                  <c:v>0.18559999999999999</c:v>
                </c:pt>
                <c:pt idx="20">
                  <c:v>0.1802</c:v>
                </c:pt>
                <c:pt idx="21">
                  <c:v>0.21640000000000001</c:v>
                </c:pt>
                <c:pt idx="22">
                  <c:v>0.31330000000000002</c:v>
                </c:pt>
                <c:pt idx="23">
                  <c:v>0.4153</c:v>
                </c:pt>
                <c:pt idx="24">
                  <c:v>0.46929999999999999</c:v>
                </c:pt>
                <c:pt idx="25">
                  <c:v>0.54530000000000001</c:v>
                </c:pt>
                <c:pt idx="26">
                  <c:v>0.59530000000000005</c:v>
                </c:pt>
                <c:pt idx="27">
                  <c:v>0.6764</c:v>
                </c:pt>
                <c:pt idx="28">
                  <c:v>0.6673</c:v>
                </c:pt>
                <c:pt idx="29">
                  <c:v>0.66339999999999999</c:v>
                </c:pt>
                <c:pt idx="30">
                  <c:v>0.54090000000000005</c:v>
                </c:pt>
                <c:pt idx="31">
                  <c:v>0.51600000000000001</c:v>
                </c:pt>
                <c:pt idx="32">
                  <c:v>0.50549999999999995</c:v>
                </c:pt>
                <c:pt idx="33">
                  <c:v>0.45760000000000001</c:v>
                </c:pt>
                <c:pt idx="34">
                  <c:v>0.41970000000000002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E-4F73-8736-C87439429E6C}"/>
            </c:ext>
          </c:extLst>
        </c:ser>
        <c:ser>
          <c:idx val="6"/>
          <c:order val="2"/>
          <c:tx>
            <c:strRef>
              <c:f>[11]Data!$C$24</c:f>
              <c:strCache>
                <c:ptCount val="1"/>
                <c:pt idx="0">
                  <c:v>韓国 Rep. of Korea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69639A"/>
                </a:solidFill>
                <a:prstDash val="solid"/>
              </a:ln>
            </c:spPr>
          </c:marker>
          <c:cat>
            <c:strRef>
              <c:f>[11]Data!$D$21:$AL$21</c:f>
              <c:strCache>
                <c:ptCount val="35"/>
                <c:pt idx="0">
                  <c:v>昭
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
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
31</c:v>
                </c:pt>
              </c:strCache>
            </c:strRef>
          </c:cat>
          <c:val>
            <c:numRef>
              <c:f>[11]Data!$D$24:$AL$24</c:f>
              <c:numCache>
                <c:formatCode>General</c:formatCode>
                <c:ptCount val="35"/>
                <c:pt idx="6">
                  <c:v>6.9999999999999999E-4</c:v>
                </c:pt>
                <c:pt idx="7">
                  <c:v>3.0999999999999999E-3</c:v>
                </c:pt>
                <c:pt idx="8">
                  <c:v>6.4999999999999997E-3</c:v>
                </c:pt>
                <c:pt idx="9">
                  <c:v>9.5999999999999992E-3</c:v>
                </c:pt>
                <c:pt idx="10">
                  <c:v>2.46E-2</c:v>
                </c:pt>
                <c:pt idx="11">
                  <c:v>9.3899999999999997E-2</c:v>
                </c:pt>
                <c:pt idx="12">
                  <c:v>9.4200000000000006E-2</c:v>
                </c:pt>
                <c:pt idx="13">
                  <c:v>0.12479999999999999</c:v>
                </c:pt>
                <c:pt idx="14">
                  <c:v>0.1628</c:v>
                </c:pt>
                <c:pt idx="15">
                  <c:v>0.11559999999999999</c:v>
                </c:pt>
                <c:pt idx="16">
                  <c:v>7.2900000000000006E-2</c:v>
                </c:pt>
                <c:pt idx="17">
                  <c:v>6.4000000000000001E-2</c:v>
                </c:pt>
                <c:pt idx="18">
                  <c:v>8.9700000000000002E-2</c:v>
                </c:pt>
                <c:pt idx="19">
                  <c:v>0.11219999999999999</c:v>
                </c:pt>
                <c:pt idx="20">
                  <c:v>0.14699999999999999</c:v>
                </c:pt>
                <c:pt idx="21">
                  <c:v>0.20019999999999999</c:v>
                </c:pt>
                <c:pt idx="22">
                  <c:v>0.25380000000000003</c:v>
                </c:pt>
                <c:pt idx="23">
                  <c:v>0.2596</c:v>
                </c:pt>
                <c:pt idx="24">
                  <c:v>0.2777</c:v>
                </c:pt>
                <c:pt idx="25">
                  <c:v>0.35049999999999998</c:v>
                </c:pt>
                <c:pt idx="26">
                  <c:v>0.40479999999999999</c:v>
                </c:pt>
                <c:pt idx="27">
                  <c:v>0.51649999999999996</c:v>
                </c:pt>
                <c:pt idx="28">
                  <c:v>0.49840000000000001</c:v>
                </c:pt>
                <c:pt idx="29">
                  <c:v>0.43359999999999999</c:v>
                </c:pt>
                <c:pt idx="30">
                  <c:v>0.3886</c:v>
                </c:pt>
                <c:pt idx="31">
                  <c:v>0.42920000000000003</c:v>
                </c:pt>
                <c:pt idx="32">
                  <c:v>0.42320000000000002</c:v>
                </c:pt>
                <c:pt idx="33">
                  <c:v>0.4199</c:v>
                </c:pt>
                <c:pt idx="34">
                  <c:v>0.39379999999999998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E-4F73-8736-C87439429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62304"/>
        <c:axId val="206962696"/>
      </c:lineChart>
      <c:lineChart>
        <c:grouping val="standard"/>
        <c:varyColors val="0"/>
        <c:ser>
          <c:idx val="7"/>
          <c:order val="3"/>
          <c:tx>
            <c:strRef>
              <c:f>[11]Data!$C$25</c:f>
              <c:strCache>
                <c:ptCount val="1"/>
                <c:pt idx="0">
                  <c:v>フランス France</c:v>
                </c:pt>
              </c:strCache>
            </c:strRef>
          </c:tx>
          <c:spPr>
            <a:ln w="12700">
              <a:solidFill>
                <a:srgbClr val="8ABCB4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8ABCB4"/>
              </a:solidFill>
              <a:ln>
                <a:solidFill>
                  <a:srgbClr val="5B977C"/>
                </a:solidFill>
                <a:prstDash val="solid"/>
              </a:ln>
            </c:spPr>
          </c:marker>
          <c:cat>
            <c:strRef>
              <c:f>[11]Data!$D$21:$AL$21</c:f>
              <c:strCache>
                <c:ptCount val="35"/>
                <c:pt idx="0">
                  <c:v>昭
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
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
31</c:v>
                </c:pt>
              </c:strCache>
            </c:strRef>
          </c:cat>
          <c:val>
            <c:numRef>
              <c:f>[11]Data!$D$25:$AL$25</c:f>
              <c:numCache>
                <c:formatCode>General</c:formatCode>
                <c:ptCount val="35"/>
                <c:pt idx="0">
                  <c:v>0.05</c:v>
                </c:pt>
                <c:pt idx="1">
                  <c:v>5.8099999999999999E-2</c:v>
                </c:pt>
                <c:pt idx="2">
                  <c:v>6.0699999999999997E-2</c:v>
                </c:pt>
                <c:pt idx="3">
                  <c:v>5.3900000000000003E-2</c:v>
                </c:pt>
                <c:pt idx="4">
                  <c:v>6.54E-2</c:v>
                </c:pt>
                <c:pt idx="5">
                  <c:v>6.9500000000000006E-2</c:v>
                </c:pt>
                <c:pt idx="6">
                  <c:v>4.0099999999999997E-2</c:v>
                </c:pt>
                <c:pt idx="7">
                  <c:v>9.2799999999999994E-2</c:v>
                </c:pt>
                <c:pt idx="8">
                  <c:v>7.3499999999999996E-2</c:v>
                </c:pt>
                <c:pt idx="9">
                  <c:v>6.2799999999999995E-2</c:v>
                </c:pt>
                <c:pt idx="10">
                  <c:v>9.6299999999999997E-2</c:v>
                </c:pt>
                <c:pt idx="11">
                  <c:v>0.16750000000000001</c:v>
                </c:pt>
                <c:pt idx="12">
                  <c:v>0.11799999999999999</c:v>
                </c:pt>
                <c:pt idx="13">
                  <c:v>0.1084</c:v>
                </c:pt>
                <c:pt idx="14">
                  <c:v>0.1085</c:v>
                </c:pt>
                <c:pt idx="15">
                  <c:v>7.9299999999999995E-2</c:v>
                </c:pt>
                <c:pt idx="16">
                  <c:v>7.85E-2</c:v>
                </c:pt>
                <c:pt idx="17">
                  <c:v>7.0900000000000005E-2</c:v>
                </c:pt>
                <c:pt idx="18">
                  <c:v>6.9400000000000003E-2</c:v>
                </c:pt>
                <c:pt idx="19">
                  <c:v>6.8000000000000005E-2</c:v>
                </c:pt>
                <c:pt idx="20">
                  <c:v>6.8099999999999994E-2</c:v>
                </c:pt>
                <c:pt idx="21">
                  <c:v>8.5699999999999998E-2</c:v>
                </c:pt>
                <c:pt idx="22">
                  <c:v>0.1241</c:v>
                </c:pt>
                <c:pt idx="23">
                  <c:v>0.16769999999999999</c:v>
                </c:pt>
                <c:pt idx="24">
                  <c:v>0.18440000000000001</c:v>
                </c:pt>
                <c:pt idx="25">
                  <c:v>0.23150000000000001</c:v>
                </c:pt>
                <c:pt idx="26">
                  <c:v>0.27610000000000001</c:v>
                </c:pt>
                <c:pt idx="27">
                  <c:v>0.32079999999999997</c:v>
                </c:pt>
                <c:pt idx="28">
                  <c:v>0.35809999999999997</c:v>
                </c:pt>
                <c:pt idx="29">
                  <c:v>0.34110000000000001</c:v>
                </c:pt>
                <c:pt idx="30">
                  <c:v>0.27200000000000002</c:v>
                </c:pt>
                <c:pt idx="31">
                  <c:v>0.25440000000000002</c:v>
                </c:pt>
                <c:pt idx="32">
                  <c:v>0.21920000000000001</c:v>
                </c:pt>
                <c:pt idx="33">
                  <c:v>0.20960000000000001</c:v>
                </c:pt>
                <c:pt idx="34">
                  <c:v>0.18770000000000001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CE-4F73-8736-C87439429E6C}"/>
            </c:ext>
          </c:extLst>
        </c:ser>
        <c:ser>
          <c:idx val="2"/>
          <c:order val="4"/>
          <c:tx>
            <c:strRef>
              <c:f>[11]Data!$C$26</c:f>
              <c:strCache>
                <c:ptCount val="1"/>
                <c:pt idx="0">
                  <c:v>英国 United Kingdom</c:v>
                </c:pt>
              </c:strCache>
            </c:strRef>
          </c:tx>
          <c:spPr>
            <a:ln w="12700">
              <a:solidFill>
                <a:srgbClr val="F9923D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9923D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[11]Data!$D$21:$AL$21</c:f>
              <c:strCache>
                <c:ptCount val="35"/>
                <c:pt idx="0">
                  <c:v>昭
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
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
31</c:v>
                </c:pt>
              </c:strCache>
            </c:strRef>
          </c:cat>
          <c:val>
            <c:numRef>
              <c:f>[11]Data!$D$26:$AL$26</c:f>
              <c:numCache>
                <c:formatCode>General</c:formatCode>
                <c:ptCount val="35"/>
                <c:pt idx="0">
                  <c:v>4.2299999999999997E-2</c:v>
                </c:pt>
                <c:pt idx="1">
                  <c:v>4.5900000000000003E-2</c:v>
                </c:pt>
                <c:pt idx="2">
                  <c:v>4.1099999999999998E-2</c:v>
                </c:pt>
                <c:pt idx="3">
                  <c:v>3.73E-2</c:v>
                </c:pt>
                <c:pt idx="4">
                  <c:v>4.3200000000000002E-2</c:v>
                </c:pt>
                <c:pt idx="5">
                  <c:v>4.65E-2</c:v>
                </c:pt>
                <c:pt idx="6">
                  <c:v>2.58E-2</c:v>
                </c:pt>
                <c:pt idx="7">
                  <c:v>5.7299999999999997E-2</c:v>
                </c:pt>
                <c:pt idx="8">
                  <c:v>5.0500000000000003E-2</c:v>
                </c:pt>
                <c:pt idx="9">
                  <c:v>3.9199999999999999E-2</c:v>
                </c:pt>
                <c:pt idx="10">
                  <c:v>5.4699999999999999E-2</c:v>
                </c:pt>
                <c:pt idx="11">
                  <c:v>9.8699999999999996E-2</c:v>
                </c:pt>
                <c:pt idx="12">
                  <c:v>6.1600000000000002E-2</c:v>
                </c:pt>
                <c:pt idx="13">
                  <c:v>6.7699999999999996E-2</c:v>
                </c:pt>
                <c:pt idx="14">
                  <c:v>6.4600000000000005E-2</c:v>
                </c:pt>
                <c:pt idx="15">
                  <c:v>4.4900000000000002E-2</c:v>
                </c:pt>
                <c:pt idx="16">
                  <c:v>4.7899999999999998E-2</c:v>
                </c:pt>
                <c:pt idx="17">
                  <c:v>4.3400000000000001E-2</c:v>
                </c:pt>
                <c:pt idx="18">
                  <c:v>3.9E-2</c:v>
                </c:pt>
                <c:pt idx="19">
                  <c:v>4.0800000000000003E-2</c:v>
                </c:pt>
                <c:pt idx="20">
                  <c:v>3.2599999999999997E-2</c:v>
                </c:pt>
                <c:pt idx="21">
                  <c:v>4.58E-2</c:v>
                </c:pt>
                <c:pt idx="22">
                  <c:v>6.1499999999999999E-2</c:v>
                </c:pt>
                <c:pt idx="23">
                  <c:v>7.6600000000000001E-2</c:v>
                </c:pt>
                <c:pt idx="24">
                  <c:v>9.6100000000000005E-2</c:v>
                </c:pt>
                <c:pt idx="25">
                  <c:v>0.1099</c:v>
                </c:pt>
                <c:pt idx="26">
                  <c:v>0.11550000000000001</c:v>
                </c:pt>
                <c:pt idx="27">
                  <c:v>0.1479</c:v>
                </c:pt>
                <c:pt idx="28">
                  <c:v>0.15060000000000001</c:v>
                </c:pt>
                <c:pt idx="29">
                  <c:v>0.1492</c:v>
                </c:pt>
                <c:pt idx="30">
                  <c:v>0.1208</c:v>
                </c:pt>
                <c:pt idx="31">
                  <c:v>0.1217</c:v>
                </c:pt>
                <c:pt idx="32">
                  <c:v>0.1144</c:v>
                </c:pt>
                <c:pt idx="33">
                  <c:v>0.1149</c:v>
                </c:pt>
                <c:pt idx="34">
                  <c:v>0.1048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CE-4F73-8736-C87439429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63088"/>
        <c:axId val="206966616"/>
      </c:lineChart>
      <c:catAx>
        <c:axId val="20696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6962696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206962696"/>
        <c:scaling>
          <c:orientation val="minMax"/>
          <c:max val="2.2000000000000002"/>
          <c:min val="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6962304"/>
        <c:crosses val="autoZero"/>
        <c:crossBetween val="midCat"/>
        <c:majorUnit val="0.2"/>
      </c:valAx>
      <c:catAx>
        <c:axId val="206963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6966616"/>
        <c:crosses val="autoZero"/>
        <c:auto val="0"/>
        <c:lblAlgn val="ctr"/>
        <c:lblOffset val="100"/>
        <c:noMultiLvlLbl val="0"/>
      </c:catAx>
      <c:valAx>
        <c:axId val="2069666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206963088"/>
        <c:crosses val="max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791407026502643"/>
          <c:y val="8.1648176000471834E-2"/>
          <c:w val="0.30612316317603216"/>
          <c:h val="0.208988999970508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033" r="0.75000000000000033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F0C8C8"/>
            </a:solidFill>
            <a:ln w="3175">
              <a:solidFill>
                <a:srgbClr val="2A2A2A"/>
              </a:solidFill>
              <a:prstDash val="solid"/>
            </a:ln>
          </c:spPr>
          <c:dPt>
            <c:idx val="0"/>
            <c:bubble3D val="0"/>
            <c:spPr>
              <a:solidFill>
                <a:srgbClr val="C7E0AE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56-415A-943C-48EB8C3F0739}"/>
              </c:ext>
            </c:extLst>
          </c:dPt>
          <c:dPt>
            <c:idx val="2"/>
            <c:bubble3D val="0"/>
            <c:spPr>
              <a:solidFill>
                <a:srgbClr val="F3D5B3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56-415A-943C-48EB8C3F0739}"/>
              </c:ext>
            </c:extLst>
          </c:dPt>
          <c:dPt>
            <c:idx val="8"/>
            <c:bubble3D val="0"/>
            <c:spPr>
              <a:solidFill>
                <a:srgbClr val="C5D8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56-415A-943C-48EB8C3F0739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456-415A-943C-48EB8C3F073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456-415A-943C-48EB8C3F073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56-415A-943C-48EB8C3F073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ＤＦＰ平成明朝体W5"/>
                    <a:ea typeface="ＤＦＰ平成明朝体W5"/>
                    <a:cs typeface="ＤＦＰ平成明朝体W5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米国</c:v>
              </c:pt>
              <c:pt idx="1">
                <c:v>その他北米</c:v>
              </c:pt>
              <c:pt idx="2">
                <c:v>オランダ</c:v>
              </c:pt>
              <c:pt idx="3">
                <c:v>ドイツ</c:v>
              </c:pt>
              <c:pt idx="4">
                <c:v>スイス</c:v>
              </c:pt>
              <c:pt idx="5">
                <c:v>フランス</c:v>
              </c:pt>
              <c:pt idx="6">
                <c:v>イギリス</c:v>
              </c:pt>
              <c:pt idx="7">
                <c:v>その他欧州</c:v>
              </c:pt>
              <c:pt idx="8">
                <c:v>その他の地域</c:v>
              </c:pt>
            </c:strLit>
          </c:cat>
          <c:val>
            <c:numLit>
              <c:formatCode>General</c:formatCode>
              <c:ptCount val="9"/>
              <c:pt idx="0">
                <c:v>0.73226649730361204</c:v>
              </c:pt>
              <c:pt idx="2">
                <c:v>0.25388864001088818</c:v>
              </c:pt>
              <c:pt idx="8">
                <c:v>1.3846280345001608E-2</c:v>
              </c:pt>
            </c:numLit>
          </c:val>
          <c:extLst>
            <c:ext xmlns:c16="http://schemas.microsoft.com/office/drawing/2014/chart" uri="{C3380CC4-5D6E-409C-BE32-E72D297353CC}">
              <c16:uniqueId val="{00000006-C456-415A-943C-48EB8C3F0739}"/>
            </c:ext>
          </c:extLst>
        </c:ser>
        <c:ser>
          <c:idx val="1"/>
          <c:order val="1"/>
          <c:spPr>
            <a:solidFill>
              <a:srgbClr val="C7E0AE"/>
            </a:solidFill>
            <a:ln w="3175">
              <a:solidFill>
                <a:srgbClr val="2A2A2A"/>
              </a:solidFill>
              <a:prstDash val="solid"/>
            </a:ln>
          </c:spPr>
          <c:dPt>
            <c:idx val="0"/>
            <c:bubble3D val="0"/>
            <c:spPr>
              <a:solidFill>
                <a:srgbClr val="94DAE8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456-415A-943C-48EB8C3F0739}"/>
              </c:ext>
            </c:extLst>
          </c:dPt>
          <c:dPt>
            <c:idx val="2"/>
            <c:bubble3D val="0"/>
            <c:spPr>
              <a:solidFill>
                <a:srgbClr val="FFEB97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456-415A-943C-48EB8C3F0739}"/>
              </c:ext>
            </c:extLst>
          </c:dPt>
          <c:dPt>
            <c:idx val="3"/>
            <c:bubble3D val="0"/>
            <c:spPr>
              <a:solidFill>
                <a:srgbClr val="F3D5B3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456-415A-943C-48EB8C3F0739}"/>
              </c:ext>
            </c:extLst>
          </c:dPt>
          <c:dPt>
            <c:idx val="4"/>
            <c:bubble3D val="0"/>
            <c:spPr>
              <a:solidFill>
                <a:srgbClr val="E7C6EC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456-415A-943C-48EB8C3F0739}"/>
              </c:ext>
            </c:extLst>
          </c:dPt>
          <c:dPt>
            <c:idx val="5"/>
            <c:bubble3D val="0"/>
            <c:spPr>
              <a:solidFill>
                <a:srgbClr val="D1D1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456-415A-943C-48EB8C3F0739}"/>
              </c:ext>
            </c:extLst>
          </c:dPt>
          <c:dPt>
            <c:idx val="6"/>
            <c:bubble3D val="0"/>
            <c:spPr>
              <a:solidFill>
                <a:srgbClr val="EBEBEB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456-415A-943C-48EB8C3F073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456-415A-943C-48EB8C3F0739}"/>
              </c:ext>
            </c:extLst>
          </c:dPt>
          <c:dPt>
            <c:idx val="8"/>
            <c:bubble3D val="0"/>
            <c:spPr>
              <a:solidFill>
                <a:srgbClr val="C5D8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456-415A-943C-48EB8C3F073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米国</c:v>
              </c:pt>
              <c:pt idx="1">
                <c:v>その他北米</c:v>
              </c:pt>
              <c:pt idx="2">
                <c:v>オランダ</c:v>
              </c:pt>
              <c:pt idx="3">
                <c:v>ドイツ</c:v>
              </c:pt>
              <c:pt idx="4">
                <c:v>スイス</c:v>
              </c:pt>
              <c:pt idx="5">
                <c:v>フランス</c:v>
              </c:pt>
              <c:pt idx="6">
                <c:v>イギリス</c:v>
              </c:pt>
              <c:pt idx="7">
                <c:v>その他欧州</c:v>
              </c:pt>
              <c:pt idx="8">
                <c:v>その他の地域</c:v>
              </c:pt>
            </c:strLit>
          </c:cat>
          <c:val>
            <c:numLit>
              <c:formatCode>General</c:formatCode>
              <c:ptCount val="9"/>
              <c:pt idx="0">
                <c:v>0.73005211316325203</c:v>
              </c:pt>
              <c:pt idx="1">
                <c:v>2.2143841403595814E-3</c:v>
              </c:pt>
              <c:pt idx="2">
                <c:v>2.400239300923751E-2</c:v>
              </c:pt>
              <c:pt idx="3">
                <c:v>4.6799775442735114E-2</c:v>
              </c:pt>
              <c:pt idx="4">
                <c:v>1.9129897304745801E-2</c:v>
              </c:pt>
              <c:pt idx="5">
                <c:v>5.6388824306622794E-2</c:v>
              </c:pt>
              <c:pt idx="6">
                <c:v>4.6494978650047904E-2</c:v>
              </c:pt>
              <c:pt idx="7">
                <c:v>6.1072771297498718E-2</c:v>
              </c:pt>
              <c:pt idx="8">
                <c:v>1.3846280345001608E-2</c:v>
              </c:pt>
            </c:numLit>
          </c:val>
          <c:extLst>
            <c:ext xmlns:c16="http://schemas.microsoft.com/office/drawing/2014/chart" uri="{C3380CC4-5D6E-409C-BE32-E72D297353CC}">
              <c16:uniqueId val="{00000017-C456-415A-943C-48EB8C3F0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422C4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448787547968232E-2"/>
          <c:y val="8.5897659168431728E-2"/>
          <c:w val="0.85104626751417367"/>
          <c:h val="0.8216297833502173"/>
        </c:manualLayout>
      </c:layout>
      <c:lineChart>
        <c:grouping val="standard"/>
        <c:varyColors val="0"/>
        <c:ser>
          <c:idx val="5"/>
          <c:order val="0"/>
          <c:tx>
            <c:strRef>
              <c:f>[4]Data!$B$15</c:f>
              <c:strCache>
                <c:ptCount val="1"/>
                <c:pt idx="0">
                  <c:v>日本 Japan</c:v>
                </c:pt>
              </c:strCache>
            </c:strRef>
          </c:tx>
          <c:spPr>
            <a:ln w="12700">
              <a:solidFill>
                <a:srgbClr val="E64B6B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E64B6B"/>
              </a:solidFill>
              <a:ln>
                <a:solidFill>
                  <a:srgbClr val="9E2236"/>
                </a:solidFill>
                <a:prstDash val="solid"/>
              </a:ln>
            </c:spPr>
          </c:marker>
          <c:cat>
            <c:strRef>
              <c:f>[4]Data!$C$14:$Z$14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[4]Data!$C$15:$Z$15</c:f>
              <c:numCache>
                <c:formatCode>General</c:formatCode>
                <c:ptCount val="24"/>
                <c:pt idx="0">
                  <c:v>40.468699999999998</c:v>
                </c:pt>
                <c:pt idx="1">
                  <c:v>41.548499999999997</c:v>
                </c:pt>
                <c:pt idx="2">
                  <c:v>42.397599999999997</c:v>
                </c:pt>
                <c:pt idx="3">
                  <c:v>45.115699999999997</c:v>
                </c:pt>
                <c:pt idx="4">
                  <c:v>45.100700000000003</c:v>
                </c:pt>
                <c:pt idx="5">
                  <c:v>49.077199999999998</c:v>
                </c:pt>
                <c:pt idx="6">
                  <c:v>50.850099999999998</c:v>
                </c:pt>
                <c:pt idx="7">
                  <c:v>48.380600000000001</c:v>
                </c:pt>
                <c:pt idx="8">
                  <c:v>48.494799999999998</c:v>
                </c:pt>
                <c:pt idx="9">
                  <c:v>51.002299999999998</c:v>
                </c:pt>
                <c:pt idx="10">
                  <c:v>53.000900000000001</c:v>
                </c:pt>
                <c:pt idx="11">
                  <c:v>51.7485</c:v>
                </c:pt>
                <c:pt idx="12">
                  <c:v>50.826000000000001</c:v>
                </c:pt>
                <c:pt idx="13">
                  <c:v>50.9985</c:v>
                </c:pt>
                <c:pt idx="14">
                  <c:v>46.362299999999998</c:v>
                </c:pt>
                <c:pt idx="15">
                  <c:v>46.843800000000002</c:v>
                </c:pt>
                <c:pt idx="16">
                  <c:v>47.506999999999998</c:v>
                </c:pt>
                <c:pt idx="17">
                  <c:v>49.027099999999997</c:v>
                </c:pt>
                <c:pt idx="18">
                  <c:v>47.314</c:v>
                </c:pt>
                <c:pt idx="19">
                  <c:v>46.597099999999998</c:v>
                </c:pt>
                <c:pt idx="20">
                  <c:v>45.794899999999998</c:v>
                </c:pt>
                <c:pt idx="21">
                  <c:v>45.655000000000001</c:v>
                </c:pt>
                <c:pt idx="22">
                  <c:v>46.077100000000002</c:v>
                </c:pt>
                <c:pt idx="23">
                  <c:v>46.036900000000003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5-44E1-8C58-930E423E8C0F}"/>
            </c:ext>
          </c:extLst>
        </c:ser>
        <c:ser>
          <c:idx val="2"/>
          <c:order val="1"/>
          <c:tx>
            <c:strRef>
              <c:f>[4]Data!$B$16</c:f>
              <c:strCache>
                <c:ptCount val="1"/>
                <c:pt idx="0">
                  <c:v>米国 United States</c:v>
                </c:pt>
              </c:strCache>
            </c:strRef>
          </c:tx>
          <c:spPr>
            <a:ln w="12700">
              <a:solidFill>
                <a:srgbClr val="A757A8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A757A8"/>
              </a:solidFill>
              <a:ln>
                <a:solidFill>
                  <a:srgbClr val="422C41"/>
                </a:solidFill>
                <a:prstDash val="solid"/>
              </a:ln>
            </c:spPr>
          </c:marker>
          <c:cat>
            <c:strRef>
              <c:f>[4]Data!$C$14:$Z$14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[4]Data!$C$16:$Z$16</c:f>
              <c:numCache>
                <c:formatCode>General</c:formatCode>
                <c:ptCount val="24"/>
                <c:pt idx="0">
                  <c:v>18.5854</c:v>
                </c:pt>
                <c:pt idx="1">
                  <c:v>17.791899999999998</c:v>
                </c:pt>
                <c:pt idx="2">
                  <c:v>20.6206</c:v>
                </c:pt>
                <c:pt idx="3">
                  <c:v>23.851900000000001</c:v>
                </c:pt>
                <c:pt idx="4">
                  <c:v>25.787600000000001</c:v>
                </c:pt>
                <c:pt idx="5">
                  <c:v>28.038599999999999</c:v>
                </c:pt>
                <c:pt idx="6">
                  <c:v>29.387499999999999</c:v>
                </c:pt>
                <c:pt idx="7">
                  <c:v>29.192399999999999</c:v>
                </c:pt>
                <c:pt idx="8">
                  <c:v>30.186800000000002</c:v>
                </c:pt>
                <c:pt idx="9">
                  <c:v>33.097499999999997</c:v>
                </c:pt>
                <c:pt idx="10">
                  <c:v>38.335799999999999</c:v>
                </c:pt>
                <c:pt idx="11">
                  <c:v>40.435899999999997</c:v>
                </c:pt>
                <c:pt idx="12">
                  <c:v>43.736499999999999</c:v>
                </c:pt>
                <c:pt idx="13">
                  <c:v>42.888599999999997</c:v>
                </c:pt>
                <c:pt idx="14">
                  <c:v>39.799700000000001</c:v>
                </c:pt>
                <c:pt idx="15">
                  <c:v>43.329700000000003</c:v>
                </c:pt>
                <c:pt idx="16">
                  <c:v>44.073700000000002</c:v>
                </c:pt>
                <c:pt idx="17">
                  <c:v>47.347499999999997</c:v>
                </c:pt>
                <c:pt idx="18">
                  <c:v>50.114400000000003</c:v>
                </c:pt>
                <c:pt idx="19">
                  <c:v>50.951599999999999</c:v>
                </c:pt>
                <c:pt idx="20">
                  <c:v>53.065800000000003</c:v>
                </c:pt>
                <c:pt idx="21">
                  <c:v>52.206499999999998</c:v>
                </c:pt>
                <c:pt idx="22">
                  <c:v>52.546700000000001</c:v>
                </c:pt>
                <c:pt idx="23">
                  <c:v>51.518000000000001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5-44E1-8C58-930E423E8C0F}"/>
            </c:ext>
          </c:extLst>
        </c:ser>
        <c:ser>
          <c:idx val="3"/>
          <c:order val="2"/>
          <c:tx>
            <c:strRef>
              <c:f>[4]Data!$B$17</c:f>
              <c:strCache>
                <c:ptCount val="1"/>
                <c:pt idx="0">
                  <c:v>ドイツ Germany</c:v>
                </c:pt>
              </c:strCache>
            </c:strRef>
          </c:tx>
          <c:spPr>
            <a:ln w="12700">
              <a:solidFill>
                <a:srgbClr val="53A8B7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53A8B7"/>
              </a:solidFill>
              <a:ln>
                <a:solidFill>
                  <a:srgbClr val="007D92"/>
                </a:solidFill>
                <a:prstDash val="solid"/>
              </a:ln>
            </c:spPr>
          </c:marker>
          <c:cat>
            <c:strRef>
              <c:f>[4]Data!$C$14:$Z$14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[4]Data!$C$17:$Z$17</c:f>
              <c:numCache>
                <c:formatCode>General</c:formatCode>
                <c:ptCount val="24"/>
                <c:pt idx="0">
                  <c:v>6.9684999999999997</c:v>
                </c:pt>
                <c:pt idx="1">
                  <c:v>9.7319999999999993</c:v>
                </c:pt>
                <c:pt idx="2">
                  <c:v>10.296099999999999</c:v>
                </c:pt>
                <c:pt idx="3">
                  <c:v>11.6844</c:v>
                </c:pt>
                <c:pt idx="4">
                  <c:v>12.8278</c:v>
                </c:pt>
                <c:pt idx="5">
                  <c:v>13.469799999999999</c:v>
                </c:pt>
                <c:pt idx="6">
                  <c:v>13.8299</c:v>
                </c:pt>
                <c:pt idx="7">
                  <c:v>13.284800000000001</c:v>
                </c:pt>
                <c:pt idx="8">
                  <c:v>13.4641</c:v>
                </c:pt>
                <c:pt idx="9">
                  <c:v>14.605700000000001</c:v>
                </c:pt>
                <c:pt idx="10">
                  <c:v>15.3659</c:v>
                </c:pt>
                <c:pt idx="11">
                  <c:v>16.064599999999999</c:v>
                </c:pt>
                <c:pt idx="12">
                  <c:v>16.379799999999999</c:v>
                </c:pt>
                <c:pt idx="13">
                  <c:v>17.184100000000001</c:v>
                </c:pt>
                <c:pt idx="14">
                  <c:v>16.236699999999999</c:v>
                </c:pt>
                <c:pt idx="15">
                  <c:v>17.365600000000001</c:v>
                </c:pt>
                <c:pt idx="16">
                  <c:v>17.564</c:v>
                </c:pt>
                <c:pt idx="17">
                  <c:v>18.304400000000001</c:v>
                </c:pt>
                <c:pt idx="18">
                  <c:v>18.448799999999999</c:v>
                </c:pt>
                <c:pt idx="19">
                  <c:v>17.950199999999999</c:v>
                </c:pt>
                <c:pt idx="20">
                  <c:v>17.542000000000002</c:v>
                </c:pt>
                <c:pt idx="21">
                  <c:v>17.717500000000001</c:v>
                </c:pt>
                <c:pt idx="22">
                  <c:v>17.640499999999999</c:v>
                </c:pt>
                <c:pt idx="23">
                  <c:v>18.008600000000001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95-44E1-8C58-930E423E8C0F}"/>
            </c:ext>
          </c:extLst>
        </c:ser>
        <c:ser>
          <c:idx val="1"/>
          <c:order val="3"/>
          <c:tx>
            <c:strRef>
              <c:f>[4]Data!$B$18</c:f>
              <c:strCache>
                <c:ptCount val="1"/>
                <c:pt idx="0">
                  <c:v>フランス France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69639A"/>
                </a:solidFill>
                <a:prstDash val="solid"/>
              </a:ln>
            </c:spPr>
          </c:marker>
          <c:cat>
            <c:strRef>
              <c:f>[4]Data!$C$14:$Z$14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[4]Data!$C$18:$Z$18</c:f>
              <c:numCache>
                <c:formatCode>General</c:formatCode>
                <c:ptCount val="24"/>
                <c:pt idx="0">
                  <c:v>2.5952000000000002</c:v>
                </c:pt>
                <c:pt idx="1">
                  <c:v>3.4377</c:v>
                </c:pt>
                <c:pt idx="2">
                  <c:v>3.7069000000000001</c:v>
                </c:pt>
                <c:pt idx="3">
                  <c:v>4.0434000000000001</c:v>
                </c:pt>
                <c:pt idx="4">
                  <c:v>4.3696000000000002</c:v>
                </c:pt>
                <c:pt idx="5">
                  <c:v>4.5831999999999997</c:v>
                </c:pt>
                <c:pt idx="6">
                  <c:v>4.4660000000000002</c:v>
                </c:pt>
                <c:pt idx="7">
                  <c:v>4.4371</c:v>
                </c:pt>
                <c:pt idx="8">
                  <c:v>4.4736000000000002</c:v>
                </c:pt>
                <c:pt idx="9">
                  <c:v>5.0980999999999996</c:v>
                </c:pt>
                <c:pt idx="10">
                  <c:v>5.4309000000000003</c:v>
                </c:pt>
                <c:pt idx="11">
                  <c:v>5.5468000000000002</c:v>
                </c:pt>
                <c:pt idx="12">
                  <c:v>5.8376000000000001</c:v>
                </c:pt>
                <c:pt idx="13">
                  <c:v>6.2061000000000002</c:v>
                </c:pt>
                <c:pt idx="14">
                  <c:v>6.0864000000000003</c:v>
                </c:pt>
                <c:pt idx="15">
                  <c:v>6.5726000000000004</c:v>
                </c:pt>
                <c:pt idx="16">
                  <c:v>6.7199</c:v>
                </c:pt>
                <c:pt idx="17">
                  <c:v>6.9985999999999997</c:v>
                </c:pt>
                <c:pt idx="18">
                  <c:v>7.1081000000000003</c:v>
                </c:pt>
                <c:pt idx="19">
                  <c:v>7.2309000000000001</c:v>
                </c:pt>
                <c:pt idx="20">
                  <c:v>7.2549999999999999</c:v>
                </c:pt>
                <c:pt idx="21">
                  <c:v>7.1509</c:v>
                </c:pt>
                <c:pt idx="22">
                  <c:v>7.1086999999999998</c:v>
                </c:pt>
                <c:pt idx="23">
                  <c:v>6.9119999999999999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95-44E1-8C58-930E423E8C0F}"/>
            </c:ext>
          </c:extLst>
        </c:ser>
        <c:ser>
          <c:idx val="4"/>
          <c:order val="4"/>
          <c:tx>
            <c:strRef>
              <c:f>[4]Data!$B$19</c:f>
              <c:strCache>
                <c:ptCount val="1"/>
                <c:pt idx="0">
                  <c:v>英国 United Kingdom</c:v>
                </c:pt>
              </c:strCache>
            </c:strRef>
          </c:tx>
          <c:spPr>
            <a:ln w="12700">
              <a:solidFill>
                <a:srgbClr val="8ABCB4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8ABCB4"/>
              </a:solidFill>
              <a:ln>
                <a:solidFill>
                  <a:srgbClr val="5B977C"/>
                </a:solidFill>
                <a:prstDash val="solid"/>
              </a:ln>
            </c:spPr>
          </c:marker>
          <c:cat>
            <c:strRef>
              <c:f>[4]Data!$C$14:$Z$14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[4]Data!$C$19:$Z$19</c:f>
              <c:numCache>
                <c:formatCode>General</c:formatCode>
                <c:ptCount val="24"/>
                <c:pt idx="0">
                  <c:v>2.9809999999999999</c:v>
                </c:pt>
                <c:pt idx="1">
                  <c:v>3.5082</c:v>
                </c:pt>
                <c:pt idx="2">
                  <c:v>3.7021999999999999</c:v>
                </c:pt>
                <c:pt idx="3">
                  <c:v>4.2404999999999999</c:v>
                </c:pt>
                <c:pt idx="4">
                  <c:v>4.4695999999999998</c:v>
                </c:pt>
                <c:pt idx="5">
                  <c:v>4.6275000000000004</c:v>
                </c:pt>
                <c:pt idx="6">
                  <c:v>4.6753</c:v>
                </c:pt>
                <c:pt idx="7">
                  <c:v>4.5259</c:v>
                </c:pt>
                <c:pt idx="8">
                  <c:v>4.5101000000000004</c:v>
                </c:pt>
                <c:pt idx="9">
                  <c:v>4.6029</c:v>
                </c:pt>
                <c:pt idx="10">
                  <c:v>4.6920000000000002</c:v>
                </c:pt>
                <c:pt idx="11">
                  <c:v>4.7736999999999998</c:v>
                </c:pt>
                <c:pt idx="12">
                  <c:v>5.0053000000000001</c:v>
                </c:pt>
                <c:pt idx="13">
                  <c:v>5.1272000000000002</c:v>
                </c:pt>
                <c:pt idx="14">
                  <c:v>4.87</c:v>
                </c:pt>
                <c:pt idx="15">
                  <c:v>5.0862999999999996</c:v>
                </c:pt>
                <c:pt idx="16">
                  <c:v>5.0789</c:v>
                </c:pt>
                <c:pt idx="17">
                  <c:v>5.1528</c:v>
                </c:pt>
                <c:pt idx="18">
                  <c:v>5.1271000000000004</c:v>
                </c:pt>
                <c:pt idx="19">
                  <c:v>5.2569999999999997</c:v>
                </c:pt>
                <c:pt idx="20">
                  <c:v>5.3365999999999998</c:v>
                </c:pt>
                <c:pt idx="21">
                  <c:v>5.2901999999999996</c:v>
                </c:pt>
                <c:pt idx="22">
                  <c:v>5.3825000000000003</c:v>
                </c:pt>
                <c:pt idx="23">
                  <c:v>5.6215999999999999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95-44E1-8C58-930E423E8C0F}"/>
            </c:ext>
          </c:extLst>
        </c:ser>
        <c:ser>
          <c:idx val="0"/>
          <c:order val="5"/>
          <c:tx>
            <c:strRef>
              <c:f>[4]Data!$B$20</c:f>
              <c:strCache>
                <c:ptCount val="1"/>
                <c:pt idx="0">
                  <c:v>中国 China</c:v>
                </c:pt>
              </c:strCache>
            </c:strRef>
          </c:tx>
          <c:spPr>
            <a:ln w="12700">
              <a:solidFill>
                <a:srgbClr val="ECB6BB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ECB6BB"/>
              </a:solidFill>
              <a:ln>
                <a:solidFill>
                  <a:srgbClr val="E64B6B"/>
                </a:solidFill>
                <a:prstDash val="solid"/>
              </a:ln>
            </c:spPr>
          </c:marker>
          <c:cat>
            <c:strRef>
              <c:f>[4]Data!$C$14:$Z$14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[4]Data!$C$20:$Z$20</c:f>
              <c:numCache>
                <c:formatCode>General</c:formatCode>
                <c:ptCount val="24"/>
                <c:pt idx="0">
                  <c:v>1.0317000000000001</c:v>
                </c:pt>
                <c:pt idx="1">
                  <c:v>1.1974</c:v>
                </c:pt>
                <c:pt idx="2">
                  <c:v>1.3038000000000001</c:v>
                </c:pt>
                <c:pt idx="3">
                  <c:v>1.4154</c:v>
                </c:pt>
                <c:pt idx="4">
                  <c:v>1.6214</c:v>
                </c:pt>
                <c:pt idx="5">
                  <c:v>2.6444999999999999</c:v>
                </c:pt>
                <c:pt idx="6">
                  <c:v>3.1236000000000002</c:v>
                </c:pt>
                <c:pt idx="7">
                  <c:v>4.1417999999999999</c:v>
                </c:pt>
                <c:pt idx="8">
                  <c:v>5.8754999999999997</c:v>
                </c:pt>
                <c:pt idx="9">
                  <c:v>6.9016999999999999</c:v>
                </c:pt>
                <c:pt idx="10">
                  <c:v>9.7948000000000004</c:v>
                </c:pt>
                <c:pt idx="11">
                  <c:v>12.929</c:v>
                </c:pt>
                <c:pt idx="12">
                  <c:v>16.130800000000001</c:v>
                </c:pt>
                <c:pt idx="13">
                  <c:v>20.426600000000001</c:v>
                </c:pt>
                <c:pt idx="14">
                  <c:v>24.1435</c:v>
                </c:pt>
                <c:pt idx="15">
                  <c:v>30.832699999999999</c:v>
                </c:pt>
                <c:pt idx="16">
                  <c:v>43.616799999999998</c:v>
                </c:pt>
                <c:pt idx="17">
                  <c:v>56.1404</c:v>
                </c:pt>
                <c:pt idx="18">
                  <c:v>73.409300000000002</c:v>
                </c:pt>
                <c:pt idx="19">
                  <c:v>83.781400000000005</c:v>
                </c:pt>
                <c:pt idx="20">
                  <c:v>101.05240000000001</c:v>
                </c:pt>
                <c:pt idx="21">
                  <c:v>125.74250000000001</c:v>
                </c:pt>
                <c:pt idx="22">
                  <c:v>130.608</c:v>
                </c:pt>
                <c:pt idx="23">
                  <c:v>146.02440000000001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95-44E1-8C58-930E423E8C0F}"/>
            </c:ext>
          </c:extLst>
        </c:ser>
        <c:ser>
          <c:idx val="6"/>
          <c:order val="6"/>
          <c:tx>
            <c:strRef>
              <c:f>[4]Data!$B$21</c:f>
              <c:strCache>
                <c:ptCount val="1"/>
                <c:pt idx="0">
                  <c:v>韓国 Rep. of Korea</c:v>
                </c:pt>
              </c:strCache>
            </c:strRef>
          </c:tx>
          <c:spPr>
            <a:ln w="12700">
              <a:solidFill>
                <a:srgbClr val="F9923D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9923D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[4]Data!$C$14:$Z$14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[4]Data!$C$21:$Z$21</c:f>
              <c:numCache>
                <c:formatCode>General</c:formatCode>
                <c:ptCount val="24"/>
                <c:pt idx="0">
                  <c:v>6.6379999999999999</c:v>
                </c:pt>
                <c:pt idx="1">
                  <c:v>7.9814999999999996</c:v>
                </c:pt>
                <c:pt idx="2">
                  <c:v>8.0851000000000006</c:v>
                </c:pt>
                <c:pt idx="3">
                  <c:v>6.3304999999999998</c:v>
                </c:pt>
                <c:pt idx="4">
                  <c:v>6.7008000000000001</c:v>
                </c:pt>
                <c:pt idx="5">
                  <c:v>8.5783000000000005</c:v>
                </c:pt>
                <c:pt idx="6">
                  <c:v>8.8405000000000005</c:v>
                </c:pt>
                <c:pt idx="7">
                  <c:v>9.4247999999999994</c:v>
                </c:pt>
                <c:pt idx="8">
                  <c:v>11.275399999999999</c:v>
                </c:pt>
                <c:pt idx="9">
                  <c:v>13.643800000000001</c:v>
                </c:pt>
                <c:pt idx="10">
                  <c:v>16.269400000000001</c:v>
                </c:pt>
                <c:pt idx="11">
                  <c:v>17.330100000000002</c:v>
                </c:pt>
                <c:pt idx="12">
                  <c:v>17.633600000000001</c:v>
                </c:pt>
                <c:pt idx="13">
                  <c:v>17.349599999999999</c:v>
                </c:pt>
                <c:pt idx="14">
                  <c:v>17.023299999999999</c:v>
                </c:pt>
                <c:pt idx="15">
                  <c:v>17.865400000000001</c:v>
                </c:pt>
                <c:pt idx="16">
                  <c:v>18.775099999999998</c:v>
                </c:pt>
                <c:pt idx="17">
                  <c:v>20.383500000000002</c:v>
                </c:pt>
                <c:pt idx="18">
                  <c:v>22.352699999999999</c:v>
                </c:pt>
                <c:pt idx="19">
                  <c:v>23.055299999999999</c:v>
                </c:pt>
                <c:pt idx="20">
                  <c:v>23.8185</c:v>
                </c:pt>
                <c:pt idx="21">
                  <c:v>23.380099999999999</c:v>
                </c:pt>
                <c:pt idx="22">
                  <c:v>22.6614</c:v>
                </c:pt>
                <c:pt idx="23">
                  <c:v>23.202000000000002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95-44E1-8C58-930E423E8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09408"/>
        <c:axId val="137011584"/>
      </c:lineChart>
      <c:catAx>
        <c:axId val="137009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701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11584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7009408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8791848617176414E-2"/>
          <c:y val="0.11387687546519402"/>
          <c:w val="0.45269286754002902"/>
          <c:h val="0.1213442629372820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C7E0AE"/>
            </a:solidFill>
            <a:ln w="3175">
              <a:solidFill>
                <a:srgbClr val="2A2A2A"/>
              </a:solidFill>
              <a:prstDash val="solid"/>
            </a:ln>
          </c:spPr>
          <c:dPt>
            <c:idx val="3"/>
            <c:bubble3D val="0"/>
            <c:spPr>
              <a:solidFill>
                <a:srgbClr val="FFEB97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B7-42FF-AE5E-72B445C0F2B8}"/>
              </c:ext>
            </c:extLst>
          </c:dPt>
          <c:dPt>
            <c:idx val="11"/>
            <c:bubble3D val="0"/>
            <c:spPr>
              <a:solidFill>
                <a:srgbClr val="F3D5B3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B7-42FF-AE5E-72B445C0F2B8}"/>
              </c:ext>
            </c:extLst>
          </c:dPt>
          <c:dPt>
            <c:idx val="15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B7-42FF-AE5E-72B445C0F2B8}"/>
              </c:ext>
            </c:extLst>
          </c:dPt>
          <c:dLbls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B7-42FF-AE5E-72B445C0F2B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6"/>
              <c:pt idx="0">
                <c:v>米国</c:v>
              </c:pt>
              <c:pt idx="1">
                <c:v>カナダ</c:v>
              </c:pt>
              <c:pt idx="2">
                <c:v>その他北米</c:v>
              </c:pt>
              <c:pt idx="3">
                <c:v>台湾</c:v>
              </c:pt>
              <c:pt idx="4">
                <c:v>中国</c:v>
              </c:pt>
              <c:pt idx="5">
                <c:v>韓国</c:v>
              </c:pt>
              <c:pt idx="6">
                <c:v>タイ</c:v>
              </c:pt>
              <c:pt idx="7">
                <c:v>マレーシア</c:v>
              </c:pt>
              <c:pt idx="8">
                <c:v>シンガポール</c:v>
              </c:pt>
              <c:pt idx="9">
                <c:v>インドネシア</c:v>
              </c:pt>
              <c:pt idx="10">
                <c:v>その他アジア</c:v>
              </c:pt>
              <c:pt idx="11">
                <c:v>イギリス</c:v>
              </c:pt>
              <c:pt idx="12">
                <c:v>フランス</c:v>
              </c:pt>
              <c:pt idx="13">
                <c:v>ドイツ</c:v>
              </c:pt>
              <c:pt idx="14">
                <c:v>その他欧州</c:v>
              </c:pt>
              <c:pt idx="15">
                <c:v>その他の地域</c:v>
              </c:pt>
            </c:strLit>
          </c:cat>
          <c:val>
            <c:numLit>
              <c:formatCode>General</c:formatCode>
              <c:ptCount val="16"/>
              <c:pt idx="0">
                <c:v>0.459740994779192</c:v>
              </c:pt>
              <c:pt idx="3">
                <c:v>0.3346186320945132</c:v>
              </c:pt>
              <c:pt idx="11">
                <c:v>0.167071318523103</c:v>
              </c:pt>
              <c:pt idx="15">
                <c:v>3.8569475093517006E-2</c:v>
              </c:pt>
            </c:numLit>
          </c:val>
          <c:extLst>
            <c:ext xmlns:c16="http://schemas.microsoft.com/office/drawing/2014/chart" uri="{C3380CC4-5D6E-409C-BE32-E72D297353CC}">
              <c16:uniqueId val="{00000006-6DB7-42FF-AE5E-72B445C0F2B8}"/>
            </c:ext>
          </c:extLst>
        </c:ser>
        <c:ser>
          <c:idx val="1"/>
          <c:order val="1"/>
          <c:spPr>
            <a:solidFill>
              <a:srgbClr val="C7E0AE"/>
            </a:solidFill>
            <a:ln w="3175">
              <a:solidFill>
                <a:srgbClr val="2A2A2A"/>
              </a:solidFill>
              <a:prstDash val="solid"/>
            </a:ln>
          </c:spPr>
          <c:dPt>
            <c:idx val="0"/>
            <c:bubble3D val="0"/>
            <c:spPr>
              <a:solidFill>
                <a:srgbClr val="94DAE8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DB7-42FF-AE5E-72B445C0F2B8}"/>
              </c:ext>
            </c:extLst>
          </c:dPt>
          <c:dPt>
            <c:idx val="2"/>
            <c:bubble3D val="0"/>
            <c:spPr>
              <a:solidFill>
                <a:srgbClr val="FFEB97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DB7-42FF-AE5E-72B445C0F2B8}"/>
              </c:ext>
            </c:extLst>
          </c:dPt>
          <c:dPt>
            <c:idx val="3"/>
            <c:bubble3D val="0"/>
            <c:spPr>
              <a:solidFill>
                <a:srgbClr val="F3D5B3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DB7-42FF-AE5E-72B445C0F2B8}"/>
              </c:ext>
            </c:extLst>
          </c:dPt>
          <c:dPt>
            <c:idx val="4"/>
            <c:bubble3D val="0"/>
            <c:spPr>
              <a:solidFill>
                <a:srgbClr val="E7C6EC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DB7-42FF-AE5E-72B445C0F2B8}"/>
              </c:ext>
            </c:extLst>
          </c:dPt>
          <c:dPt>
            <c:idx val="5"/>
            <c:bubble3D val="0"/>
            <c:spPr>
              <a:solidFill>
                <a:srgbClr val="D1D1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DB7-42FF-AE5E-72B445C0F2B8}"/>
              </c:ext>
            </c:extLst>
          </c:dPt>
          <c:dPt>
            <c:idx val="6"/>
            <c:bubble3D val="0"/>
            <c:spPr>
              <a:solidFill>
                <a:srgbClr val="EBEBEB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DB7-42FF-AE5E-72B445C0F2B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DB7-42FF-AE5E-72B445C0F2B8}"/>
              </c:ext>
            </c:extLst>
          </c:dPt>
          <c:dPt>
            <c:idx val="8"/>
            <c:bubble3D val="0"/>
            <c:spPr>
              <a:solidFill>
                <a:srgbClr val="C5D8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DB7-42FF-AE5E-72B445C0F2B8}"/>
              </c:ext>
            </c:extLst>
          </c:dPt>
          <c:dPt>
            <c:idx val="9"/>
            <c:bubble3D val="0"/>
            <c:spPr>
              <a:solidFill>
                <a:srgbClr val="F0C8C8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DB7-42FF-AE5E-72B445C0F2B8}"/>
              </c:ext>
            </c:extLst>
          </c:dPt>
          <c:dPt>
            <c:idx val="10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6DB7-42FF-AE5E-72B445C0F2B8}"/>
              </c:ext>
            </c:extLst>
          </c:dPt>
          <c:dPt>
            <c:idx val="11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6DB7-42FF-AE5E-72B445C0F2B8}"/>
              </c:ext>
            </c:extLst>
          </c:dPt>
          <c:dPt>
            <c:idx val="12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6DB7-42FF-AE5E-72B445C0F2B8}"/>
              </c:ext>
            </c:extLst>
          </c:dPt>
          <c:dPt>
            <c:idx val="13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6DB7-42FF-AE5E-72B445C0F2B8}"/>
              </c:ext>
            </c:extLst>
          </c:dPt>
          <c:dPt>
            <c:idx val="14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6DB7-42FF-AE5E-72B445C0F2B8}"/>
              </c:ext>
            </c:extLst>
          </c:dPt>
          <c:dPt>
            <c:idx val="15"/>
            <c:bubble3D val="0"/>
            <c:spPr>
              <a:solidFill>
                <a:srgbClr val="000000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6DB7-42FF-AE5E-72B445C0F2B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6"/>
              <c:pt idx="0">
                <c:v>米国</c:v>
              </c:pt>
              <c:pt idx="1">
                <c:v>カナダ</c:v>
              </c:pt>
              <c:pt idx="2">
                <c:v>その他北米</c:v>
              </c:pt>
              <c:pt idx="3">
                <c:v>台湾</c:v>
              </c:pt>
              <c:pt idx="4">
                <c:v>中国</c:v>
              </c:pt>
              <c:pt idx="5">
                <c:v>韓国</c:v>
              </c:pt>
              <c:pt idx="6">
                <c:v>タイ</c:v>
              </c:pt>
              <c:pt idx="7">
                <c:v>マレーシア</c:v>
              </c:pt>
              <c:pt idx="8">
                <c:v>シンガポール</c:v>
              </c:pt>
              <c:pt idx="9">
                <c:v>インドネシア</c:v>
              </c:pt>
              <c:pt idx="10">
                <c:v>その他アジア</c:v>
              </c:pt>
              <c:pt idx="11">
                <c:v>イギリス</c:v>
              </c:pt>
              <c:pt idx="12">
                <c:v>フランス</c:v>
              </c:pt>
              <c:pt idx="13">
                <c:v>ドイツ</c:v>
              </c:pt>
              <c:pt idx="14">
                <c:v>その他欧州</c:v>
              </c:pt>
              <c:pt idx="15">
                <c:v>その他の地域</c:v>
              </c:pt>
            </c:strLit>
          </c:cat>
          <c:val>
            <c:numLit>
              <c:formatCode>General</c:formatCode>
              <c:ptCount val="16"/>
              <c:pt idx="0">
                <c:v>0.3999455885518991</c:v>
              </c:pt>
              <c:pt idx="1">
                <c:v>4.5721595037541418E-2</c:v>
              </c:pt>
              <c:pt idx="2">
                <c:v>1.4073811189752103E-2</c:v>
              </c:pt>
              <c:pt idx="3">
                <c:v>4.4213296240480121E-2</c:v>
              </c:pt>
              <c:pt idx="4">
                <c:v>8.8733550418472168E-2</c:v>
              </c:pt>
              <c:pt idx="5">
                <c:v>2.5732325950644508E-2</c:v>
              </c:pt>
              <c:pt idx="6">
                <c:v>7.8753212546085832E-2</c:v>
              </c:pt>
              <c:pt idx="7">
                <c:v>1.3789980220135105E-2</c:v>
              </c:pt>
              <c:pt idx="8">
                <c:v>1.5383638553244199E-2</c:v>
              </c:pt>
              <c:pt idx="9">
                <c:v>2.6831067170806609E-2</c:v>
              </c:pt>
              <c:pt idx="10">
                <c:v>4.1181560994644706E-2</c:v>
              </c:pt>
              <c:pt idx="11">
                <c:v>5.3272760300331012E-2</c:v>
              </c:pt>
              <c:pt idx="12">
                <c:v>1.9094465674533812E-2</c:v>
              </c:pt>
              <c:pt idx="13">
                <c:v>2.08722987701499E-2</c:v>
              </c:pt>
              <c:pt idx="14">
                <c:v>7.3831793778088711E-2</c:v>
              </c:pt>
              <c:pt idx="15">
                <c:v>3.8568634112866304E-2</c:v>
              </c:pt>
            </c:numLit>
          </c:val>
          <c:extLst>
            <c:ext xmlns:c16="http://schemas.microsoft.com/office/drawing/2014/chart" uri="{C3380CC4-5D6E-409C-BE32-E72D297353CC}">
              <c16:uniqueId val="{00000025-6DB7-42FF-AE5E-72B445C0F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422C4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 horizontalDpi="4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F0C8C8"/>
            </a:solidFill>
            <a:ln w="3175">
              <a:solidFill>
                <a:srgbClr val="2A2A2A"/>
              </a:solidFill>
              <a:prstDash val="solid"/>
            </a:ln>
          </c:spPr>
          <c:dPt>
            <c:idx val="0"/>
            <c:bubble3D val="0"/>
            <c:spPr>
              <a:solidFill>
                <a:srgbClr val="C7E0AE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E2-4BA2-88DA-FEF0D9A25226}"/>
              </c:ext>
            </c:extLst>
          </c:dPt>
          <c:dPt>
            <c:idx val="2"/>
            <c:bubble3D val="0"/>
            <c:spPr>
              <a:solidFill>
                <a:srgbClr val="F3D5B3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E2-4BA2-88DA-FEF0D9A25226}"/>
              </c:ext>
            </c:extLst>
          </c:dPt>
          <c:dPt>
            <c:idx val="8"/>
            <c:bubble3D val="0"/>
            <c:spPr>
              <a:solidFill>
                <a:srgbClr val="C5D8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BE2-4BA2-88DA-FEF0D9A25226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BE2-4BA2-88DA-FEF0D9A25226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BE2-4BA2-88DA-FEF0D9A2522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E2-4BA2-88DA-FEF0D9A252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ＤＦＰ平成明朝体W5"/>
                    <a:ea typeface="ＤＦＰ平成明朝体W5"/>
                    <a:cs typeface="ＤＦＰ平成明朝体W5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米国</c:v>
              </c:pt>
              <c:pt idx="1">
                <c:v>その他北米</c:v>
              </c:pt>
              <c:pt idx="2">
                <c:v>オランダ</c:v>
              </c:pt>
              <c:pt idx="3">
                <c:v>ドイツ</c:v>
              </c:pt>
              <c:pt idx="4">
                <c:v>スイス</c:v>
              </c:pt>
              <c:pt idx="5">
                <c:v>フランス</c:v>
              </c:pt>
              <c:pt idx="6">
                <c:v>イギリス</c:v>
              </c:pt>
              <c:pt idx="7">
                <c:v>その他欧州</c:v>
              </c:pt>
              <c:pt idx="8">
                <c:v>その他の地域</c:v>
              </c:pt>
            </c:strLit>
          </c:cat>
          <c:val>
            <c:numLit>
              <c:formatCode>General</c:formatCode>
              <c:ptCount val="9"/>
              <c:pt idx="0">
                <c:v>0.73226649730361204</c:v>
              </c:pt>
              <c:pt idx="2">
                <c:v>0.25388864001088812</c:v>
              </c:pt>
              <c:pt idx="8">
                <c:v>1.3846280345001606E-2</c:v>
              </c:pt>
            </c:numLit>
          </c:val>
          <c:extLst>
            <c:ext xmlns:c16="http://schemas.microsoft.com/office/drawing/2014/chart" uri="{C3380CC4-5D6E-409C-BE32-E72D297353CC}">
              <c16:uniqueId val="{00000006-1BE2-4BA2-88DA-FEF0D9A25226}"/>
            </c:ext>
          </c:extLst>
        </c:ser>
        <c:ser>
          <c:idx val="1"/>
          <c:order val="1"/>
          <c:spPr>
            <a:solidFill>
              <a:srgbClr val="C7E0AE"/>
            </a:solidFill>
            <a:ln w="3175">
              <a:solidFill>
                <a:srgbClr val="2A2A2A"/>
              </a:solidFill>
              <a:prstDash val="solid"/>
            </a:ln>
          </c:spPr>
          <c:dPt>
            <c:idx val="0"/>
            <c:bubble3D val="0"/>
            <c:spPr>
              <a:solidFill>
                <a:srgbClr val="94DAE8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BE2-4BA2-88DA-FEF0D9A25226}"/>
              </c:ext>
            </c:extLst>
          </c:dPt>
          <c:dPt>
            <c:idx val="2"/>
            <c:bubble3D val="0"/>
            <c:spPr>
              <a:solidFill>
                <a:srgbClr val="FFEB97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BE2-4BA2-88DA-FEF0D9A25226}"/>
              </c:ext>
            </c:extLst>
          </c:dPt>
          <c:dPt>
            <c:idx val="3"/>
            <c:bubble3D val="0"/>
            <c:spPr>
              <a:solidFill>
                <a:srgbClr val="F3D5B3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BE2-4BA2-88DA-FEF0D9A25226}"/>
              </c:ext>
            </c:extLst>
          </c:dPt>
          <c:dPt>
            <c:idx val="4"/>
            <c:bubble3D val="0"/>
            <c:spPr>
              <a:solidFill>
                <a:srgbClr val="E7C6EC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BE2-4BA2-88DA-FEF0D9A25226}"/>
              </c:ext>
            </c:extLst>
          </c:dPt>
          <c:dPt>
            <c:idx val="5"/>
            <c:bubble3D val="0"/>
            <c:spPr>
              <a:solidFill>
                <a:srgbClr val="D1D1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BE2-4BA2-88DA-FEF0D9A25226}"/>
              </c:ext>
            </c:extLst>
          </c:dPt>
          <c:dPt>
            <c:idx val="6"/>
            <c:bubble3D val="0"/>
            <c:spPr>
              <a:solidFill>
                <a:srgbClr val="EBEBEB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BE2-4BA2-88DA-FEF0D9A2522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BE2-4BA2-88DA-FEF0D9A25226}"/>
              </c:ext>
            </c:extLst>
          </c:dPt>
          <c:dPt>
            <c:idx val="8"/>
            <c:bubble3D val="0"/>
            <c:spPr>
              <a:solidFill>
                <a:srgbClr val="C5D8FF"/>
              </a:solidFill>
              <a:ln w="3175">
                <a:solidFill>
                  <a:srgbClr val="2A2A2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BE2-4BA2-88DA-FEF0D9A2522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米国</c:v>
              </c:pt>
              <c:pt idx="1">
                <c:v>その他北米</c:v>
              </c:pt>
              <c:pt idx="2">
                <c:v>オランダ</c:v>
              </c:pt>
              <c:pt idx="3">
                <c:v>ドイツ</c:v>
              </c:pt>
              <c:pt idx="4">
                <c:v>スイス</c:v>
              </c:pt>
              <c:pt idx="5">
                <c:v>フランス</c:v>
              </c:pt>
              <c:pt idx="6">
                <c:v>イギリス</c:v>
              </c:pt>
              <c:pt idx="7">
                <c:v>その他欧州</c:v>
              </c:pt>
              <c:pt idx="8">
                <c:v>その他の地域</c:v>
              </c:pt>
            </c:strLit>
          </c:cat>
          <c:val>
            <c:numLit>
              <c:formatCode>General</c:formatCode>
              <c:ptCount val="9"/>
              <c:pt idx="0">
                <c:v>0.73005211316325203</c:v>
              </c:pt>
              <c:pt idx="1">
                <c:v>2.2143841403595714E-3</c:v>
              </c:pt>
              <c:pt idx="2">
                <c:v>2.4002393009237507E-2</c:v>
              </c:pt>
              <c:pt idx="3">
                <c:v>4.6799775442735107E-2</c:v>
              </c:pt>
              <c:pt idx="4">
                <c:v>1.9129897304745801E-2</c:v>
              </c:pt>
              <c:pt idx="5">
                <c:v>5.6388824306622794E-2</c:v>
              </c:pt>
              <c:pt idx="6">
                <c:v>4.6494978650047904E-2</c:v>
              </c:pt>
              <c:pt idx="7">
                <c:v>6.1072771297498711E-2</c:v>
              </c:pt>
              <c:pt idx="8">
                <c:v>1.3846280345001606E-2</c:v>
              </c:pt>
            </c:numLit>
          </c:val>
          <c:extLst>
            <c:ext xmlns:c16="http://schemas.microsoft.com/office/drawing/2014/chart" uri="{C3380CC4-5D6E-409C-BE32-E72D297353CC}">
              <c16:uniqueId val="{00000017-1BE2-4BA2-88DA-FEF0D9A25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422C4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 horizontalDpi="4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62526278360333E-2"/>
          <c:y val="9.340286049300732E-2"/>
          <c:w val="0.86370660100381225"/>
          <c:h val="0.83502157280748524"/>
        </c:manualLayout>
      </c:layout>
      <c:lineChart>
        <c:grouping val="standard"/>
        <c:varyColors val="0"/>
        <c:ser>
          <c:idx val="4"/>
          <c:order val="0"/>
          <c:tx>
            <c:strRef>
              <c:f>[5]Data!$B$15</c:f>
              <c:strCache>
                <c:ptCount val="1"/>
                <c:pt idx="0">
                  <c:v>日本 Japan</c:v>
                </c:pt>
              </c:strCache>
            </c:strRef>
          </c:tx>
          <c:spPr>
            <a:ln w="12700">
              <a:solidFill>
                <a:srgbClr val="E64B6B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E64B6B"/>
              </a:solidFill>
              <a:ln>
                <a:solidFill>
                  <a:srgbClr val="9E2236"/>
                </a:solidFill>
                <a:prstDash val="solid"/>
              </a:ln>
            </c:spPr>
          </c:marker>
          <c:cat>
            <c:strRef>
              <c:f>[5]Data!$C$14:$Z$14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[5]Data!$C$15:$Z$15</c:f>
              <c:numCache>
                <c:formatCode>General</c:formatCode>
                <c:ptCount val="24"/>
                <c:pt idx="0">
                  <c:v>14.070600000000001</c:v>
                </c:pt>
                <c:pt idx="1">
                  <c:v>23.3996</c:v>
                </c:pt>
                <c:pt idx="2">
                  <c:v>17.6904</c:v>
                </c:pt>
                <c:pt idx="3">
                  <c:v>18.355699999999999</c:v>
                </c:pt>
                <c:pt idx="4">
                  <c:v>19.309100000000001</c:v>
                </c:pt>
                <c:pt idx="5">
                  <c:v>16.709900000000001</c:v>
                </c:pt>
                <c:pt idx="6">
                  <c:v>16.808700000000002</c:v>
                </c:pt>
                <c:pt idx="7">
                  <c:v>17.565000000000001</c:v>
                </c:pt>
                <c:pt idx="8">
                  <c:v>18.329899999999999</c:v>
                </c:pt>
                <c:pt idx="9">
                  <c:v>18.877500000000001</c:v>
                </c:pt>
                <c:pt idx="10">
                  <c:v>18.789200000000001</c:v>
                </c:pt>
                <c:pt idx="11">
                  <c:v>22.019300000000001</c:v>
                </c:pt>
                <c:pt idx="12">
                  <c:v>23.508199999999999</c:v>
                </c:pt>
                <c:pt idx="13">
                  <c:v>24.069199999999999</c:v>
                </c:pt>
                <c:pt idx="14">
                  <c:v>25.5548</c:v>
                </c:pt>
                <c:pt idx="15">
                  <c:v>28.6845</c:v>
                </c:pt>
                <c:pt idx="16">
                  <c:v>30.466799999999999</c:v>
                </c:pt>
                <c:pt idx="17">
                  <c:v>34.352400000000003</c:v>
                </c:pt>
                <c:pt idx="18">
                  <c:v>34.0227</c:v>
                </c:pt>
                <c:pt idx="19">
                  <c:v>29.702000000000002</c:v>
                </c:pt>
                <c:pt idx="20">
                  <c:v>27.114899999999999</c:v>
                </c:pt>
                <c:pt idx="21">
                  <c:v>28.923500000000001</c:v>
                </c:pt>
                <c:pt idx="22">
                  <c:v>28.598199999999999</c:v>
                </c:pt>
                <c:pt idx="23">
                  <c:v>28.4068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E-48A8-A4BA-619E3DA32D8E}"/>
            </c:ext>
          </c:extLst>
        </c:ser>
        <c:ser>
          <c:idx val="2"/>
          <c:order val="1"/>
          <c:tx>
            <c:strRef>
              <c:f>[5]Data!$B$16</c:f>
              <c:strCache>
                <c:ptCount val="1"/>
                <c:pt idx="0">
                  <c:v>米国 United States</c:v>
                </c:pt>
              </c:strCache>
            </c:strRef>
          </c:tx>
          <c:spPr>
            <a:ln w="12700">
              <a:solidFill>
                <a:srgbClr val="A757A8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A757A8"/>
              </a:solidFill>
              <a:ln>
                <a:solidFill>
                  <a:srgbClr val="422C41"/>
                </a:solidFill>
                <a:prstDash val="solid"/>
              </a:ln>
            </c:spPr>
          </c:marker>
          <c:cat>
            <c:strRef>
              <c:f>[5]Data!$C$14:$Z$14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[5]Data!$C$16:$Z$16</c:f>
              <c:numCache>
                <c:formatCode>General</c:formatCode>
                <c:ptCount val="24"/>
                <c:pt idx="0">
                  <c:v>9.8998000000000008</c:v>
                </c:pt>
                <c:pt idx="1">
                  <c:v>10.8856</c:v>
                </c:pt>
                <c:pt idx="2">
                  <c:v>10.5495</c:v>
                </c:pt>
                <c:pt idx="3">
                  <c:v>12.840999999999999</c:v>
                </c:pt>
                <c:pt idx="4">
                  <c:v>13.8751</c:v>
                </c:pt>
                <c:pt idx="5">
                  <c:v>13.6671</c:v>
                </c:pt>
                <c:pt idx="6">
                  <c:v>13.9488</c:v>
                </c:pt>
                <c:pt idx="7">
                  <c:v>14.382999999999999</c:v>
                </c:pt>
                <c:pt idx="8">
                  <c:v>15.198499999999999</c:v>
                </c:pt>
                <c:pt idx="9">
                  <c:v>14.755800000000001</c:v>
                </c:pt>
                <c:pt idx="10">
                  <c:v>13.9438</c:v>
                </c:pt>
                <c:pt idx="11">
                  <c:v>15.886799999999999</c:v>
                </c:pt>
                <c:pt idx="12">
                  <c:v>15.010999999999999</c:v>
                </c:pt>
                <c:pt idx="13">
                  <c:v>15.0046</c:v>
                </c:pt>
                <c:pt idx="14">
                  <c:v>15.8146</c:v>
                </c:pt>
                <c:pt idx="15">
                  <c:v>19.087700000000002</c:v>
                </c:pt>
                <c:pt idx="16">
                  <c:v>20.206900000000001</c:v>
                </c:pt>
                <c:pt idx="17">
                  <c:v>22.9117</c:v>
                </c:pt>
                <c:pt idx="18">
                  <c:v>24.416699999999999</c:v>
                </c:pt>
                <c:pt idx="19">
                  <c:v>25.465699999999998</c:v>
                </c:pt>
                <c:pt idx="20">
                  <c:v>25.7072</c:v>
                </c:pt>
                <c:pt idx="21">
                  <c:v>27.709</c:v>
                </c:pt>
                <c:pt idx="22">
                  <c:v>28.575900000000001</c:v>
                </c:pt>
                <c:pt idx="23">
                  <c:v>28.908200000000001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E-48A8-A4BA-619E3DA32D8E}"/>
            </c:ext>
          </c:extLst>
        </c:ser>
        <c:ser>
          <c:idx val="3"/>
          <c:order val="2"/>
          <c:tx>
            <c:strRef>
              <c:f>[5]Data!$B$17</c:f>
              <c:strCache>
                <c:ptCount val="1"/>
                <c:pt idx="0">
                  <c:v>ドイツ Germany</c:v>
                </c:pt>
              </c:strCache>
            </c:strRef>
          </c:tx>
          <c:spPr>
            <a:ln w="12700">
              <a:solidFill>
                <a:srgbClr val="53A8B7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53A8B7"/>
              </a:solidFill>
              <a:ln>
                <a:solidFill>
                  <a:srgbClr val="007D92"/>
                </a:solidFill>
                <a:prstDash val="solid"/>
              </a:ln>
            </c:spPr>
          </c:marker>
          <c:cat>
            <c:strRef>
              <c:f>[5]Data!$C$14:$Z$14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[5]Data!$C$17:$Z$17</c:f>
              <c:numCache>
                <c:formatCode>General</c:formatCode>
                <c:ptCount val="24"/>
                <c:pt idx="0">
                  <c:v>2.9478</c:v>
                </c:pt>
                <c:pt idx="1">
                  <c:v>4.8174000000000001</c:v>
                </c:pt>
                <c:pt idx="2">
                  <c:v>4.6416000000000004</c:v>
                </c:pt>
                <c:pt idx="3">
                  <c:v>4.9663000000000004</c:v>
                </c:pt>
                <c:pt idx="4">
                  <c:v>5.0358000000000001</c:v>
                </c:pt>
                <c:pt idx="5">
                  <c:v>4.6303999999999998</c:v>
                </c:pt>
                <c:pt idx="6">
                  <c:v>5.2838000000000003</c:v>
                </c:pt>
                <c:pt idx="7">
                  <c:v>5.9452999999999996</c:v>
                </c:pt>
                <c:pt idx="8">
                  <c:v>6.7617000000000003</c:v>
                </c:pt>
                <c:pt idx="9">
                  <c:v>6.6336000000000004</c:v>
                </c:pt>
                <c:pt idx="10">
                  <c:v>6.3795000000000002</c:v>
                </c:pt>
                <c:pt idx="11">
                  <c:v>7.1955999999999998</c:v>
                </c:pt>
                <c:pt idx="12">
                  <c:v>6.5067000000000004</c:v>
                </c:pt>
                <c:pt idx="13">
                  <c:v>6.8746999999999998</c:v>
                </c:pt>
                <c:pt idx="14">
                  <c:v>6.4873000000000003</c:v>
                </c:pt>
                <c:pt idx="15">
                  <c:v>7.0663999999999998</c:v>
                </c:pt>
                <c:pt idx="16">
                  <c:v>7.2812999999999999</c:v>
                </c:pt>
                <c:pt idx="17">
                  <c:v>7.7080000000000002</c:v>
                </c:pt>
                <c:pt idx="18">
                  <c:v>8.1293000000000006</c:v>
                </c:pt>
                <c:pt idx="19">
                  <c:v>8.3126999999999995</c:v>
                </c:pt>
                <c:pt idx="20">
                  <c:v>8.6857000000000006</c:v>
                </c:pt>
                <c:pt idx="21">
                  <c:v>9.9712999999999994</c:v>
                </c:pt>
                <c:pt idx="22">
                  <c:v>9.8956</c:v>
                </c:pt>
                <c:pt idx="23">
                  <c:v>10.1556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E-48A8-A4BA-619E3DA32D8E}"/>
            </c:ext>
          </c:extLst>
        </c:ser>
        <c:ser>
          <c:idx val="1"/>
          <c:order val="3"/>
          <c:tx>
            <c:strRef>
              <c:f>[5]Data!$B$18</c:f>
              <c:strCache>
                <c:ptCount val="1"/>
                <c:pt idx="0">
                  <c:v>フランス France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69639A"/>
                </a:solidFill>
                <a:prstDash val="solid"/>
              </a:ln>
            </c:spPr>
          </c:marker>
          <c:cat>
            <c:strRef>
              <c:f>[5]Data!$C$14:$Z$14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[5]Data!$C$18:$Z$18</c:f>
              <c:numCache>
                <c:formatCode>General</c:formatCode>
                <c:ptCount val="24"/>
                <c:pt idx="0">
                  <c:v>2.0948000000000002</c:v>
                </c:pt>
                <c:pt idx="1">
                  <c:v>2.4287999999999998</c:v>
                </c:pt>
                <c:pt idx="2">
                  <c:v>2.5954999999999999</c:v>
                </c:pt>
                <c:pt idx="3">
                  <c:v>2.5960000000000001</c:v>
                </c:pt>
                <c:pt idx="4">
                  <c:v>2.6423000000000001</c:v>
                </c:pt>
                <c:pt idx="5">
                  <c:v>2.3597999999999999</c:v>
                </c:pt>
                <c:pt idx="6">
                  <c:v>2.5181</c:v>
                </c:pt>
                <c:pt idx="7">
                  <c:v>2.7054</c:v>
                </c:pt>
                <c:pt idx="8">
                  <c:v>3.032</c:v>
                </c:pt>
                <c:pt idx="9">
                  <c:v>2.9</c:v>
                </c:pt>
                <c:pt idx="10">
                  <c:v>2.7092000000000001</c:v>
                </c:pt>
                <c:pt idx="11">
                  <c:v>3.0994999999999999</c:v>
                </c:pt>
                <c:pt idx="12">
                  <c:v>2.9449999999999998</c:v>
                </c:pt>
                <c:pt idx="13">
                  <c:v>3.0977999999999999</c:v>
                </c:pt>
                <c:pt idx="14">
                  <c:v>3.0162</c:v>
                </c:pt>
                <c:pt idx="15">
                  <c:v>3.3405</c:v>
                </c:pt>
                <c:pt idx="16">
                  <c:v>3.4998</c:v>
                </c:pt>
                <c:pt idx="17">
                  <c:v>4.0327999999999999</c:v>
                </c:pt>
                <c:pt idx="18">
                  <c:v>4.2066999999999997</c:v>
                </c:pt>
                <c:pt idx="19">
                  <c:v>4.2142999999999997</c:v>
                </c:pt>
                <c:pt idx="20">
                  <c:v>4.3959000000000001</c:v>
                </c:pt>
                <c:pt idx="21">
                  <c:v>4.7637</c:v>
                </c:pt>
                <c:pt idx="22">
                  <c:v>4.7576000000000001</c:v>
                </c:pt>
                <c:pt idx="23">
                  <c:v>5.0384000000000002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E-48A8-A4BA-619E3DA32D8E}"/>
            </c:ext>
          </c:extLst>
        </c:ser>
        <c:ser>
          <c:idx val="5"/>
          <c:order val="4"/>
          <c:tx>
            <c:strRef>
              <c:f>[5]Data!$B$19</c:f>
              <c:strCache>
                <c:ptCount val="1"/>
                <c:pt idx="0">
                  <c:v>英国 United Kingdom</c:v>
                </c:pt>
              </c:strCache>
            </c:strRef>
          </c:tx>
          <c:spPr>
            <a:ln w="12700">
              <a:solidFill>
                <a:srgbClr val="8ABCB4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8ABCB4"/>
              </a:solidFill>
              <a:ln>
                <a:solidFill>
                  <a:srgbClr val="5B977C"/>
                </a:solidFill>
                <a:prstDash val="solid"/>
              </a:ln>
            </c:spPr>
          </c:marker>
          <c:cat>
            <c:strRef>
              <c:f>[5]Data!$C$14:$Z$14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[5]Data!$C$19:$Z$19</c:f>
              <c:numCache>
                <c:formatCode>General</c:formatCode>
                <c:ptCount val="24"/>
                <c:pt idx="0">
                  <c:v>1.0410999999999999</c:v>
                </c:pt>
                <c:pt idx="1">
                  <c:v>1.3398000000000001</c:v>
                </c:pt>
                <c:pt idx="2">
                  <c:v>1.3927</c:v>
                </c:pt>
                <c:pt idx="3">
                  <c:v>1.5986</c:v>
                </c:pt>
                <c:pt idx="4">
                  <c:v>1.5935999999999999</c:v>
                </c:pt>
                <c:pt idx="5">
                  <c:v>1.4939</c:v>
                </c:pt>
                <c:pt idx="6">
                  <c:v>1.4962</c:v>
                </c:pt>
                <c:pt idx="7">
                  <c:v>1.6495</c:v>
                </c:pt>
                <c:pt idx="8">
                  <c:v>1.8309</c:v>
                </c:pt>
                <c:pt idx="9">
                  <c:v>1.7410000000000001</c:v>
                </c:pt>
                <c:pt idx="10">
                  <c:v>1.6325000000000001</c:v>
                </c:pt>
                <c:pt idx="11">
                  <c:v>1.62</c:v>
                </c:pt>
                <c:pt idx="12">
                  <c:v>1.4805999999999999</c:v>
                </c:pt>
                <c:pt idx="13">
                  <c:v>1.466</c:v>
                </c:pt>
                <c:pt idx="14">
                  <c:v>1.4540999999999999</c:v>
                </c:pt>
                <c:pt idx="15">
                  <c:v>1.6696</c:v>
                </c:pt>
                <c:pt idx="16">
                  <c:v>1.8339000000000001</c:v>
                </c:pt>
                <c:pt idx="17">
                  <c:v>2.0230000000000001</c:v>
                </c:pt>
                <c:pt idx="18">
                  <c:v>2.0615000000000001</c:v>
                </c:pt>
                <c:pt idx="19">
                  <c:v>2.0893000000000002</c:v>
                </c:pt>
                <c:pt idx="20">
                  <c:v>2.1473</c:v>
                </c:pt>
                <c:pt idx="21">
                  <c:v>2.3843000000000001</c:v>
                </c:pt>
                <c:pt idx="22">
                  <c:v>2.5131999999999999</c:v>
                </c:pt>
                <c:pt idx="23">
                  <c:v>2.6442000000000001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E-48A8-A4BA-619E3DA32D8E}"/>
            </c:ext>
          </c:extLst>
        </c:ser>
        <c:ser>
          <c:idx val="0"/>
          <c:order val="5"/>
          <c:tx>
            <c:strRef>
              <c:f>[5]Data!$B$20</c:f>
              <c:strCache>
                <c:ptCount val="1"/>
                <c:pt idx="0">
                  <c:v>中国 China</c:v>
                </c:pt>
              </c:strCache>
            </c:strRef>
          </c:tx>
          <c:spPr>
            <a:ln w="12700">
              <a:solidFill>
                <a:srgbClr val="ECB6BB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ECB6BB"/>
              </a:solidFill>
              <a:ln>
                <a:solidFill>
                  <a:srgbClr val="E64B6B"/>
                </a:solidFill>
                <a:prstDash val="solid"/>
              </a:ln>
            </c:spPr>
          </c:marker>
          <c:cat>
            <c:strRef>
              <c:f>[5]Data!$C$14:$Z$14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[5]Data!$C$20:$Z$20</c:f>
              <c:numCache>
                <c:formatCode>General</c:formatCode>
                <c:ptCount val="24"/>
                <c:pt idx="0">
                  <c:v>0.16769999999999999</c:v>
                </c:pt>
                <c:pt idx="1">
                  <c:v>0.15160000000000001</c:v>
                </c:pt>
                <c:pt idx="2">
                  <c:v>0.16880000000000001</c:v>
                </c:pt>
                <c:pt idx="3">
                  <c:v>0.1817</c:v>
                </c:pt>
                <c:pt idx="4">
                  <c:v>0.33100000000000002</c:v>
                </c:pt>
                <c:pt idx="5">
                  <c:v>0.64459999999999995</c:v>
                </c:pt>
                <c:pt idx="6">
                  <c:v>0.57220000000000004</c:v>
                </c:pt>
                <c:pt idx="7">
                  <c:v>0.63480000000000003</c:v>
                </c:pt>
                <c:pt idx="8">
                  <c:v>1.1983999999999999</c:v>
                </c:pt>
                <c:pt idx="9">
                  <c:v>1.8967000000000001</c:v>
                </c:pt>
                <c:pt idx="10">
                  <c:v>2.1575000000000002</c:v>
                </c:pt>
                <c:pt idx="11">
                  <c:v>2.6356000000000002</c:v>
                </c:pt>
                <c:pt idx="12">
                  <c:v>3.3502000000000001</c:v>
                </c:pt>
                <c:pt idx="13">
                  <c:v>4.8918999999999997</c:v>
                </c:pt>
                <c:pt idx="14">
                  <c:v>6.85</c:v>
                </c:pt>
                <c:pt idx="15">
                  <c:v>8.4814000000000007</c:v>
                </c:pt>
                <c:pt idx="16">
                  <c:v>11.812799999999999</c:v>
                </c:pt>
                <c:pt idx="17">
                  <c:v>15.2096</c:v>
                </c:pt>
                <c:pt idx="18">
                  <c:v>15.446999999999999</c:v>
                </c:pt>
                <c:pt idx="19">
                  <c:v>17.634499999999999</c:v>
                </c:pt>
                <c:pt idx="20">
                  <c:v>27.950800000000001</c:v>
                </c:pt>
                <c:pt idx="21">
                  <c:v>32.251600000000003</c:v>
                </c:pt>
                <c:pt idx="22">
                  <c:v>35.256700000000002</c:v>
                </c:pt>
                <c:pt idx="23">
                  <c:v>37.730499999999999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6E-48A8-A4BA-619E3DA32D8E}"/>
            </c:ext>
          </c:extLst>
        </c:ser>
        <c:ser>
          <c:idx val="6"/>
          <c:order val="6"/>
          <c:tx>
            <c:strRef>
              <c:f>[5]Data!$B$21</c:f>
              <c:strCache>
                <c:ptCount val="1"/>
                <c:pt idx="0">
                  <c:v>韓国 Rep. of Korea</c:v>
                </c:pt>
              </c:strCache>
            </c:strRef>
          </c:tx>
          <c:spPr>
            <a:ln w="12700">
              <a:solidFill>
                <a:srgbClr val="F9923D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9923D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[5]Data!$C$14:$Z$14</c:f>
              <c:strCache>
                <c:ptCount val="24"/>
                <c:pt idx="0">
                  <c:v>1995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2000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</c:strCache>
            </c:strRef>
          </c:cat>
          <c:val>
            <c:numRef>
              <c:f>[5]Data!$C$21:$Z$21</c:f>
              <c:numCache>
                <c:formatCode>General</c:formatCode>
                <c:ptCount val="24"/>
                <c:pt idx="0">
                  <c:v>0.87939999999999996</c:v>
                </c:pt>
                <c:pt idx="1">
                  <c:v>1.1426000000000001</c:v>
                </c:pt>
                <c:pt idx="2">
                  <c:v>1.8326</c:v>
                </c:pt>
                <c:pt idx="3">
                  <c:v>4.1859000000000002</c:v>
                </c:pt>
                <c:pt idx="4">
                  <c:v>5.0388999999999999</c:v>
                </c:pt>
                <c:pt idx="5">
                  <c:v>2.9437000000000002</c:v>
                </c:pt>
                <c:pt idx="6">
                  <c:v>2.8298999999999999</c:v>
                </c:pt>
                <c:pt idx="7">
                  <c:v>3.7075</c:v>
                </c:pt>
                <c:pt idx="8">
                  <c:v>3.9388000000000001</c:v>
                </c:pt>
                <c:pt idx="9">
                  <c:v>4.5476999999999999</c:v>
                </c:pt>
                <c:pt idx="10">
                  <c:v>6.4034000000000004</c:v>
                </c:pt>
                <c:pt idx="11">
                  <c:v>10.286899999999999</c:v>
                </c:pt>
                <c:pt idx="12">
                  <c:v>10.6616</c:v>
                </c:pt>
                <c:pt idx="13">
                  <c:v>7.9698000000000002</c:v>
                </c:pt>
                <c:pt idx="14">
                  <c:v>6.3803999999999998</c:v>
                </c:pt>
                <c:pt idx="15">
                  <c:v>7.6</c:v>
                </c:pt>
                <c:pt idx="16">
                  <c:v>9.7702000000000009</c:v>
                </c:pt>
                <c:pt idx="17">
                  <c:v>11.2111</c:v>
                </c:pt>
                <c:pt idx="18">
                  <c:v>12.383900000000001</c:v>
                </c:pt>
                <c:pt idx="19">
                  <c:v>12.7394</c:v>
                </c:pt>
                <c:pt idx="20">
                  <c:v>10.9108</c:v>
                </c:pt>
                <c:pt idx="21">
                  <c:v>12.054500000000001</c:v>
                </c:pt>
                <c:pt idx="22">
                  <c:v>13.1577</c:v>
                </c:pt>
                <c:pt idx="23">
                  <c:v>13.1912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6E-48A8-A4BA-619E3DA32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22944"/>
        <c:axId val="118725248"/>
      </c:lineChart>
      <c:catAx>
        <c:axId val="11872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 year</a:t>
                </a:r>
              </a:p>
            </c:rich>
          </c:tx>
          <c:layout>
            <c:manualLayout>
              <c:xMode val="edge"/>
              <c:yMode val="edge"/>
              <c:x val="0.95146290924160659"/>
              <c:y val="0.920952129118189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72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725248"/>
        <c:scaling>
          <c:orientation val="minMax"/>
          <c:max val="40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722944"/>
        <c:crosses val="autoZero"/>
        <c:crossBetween val="midCat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442740710042824E-2"/>
          <c:y val="0.1044776119402985"/>
          <c:w val="0.4938083745723742"/>
          <c:h val="0.141791044776119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54798462833599E-2"/>
          <c:y val="3.7234090906139508E-2"/>
          <c:w val="0.889151967349609"/>
          <c:h val="0.83776707432847508"/>
        </c:manualLayout>
      </c:layout>
      <c:lineChart>
        <c:grouping val="standard"/>
        <c:varyColors val="0"/>
        <c:ser>
          <c:idx val="0"/>
          <c:order val="0"/>
          <c:tx>
            <c:strRef>
              <c:f>[6]Data!$B$14</c:f>
              <c:strCache>
                <c:ptCount val="1"/>
                <c:pt idx="0">
                  <c:v>米国 United States</c:v>
                </c:pt>
              </c:strCache>
            </c:strRef>
          </c:tx>
          <c:spPr>
            <a:ln w="12700">
              <a:solidFill>
                <a:srgbClr val="A757A8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A757A8"/>
              </a:solidFill>
              <a:ln>
                <a:solidFill>
                  <a:srgbClr val="422C41"/>
                </a:solidFill>
                <a:prstDash val="solid"/>
              </a:ln>
            </c:spPr>
          </c:marker>
          <c:cat>
            <c:strRef>
              <c:f>[6]Data!$C$13:$Z$13</c:f>
              <c:strCache>
                <c:ptCount val="24"/>
                <c:pt idx="0">
                  <c:v>平成
7</c:v>
                </c:pt>
                <c:pt idx="1">
                  <c:v>
8</c:v>
                </c:pt>
                <c:pt idx="2">
                  <c:v>
9</c:v>
                </c:pt>
                <c:pt idx="3">
                  <c:v>
10</c:v>
                </c:pt>
                <c:pt idx="4">
                  <c:v>
11</c:v>
                </c:pt>
                <c:pt idx="5">
                  <c:v>
12</c:v>
                </c:pt>
                <c:pt idx="6">
                  <c:v>
13</c:v>
                </c:pt>
                <c:pt idx="7">
                  <c:v>
14</c:v>
                </c:pt>
                <c:pt idx="8">
                  <c:v>
15</c:v>
                </c:pt>
                <c:pt idx="9">
                  <c:v>
16</c:v>
                </c:pt>
                <c:pt idx="10">
                  <c:v>
17</c:v>
                </c:pt>
                <c:pt idx="11">
                  <c:v>
18</c:v>
                </c:pt>
                <c:pt idx="12">
                  <c:v>
19</c:v>
                </c:pt>
                <c:pt idx="13">
                  <c:v>
20</c:v>
                </c:pt>
                <c:pt idx="14">
                  <c:v>
21</c:v>
                </c:pt>
                <c:pt idx="15">
                  <c:v>
22</c:v>
                </c:pt>
                <c:pt idx="16">
                  <c:v>
23</c:v>
                </c:pt>
                <c:pt idx="17">
                  <c:v>
24</c:v>
                </c:pt>
                <c:pt idx="18">
                  <c:v>
25</c:v>
                </c:pt>
                <c:pt idx="19">
                  <c:v>
26</c:v>
                </c:pt>
                <c:pt idx="20">
                  <c:v>
27</c:v>
                </c:pt>
                <c:pt idx="21">
                  <c:v>
28</c:v>
                </c:pt>
                <c:pt idx="22">
                  <c:v>
29</c:v>
                </c:pt>
                <c:pt idx="23">
                  <c:v>
30</c:v>
                </c:pt>
              </c:strCache>
            </c:strRef>
          </c:cat>
          <c:val>
            <c:numRef>
              <c:f>[6]Data!$C$14:$Z$14</c:f>
              <c:numCache>
                <c:formatCode>General</c:formatCode>
                <c:ptCount val="24"/>
                <c:pt idx="0">
                  <c:v>39.872</c:v>
                </c:pt>
                <c:pt idx="1">
                  <c:v>39.51</c:v>
                </c:pt>
                <c:pt idx="2">
                  <c:v>39.164999999999999</c:v>
                </c:pt>
                <c:pt idx="3">
                  <c:v>44.173000000000002</c:v>
                </c:pt>
                <c:pt idx="4">
                  <c:v>46.951000000000001</c:v>
                </c:pt>
                <c:pt idx="5">
                  <c:v>52.883000000000003</c:v>
                </c:pt>
                <c:pt idx="6">
                  <c:v>61.225999999999999</c:v>
                </c:pt>
                <c:pt idx="7">
                  <c:v>58.738</c:v>
                </c:pt>
                <c:pt idx="8">
                  <c:v>60.35</c:v>
                </c:pt>
                <c:pt idx="9">
                  <c:v>64.811999999999998</c:v>
                </c:pt>
                <c:pt idx="10">
                  <c:v>71.994</c:v>
                </c:pt>
                <c:pt idx="11">
                  <c:v>76.838999999999999</c:v>
                </c:pt>
                <c:pt idx="12">
                  <c:v>78.793999999999997</c:v>
                </c:pt>
                <c:pt idx="13">
                  <c:v>82.396000000000001</c:v>
                </c:pt>
                <c:pt idx="14">
                  <c:v>81.981999999999999</c:v>
                </c:pt>
                <c:pt idx="15">
                  <c:v>84.016999999999996</c:v>
                </c:pt>
                <c:pt idx="16">
                  <c:v>85.183999999999997</c:v>
                </c:pt>
                <c:pt idx="17">
                  <c:v>88.686000000000007</c:v>
                </c:pt>
                <c:pt idx="18">
                  <c:v>84.966999999999999</c:v>
                </c:pt>
                <c:pt idx="19">
                  <c:v>86.691000000000003</c:v>
                </c:pt>
                <c:pt idx="20">
                  <c:v>86.358999999999995</c:v>
                </c:pt>
                <c:pt idx="21">
                  <c:v>86.021000000000001</c:v>
                </c:pt>
                <c:pt idx="22">
                  <c:v>86.113</c:v>
                </c:pt>
                <c:pt idx="23">
                  <c:v>85.322000000000003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8-4B8E-8ECC-1C22E83421A2}"/>
            </c:ext>
          </c:extLst>
        </c:ser>
        <c:ser>
          <c:idx val="6"/>
          <c:order val="1"/>
          <c:tx>
            <c:strRef>
              <c:f>[6]Data!$B$15</c:f>
              <c:strCache>
                <c:ptCount val="1"/>
                <c:pt idx="0">
                  <c:v>欧州特許庁 European Patent Office</c:v>
                </c:pt>
              </c:strCache>
            </c:strRef>
          </c:tx>
          <c:spPr>
            <a:ln w="12700">
              <a:solidFill>
                <a:srgbClr val="69639A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69639A"/>
              </a:solidFill>
              <a:ln>
                <a:solidFill>
                  <a:srgbClr val="27477A"/>
                </a:solidFill>
                <a:prstDash val="solid"/>
              </a:ln>
            </c:spPr>
          </c:marker>
          <c:cat>
            <c:strRef>
              <c:f>[6]Data!$C$13:$Z$13</c:f>
              <c:strCache>
                <c:ptCount val="24"/>
                <c:pt idx="0">
                  <c:v>平成
7</c:v>
                </c:pt>
                <c:pt idx="1">
                  <c:v>
8</c:v>
                </c:pt>
                <c:pt idx="2">
                  <c:v>
9</c:v>
                </c:pt>
                <c:pt idx="3">
                  <c:v>
10</c:v>
                </c:pt>
                <c:pt idx="4">
                  <c:v>
11</c:v>
                </c:pt>
                <c:pt idx="5">
                  <c:v>
12</c:v>
                </c:pt>
                <c:pt idx="6">
                  <c:v>
13</c:v>
                </c:pt>
                <c:pt idx="7">
                  <c:v>
14</c:v>
                </c:pt>
                <c:pt idx="8">
                  <c:v>
15</c:v>
                </c:pt>
                <c:pt idx="9">
                  <c:v>
16</c:v>
                </c:pt>
                <c:pt idx="10">
                  <c:v>
17</c:v>
                </c:pt>
                <c:pt idx="11">
                  <c:v>
18</c:v>
                </c:pt>
                <c:pt idx="12">
                  <c:v>
19</c:v>
                </c:pt>
                <c:pt idx="13">
                  <c:v>
20</c:v>
                </c:pt>
                <c:pt idx="14">
                  <c:v>
21</c:v>
                </c:pt>
                <c:pt idx="15">
                  <c:v>
22</c:v>
                </c:pt>
                <c:pt idx="16">
                  <c:v>
23</c:v>
                </c:pt>
                <c:pt idx="17">
                  <c:v>
24</c:v>
                </c:pt>
                <c:pt idx="18">
                  <c:v>
25</c:v>
                </c:pt>
                <c:pt idx="19">
                  <c:v>
26</c:v>
                </c:pt>
                <c:pt idx="20">
                  <c:v>
27</c:v>
                </c:pt>
                <c:pt idx="21">
                  <c:v>
28</c:v>
                </c:pt>
                <c:pt idx="22">
                  <c:v>
29</c:v>
                </c:pt>
                <c:pt idx="23">
                  <c:v>
30</c:v>
                </c:pt>
              </c:strCache>
            </c:strRef>
          </c:cat>
          <c:val>
            <c:numRef>
              <c:f>[6]Data!$C$15:$Z$15</c:f>
              <c:numCache>
                <c:formatCode>General</c:formatCode>
                <c:ptCount val="24"/>
                <c:pt idx="0">
                  <c:v>8.7899999999999991</c:v>
                </c:pt>
                <c:pt idx="1">
                  <c:v>11.356999999999999</c:v>
                </c:pt>
                <c:pt idx="2">
                  <c:v>12.856</c:v>
                </c:pt>
                <c:pt idx="3">
                  <c:v>13.813000000000001</c:v>
                </c:pt>
                <c:pt idx="4">
                  <c:v>14.617000000000001</c:v>
                </c:pt>
                <c:pt idx="5">
                  <c:v>17.123999999999999</c:v>
                </c:pt>
                <c:pt idx="6">
                  <c:v>19.844999999999999</c:v>
                </c:pt>
                <c:pt idx="7">
                  <c:v>15.912000000000001</c:v>
                </c:pt>
                <c:pt idx="8">
                  <c:v>18.533999999999999</c:v>
                </c:pt>
                <c:pt idx="9">
                  <c:v>20.582999999999998</c:v>
                </c:pt>
                <c:pt idx="10">
                  <c:v>21.47</c:v>
                </c:pt>
                <c:pt idx="11">
                  <c:v>22.152999999999999</c:v>
                </c:pt>
                <c:pt idx="12">
                  <c:v>22.888999999999999</c:v>
                </c:pt>
                <c:pt idx="13">
                  <c:v>23.085000000000001</c:v>
                </c:pt>
                <c:pt idx="14">
                  <c:v>19.937000000000001</c:v>
                </c:pt>
                <c:pt idx="15">
                  <c:v>21.824000000000002</c:v>
                </c:pt>
                <c:pt idx="16">
                  <c:v>20.568000000000001</c:v>
                </c:pt>
                <c:pt idx="17">
                  <c:v>22.699000000000002</c:v>
                </c:pt>
                <c:pt idx="18">
                  <c:v>22.565999999999999</c:v>
                </c:pt>
                <c:pt idx="19">
                  <c:v>22.111000000000001</c:v>
                </c:pt>
                <c:pt idx="20">
                  <c:v>21.417999999999999</c:v>
                </c:pt>
                <c:pt idx="21">
                  <c:v>21.006</c:v>
                </c:pt>
                <c:pt idx="22">
                  <c:v>21.754999999999999</c:v>
                </c:pt>
                <c:pt idx="23">
                  <c:v>22.568999999999999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8-4B8E-8ECC-1C22E83421A2}"/>
            </c:ext>
          </c:extLst>
        </c:ser>
        <c:ser>
          <c:idx val="7"/>
          <c:order val="2"/>
          <c:tx>
            <c:strRef>
              <c:f>[6]Data!$B$16</c:f>
              <c:strCache>
                <c:ptCount val="1"/>
                <c:pt idx="0">
                  <c:v>韓国 Rep. of Korea</c:v>
                </c:pt>
              </c:strCache>
            </c:strRef>
          </c:tx>
          <c:spPr>
            <a:ln w="12700">
              <a:solidFill>
                <a:srgbClr val="F9923D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9923D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dPt>
            <c:idx val="2"/>
            <c:bubble3D val="0"/>
            <c:spPr>
              <a:ln w="12700">
                <a:solidFill>
                  <a:srgbClr val="F9923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3C08-4B8E-8ECC-1C22E83421A2}"/>
              </c:ext>
            </c:extLst>
          </c:dPt>
          <c:dPt>
            <c:idx val="3"/>
            <c:bubble3D val="0"/>
            <c:spPr>
              <a:ln w="12700">
                <a:solidFill>
                  <a:srgbClr val="F9923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3C08-4B8E-8ECC-1C22E83421A2}"/>
              </c:ext>
            </c:extLst>
          </c:dPt>
          <c:cat>
            <c:strRef>
              <c:f>[6]Data!$C$13:$Z$13</c:f>
              <c:strCache>
                <c:ptCount val="24"/>
                <c:pt idx="0">
                  <c:v>平成
7</c:v>
                </c:pt>
                <c:pt idx="1">
                  <c:v>
8</c:v>
                </c:pt>
                <c:pt idx="2">
                  <c:v>
9</c:v>
                </c:pt>
                <c:pt idx="3">
                  <c:v>
10</c:v>
                </c:pt>
                <c:pt idx="4">
                  <c:v>
11</c:v>
                </c:pt>
                <c:pt idx="5">
                  <c:v>
12</c:v>
                </c:pt>
                <c:pt idx="6">
                  <c:v>
13</c:v>
                </c:pt>
                <c:pt idx="7">
                  <c:v>
14</c:v>
                </c:pt>
                <c:pt idx="8">
                  <c:v>
15</c:v>
                </c:pt>
                <c:pt idx="9">
                  <c:v>
16</c:v>
                </c:pt>
                <c:pt idx="10">
                  <c:v>
17</c:v>
                </c:pt>
                <c:pt idx="11">
                  <c:v>
18</c:v>
                </c:pt>
                <c:pt idx="12">
                  <c:v>
19</c:v>
                </c:pt>
                <c:pt idx="13">
                  <c:v>
20</c:v>
                </c:pt>
                <c:pt idx="14">
                  <c:v>
21</c:v>
                </c:pt>
                <c:pt idx="15">
                  <c:v>
22</c:v>
                </c:pt>
                <c:pt idx="16">
                  <c:v>
23</c:v>
                </c:pt>
                <c:pt idx="17">
                  <c:v>
24</c:v>
                </c:pt>
                <c:pt idx="18">
                  <c:v>
25</c:v>
                </c:pt>
                <c:pt idx="19">
                  <c:v>
26</c:v>
                </c:pt>
                <c:pt idx="20">
                  <c:v>
27</c:v>
                </c:pt>
                <c:pt idx="21">
                  <c:v>
28</c:v>
                </c:pt>
                <c:pt idx="22">
                  <c:v>
29</c:v>
                </c:pt>
                <c:pt idx="23">
                  <c:v>
30</c:v>
                </c:pt>
              </c:strCache>
            </c:strRef>
          </c:cat>
          <c:val>
            <c:numRef>
              <c:f>[6]Data!$C$16:$Z$16</c:f>
              <c:numCache>
                <c:formatCode>General</c:formatCode>
                <c:ptCount val="24"/>
                <c:pt idx="0">
                  <c:v>7.585</c:v>
                </c:pt>
                <c:pt idx="1">
                  <c:v>8.6449999999999996</c:v>
                </c:pt>
                <c:pt idx="2">
                  <c:v>1.601</c:v>
                </c:pt>
                <c:pt idx="3">
                  <c:v>10.616</c:v>
                </c:pt>
                <c:pt idx="4">
                  <c:v>9.7520000000000007</c:v>
                </c:pt>
                <c:pt idx="5">
                  <c:v>12.260999999999999</c:v>
                </c:pt>
                <c:pt idx="6">
                  <c:v>14.082000000000001</c:v>
                </c:pt>
                <c:pt idx="7">
                  <c:v>13.298999999999999</c:v>
                </c:pt>
                <c:pt idx="8">
                  <c:v>12.632</c:v>
                </c:pt>
                <c:pt idx="9">
                  <c:v>14.794</c:v>
                </c:pt>
                <c:pt idx="10">
                  <c:v>16.468</c:v>
                </c:pt>
                <c:pt idx="11">
                  <c:v>17.603999999999999</c:v>
                </c:pt>
                <c:pt idx="12">
                  <c:v>18.100000000000001</c:v>
                </c:pt>
                <c:pt idx="13">
                  <c:v>17.552</c:v>
                </c:pt>
                <c:pt idx="14">
                  <c:v>14.167999999999999</c:v>
                </c:pt>
                <c:pt idx="15">
                  <c:v>14.346</c:v>
                </c:pt>
                <c:pt idx="16">
                  <c:v>15.234</c:v>
                </c:pt>
                <c:pt idx="17">
                  <c:v>16.004000000000001</c:v>
                </c:pt>
                <c:pt idx="18">
                  <c:v>16.298999999999999</c:v>
                </c:pt>
                <c:pt idx="19">
                  <c:v>15.653</c:v>
                </c:pt>
                <c:pt idx="20">
                  <c:v>15.282999999999999</c:v>
                </c:pt>
                <c:pt idx="21">
                  <c:v>14.773</c:v>
                </c:pt>
                <c:pt idx="22">
                  <c:v>15.042999999999999</c:v>
                </c:pt>
                <c:pt idx="23">
                  <c:v>15.595000000000001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08-4B8E-8ECC-1C22E83421A2}"/>
            </c:ext>
          </c:extLst>
        </c:ser>
        <c:ser>
          <c:idx val="8"/>
          <c:order val="3"/>
          <c:tx>
            <c:strRef>
              <c:f>[6]Data!$B$17</c:f>
              <c:strCache>
                <c:ptCount val="1"/>
                <c:pt idx="0">
                  <c:v>中国 China</c:v>
                </c:pt>
              </c:strCache>
            </c:strRef>
          </c:tx>
          <c:spPr>
            <a:ln w="12700">
              <a:solidFill>
                <a:srgbClr val="ECB6BB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ECB6BB"/>
              </a:solidFill>
              <a:ln>
                <a:solidFill>
                  <a:srgbClr val="E64B6B"/>
                </a:solidFill>
                <a:prstDash val="solid"/>
              </a:ln>
            </c:spPr>
          </c:marker>
          <c:cat>
            <c:strRef>
              <c:f>[6]Data!$C$13:$Z$13</c:f>
              <c:strCache>
                <c:ptCount val="24"/>
                <c:pt idx="0">
                  <c:v>平成
7</c:v>
                </c:pt>
                <c:pt idx="1">
                  <c:v>
8</c:v>
                </c:pt>
                <c:pt idx="2">
                  <c:v>
9</c:v>
                </c:pt>
                <c:pt idx="3">
                  <c:v>
10</c:v>
                </c:pt>
                <c:pt idx="4">
                  <c:v>
11</c:v>
                </c:pt>
                <c:pt idx="5">
                  <c:v>
12</c:v>
                </c:pt>
                <c:pt idx="6">
                  <c:v>
13</c:v>
                </c:pt>
                <c:pt idx="7">
                  <c:v>
14</c:v>
                </c:pt>
                <c:pt idx="8">
                  <c:v>
15</c:v>
                </c:pt>
                <c:pt idx="9">
                  <c:v>
16</c:v>
                </c:pt>
                <c:pt idx="10">
                  <c:v>
17</c:v>
                </c:pt>
                <c:pt idx="11">
                  <c:v>
18</c:v>
                </c:pt>
                <c:pt idx="12">
                  <c:v>
19</c:v>
                </c:pt>
                <c:pt idx="13">
                  <c:v>
20</c:v>
                </c:pt>
                <c:pt idx="14">
                  <c:v>
21</c:v>
                </c:pt>
                <c:pt idx="15">
                  <c:v>
22</c:v>
                </c:pt>
                <c:pt idx="16">
                  <c:v>
23</c:v>
                </c:pt>
                <c:pt idx="17">
                  <c:v>
24</c:v>
                </c:pt>
                <c:pt idx="18">
                  <c:v>
25</c:v>
                </c:pt>
                <c:pt idx="19">
                  <c:v>
26</c:v>
                </c:pt>
                <c:pt idx="20">
                  <c:v>
27</c:v>
                </c:pt>
                <c:pt idx="21">
                  <c:v>
28</c:v>
                </c:pt>
                <c:pt idx="22">
                  <c:v>
29</c:v>
                </c:pt>
                <c:pt idx="23">
                  <c:v>
30</c:v>
                </c:pt>
              </c:strCache>
            </c:strRef>
          </c:cat>
          <c:val>
            <c:numRef>
              <c:f>[6]Data!$C$17:$Z$17</c:f>
              <c:numCache>
                <c:formatCode>General</c:formatCode>
                <c:ptCount val="24"/>
                <c:pt idx="0">
                  <c:v>3.7719999999999998</c:v>
                </c:pt>
                <c:pt idx="1">
                  <c:v>4.9470000000000001</c:v>
                </c:pt>
                <c:pt idx="2">
                  <c:v>5.6820000000000004</c:v>
                </c:pt>
                <c:pt idx="3">
                  <c:v>9.4749999999999996</c:v>
                </c:pt>
                <c:pt idx="4">
                  <c:v>8.6189999999999998</c:v>
                </c:pt>
                <c:pt idx="5">
                  <c:v>8.3000000000000007</c:v>
                </c:pt>
                <c:pt idx="6">
                  <c:v>11.632</c:v>
                </c:pt>
                <c:pt idx="7">
                  <c:v>15.364000000000001</c:v>
                </c:pt>
                <c:pt idx="8">
                  <c:v>20.02</c:v>
                </c:pt>
                <c:pt idx="9">
                  <c:v>25.542000000000002</c:v>
                </c:pt>
                <c:pt idx="10">
                  <c:v>30.975999999999999</c:v>
                </c:pt>
                <c:pt idx="11">
                  <c:v>32.801000000000002</c:v>
                </c:pt>
                <c:pt idx="12">
                  <c:v>32.869999999999997</c:v>
                </c:pt>
                <c:pt idx="13">
                  <c:v>33.264000000000003</c:v>
                </c:pt>
                <c:pt idx="14">
                  <c:v>30.302</c:v>
                </c:pt>
                <c:pt idx="15">
                  <c:v>33.881999999999998</c:v>
                </c:pt>
                <c:pt idx="16">
                  <c:v>39.231000000000002</c:v>
                </c:pt>
                <c:pt idx="17">
                  <c:v>42.277999999999999</c:v>
                </c:pt>
                <c:pt idx="18">
                  <c:v>41.192999999999998</c:v>
                </c:pt>
                <c:pt idx="19">
                  <c:v>40.46</c:v>
                </c:pt>
                <c:pt idx="20">
                  <c:v>40.078000000000003</c:v>
                </c:pt>
                <c:pt idx="21">
                  <c:v>39.207000000000001</c:v>
                </c:pt>
                <c:pt idx="22">
                  <c:v>40.908000000000001</c:v>
                </c:pt>
                <c:pt idx="23">
                  <c:v>45.283999999999999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C08-4B8E-8ECC-1C22E8342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4416"/>
        <c:axId val="63166336"/>
      </c:lineChart>
      <c:catAx>
        <c:axId val="63164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66336"/>
        <c:crosses val="autoZero"/>
        <c:auto val="1"/>
        <c:lblAlgn val="ctr"/>
        <c:lblOffset val="1"/>
        <c:tickLblSkip val="1"/>
        <c:tickMarkSkip val="1"/>
        <c:noMultiLvlLbl val="0"/>
      </c:catAx>
      <c:valAx>
        <c:axId val="63166336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6441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4685534591194966E-2"/>
          <c:y val="5.2304964539007091E-2"/>
          <c:w val="0.45990615559847497"/>
          <c:h val="0.1861704919863740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7280471520012E-2"/>
          <c:y val="1.524390243902439E-2"/>
          <c:w val="0.71931056932855897"/>
          <c:h val="0.972562423426815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[6]Data!$B$23</c:f>
              <c:strCache>
                <c:ptCount val="1"/>
                <c:pt idx="0">
                  <c:v>その他 Others</c:v>
                </c:pt>
              </c:strCache>
            </c:strRef>
          </c:tx>
          <c:spPr>
            <a:solidFill>
              <a:srgbClr val="EAE0D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[6]Data!$C$23</c:f>
              <c:numCache>
                <c:formatCode>General</c:formatCode>
                <c:ptCount val="1"/>
                <c:pt idx="0">
                  <c:v>17.792271684437669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7-4E9B-8706-DF219FE44E6C}"/>
            </c:ext>
          </c:extLst>
        </c:ser>
        <c:ser>
          <c:idx val="5"/>
          <c:order val="1"/>
          <c:tx>
            <c:strRef>
              <c:f>[6]Data!$B$24</c:f>
              <c:strCache>
                <c:ptCount val="1"/>
                <c:pt idx="0">
                  <c:v>韓国 Rep. of Korea</c:v>
                </c:pt>
              </c:strCache>
            </c:strRef>
          </c:tx>
          <c:spPr>
            <a:solidFill>
              <a:srgbClr val="F8DA9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[6]Data!$C$24</c:f>
              <c:numCache>
                <c:formatCode>General</c:formatCode>
                <c:ptCount val="1"/>
                <c:pt idx="0">
                  <c:v>7.5963116850221875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17-4E9B-8706-DF219FE44E6C}"/>
            </c:ext>
          </c:extLst>
        </c:ser>
        <c:ser>
          <c:idx val="6"/>
          <c:order val="2"/>
          <c:tx>
            <c:strRef>
              <c:f>[6]Data!$B$25</c:f>
              <c:strCache>
                <c:ptCount val="1"/>
                <c:pt idx="0">
                  <c:v>欧州特許庁 EPO</c:v>
                </c:pt>
              </c:strCache>
            </c:strRef>
          </c:tx>
          <c:spPr>
            <a:solidFill>
              <a:srgbClr val="9F9FD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[6]Data!$C$25</c:f>
              <c:numCache>
                <c:formatCode>General</c:formatCode>
                <c:ptCount val="1"/>
                <c:pt idx="0">
                  <c:v>10.993341354233136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17-4E9B-8706-DF219FE44E6C}"/>
            </c:ext>
          </c:extLst>
        </c:ser>
        <c:ser>
          <c:idx val="7"/>
          <c:order val="3"/>
          <c:tx>
            <c:strRef>
              <c:f>[6]Data!$B$26</c:f>
              <c:strCache>
                <c:ptCount val="1"/>
                <c:pt idx="0">
                  <c:v>中国 China</c:v>
                </c:pt>
              </c:strCache>
            </c:strRef>
          </c:tx>
          <c:spPr>
            <a:solidFill>
              <a:srgbClr val="EDB5D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[6]Data!$C$26</c:f>
              <c:numCache>
                <c:formatCode>General</c:formatCode>
                <c:ptCount val="1"/>
                <c:pt idx="0">
                  <c:v>22.057799188492769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17-4E9B-8706-DF219FE44E6C}"/>
            </c:ext>
          </c:extLst>
        </c:ser>
        <c:ser>
          <c:idx val="8"/>
          <c:order val="4"/>
          <c:tx>
            <c:strRef>
              <c:f>[6]Data!$B$27</c:f>
              <c:strCache>
                <c:ptCount val="1"/>
                <c:pt idx="0">
                  <c:v>米国 United States</c:v>
                </c:pt>
              </c:strCache>
            </c:strRef>
          </c:tx>
          <c:spPr>
            <a:solidFill>
              <a:srgbClr val="C8ACC8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[6]Data!$C$27</c:f>
              <c:numCache>
                <c:formatCode>General</c:formatCode>
                <c:ptCount val="1"/>
                <c:pt idx="0">
                  <c:v>41.560276087814238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17-4E9B-8706-DF219FE44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3245312"/>
        <c:axId val="63251200"/>
      </c:barChart>
      <c:catAx>
        <c:axId val="63245312"/>
        <c:scaling>
          <c:orientation val="minMax"/>
        </c:scaling>
        <c:delete val="1"/>
        <c:axPos val="b"/>
        <c:majorTickMark val="out"/>
        <c:minorTickMark val="none"/>
        <c:tickLblPos val="none"/>
        <c:crossAx val="63251200"/>
        <c:crosses val="autoZero"/>
        <c:auto val="1"/>
        <c:lblAlgn val="ctr"/>
        <c:lblOffset val="100"/>
        <c:noMultiLvlLbl val="0"/>
      </c:catAx>
      <c:valAx>
        <c:axId val="63251200"/>
        <c:scaling>
          <c:orientation val="minMax"/>
          <c:max val="100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63245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54798462833599E-2"/>
          <c:y val="3.7234090906139522E-2"/>
          <c:w val="0.88207648750332501"/>
          <c:h val="0.83422097503769477"/>
        </c:manualLayout>
      </c:layout>
      <c:lineChart>
        <c:grouping val="standard"/>
        <c:varyColors val="0"/>
        <c:ser>
          <c:idx val="0"/>
          <c:order val="0"/>
          <c:tx>
            <c:strRef>
              <c:f>[7]Data!$B$14</c:f>
              <c:strCache>
                <c:ptCount val="1"/>
                <c:pt idx="0">
                  <c:v>米国 United States</c:v>
                </c:pt>
              </c:strCache>
            </c:strRef>
          </c:tx>
          <c:spPr>
            <a:ln w="12700">
              <a:solidFill>
                <a:srgbClr val="A757A8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A757A8"/>
              </a:solidFill>
              <a:ln>
                <a:solidFill>
                  <a:srgbClr val="422C41"/>
                </a:solidFill>
                <a:prstDash val="solid"/>
              </a:ln>
            </c:spPr>
          </c:marker>
          <c:cat>
            <c:strRef>
              <c:f>[7]Data!$C$13:$Z$13</c:f>
              <c:strCache>
                <c:ptCount val="24"/>
                <c:pt idx="0">
                  <c:v>平成
7</c:v>
                </c:pt>
                <c:pt idx="1">
                  <c:v>
8</c:v>
                </c:pt>
                <c:pt idx="2">
                  <c:v>
9</c:v>
                </c:pt>
                <c:pt idx="3">
                  <c:v>
10</c:v>
                </c:pt>
                <c:pt idx="4">
                  <c:v>
11</c:v>
                </c:pt>
                <c:pt idx="5">
                  <c:v>
12</c:v>
                </c:pt>
                <c:pt idx="6">
                  <c:v>
13</c:v>
                </c:pt>
                <c:pt idx="7">
                  <c:v>
14</c:v>
                </c:pt>
                <c:pt idx="8">
                  <c:v>
15</c:v>
                </c:pt>
                <c:pt idx="9">
                  <c:v>
16</c:v>
                </c:pt>
                <c:pt idx="10">
                  <c:v>
17</c:v>
                </c:pt>
                <c:pt idx="11">
                  <c:v>
18</c:v>
                </c:pt>
                <c:pt idx="12">
                  <c:v>
19</c:v>
                </c:pt>
                <c:pt idx="13">
                  <c:v>
20</c:v>
                </c:pt>
                <c:pt idx="14">
                  <c:v>
21</c:v>
                </c:pt>
                <c:pt idx="15">
                  <c:v>
22</c:v>
                </c:pt>
                <c:pt idx="16">
                  <c:v>
23</c:v>
                </c:pt>
                <c:pt idx="17">
                  <c:v>
24</c:v>
                </c:pt>
                <c:pt idx="18">
                  <c:v>
25</c:v>
                </c:pt>
                <c:pt idx="19">
                  <c:v>
26</c:v>
                </c:pt>
                <c:pt idx="20">
                  <c:v>
27</c:v>
                </c:pt>
                <c:pt idx="21">
                  <c:v>
28</c:v>
                </c:pt>
                <c:pt idx="22">
                  <c:v>
29</c:v>
                </c:pt>
                <c:pt idx="23">
                  <c:v>
30</c:v>
                </c:pt>
              </c:strCache>
            </c:strRef>
          </c:cat>
          <c:val>
            <c:numRef>
              <c:f>[7]Data!$C$14:$Z$14</c:f>
              <c:numCache>
                <c:formatCode>General</c:formatCode>
                <c:ptCount val="24"/>
                <c:pt idx="0">
                  <c:v>21.763999999999999</c:v>
                </c:pt>
                <c:pt idx="1">
                  <c:v>23.053000000000001</c:v>
                </c:pt>
                <c:pt idx="2">
                  <c:v>23.178999999999998</c:v>
                </c:pt>
                <c:pt idx="3">
                  <c:v>30.841000000000001</c:v>
                </c:pt>
                <c:pt idx="4">
                  <c:v>31.103999999999999</c:v>
                </c:pt>
                <c:pt idx="5">
                  <c:v>31.295999999999999</c:v>
                </c:pt>
                <c:pt idx="6">
                  <c:v>33.222999999999999</c:v>
                </c:pt>
                <c:pt idx="7">
                  <c:v>34.859000000000002</c:v>
                </c:pt>
                <c:pt idx="8">
                  <c:v>35.517000000000003</c:v>
                </c:pt>
                <c:pt idx="9">
                  <c:v>35.347999999999999</c:v>
                </c:pt>
                <c:pt idx="10">
                  <c:v>30.341000000000001</c:v>
                </c:pt>
                <c:pt idx="11">
                  <c:v>36.807000000000002</c:v>
                </c:pt>
                <c:pt idx="12">
                  <c:v>33.353999999999999</c:v>
                </c:pt>
                <c:pt idx="13">
                  <c:v>33.682000000000002</c:v>
                </c:pt>
                <c:pt idx="14">
                  <c:v>35.500999999999998</c:v>
                </c:pt>
                <c:pt idx="15">
                  <c:v>44.814</c:v>
                </c:pt>
                <c:pt idx="16">
                  <c:v>46.139000000000003</c:v>
                </c:pt>
                <c:pt idx="17">
                  <c:v>50.677</c:v>
                </c:pt>
                <c:pt idx="18">
                  <c:v>51.918999999999997</c:v>
                </c:pt>
                <c:pt idx="19">
                  <c:v>53.848999999999997</c:v>
                </c:pt>
                <c:pt idx="20">
                  <c:v>52.408999999999999</c:v>
                </c:pt>
                <c:pt idx="21">
                  <c:v>49.8</c:v>
                </c:pt>
                <c:pt idx="22">
                  <c:v>49.677</c:v>
                </c:pt>
                <c:pt idx="23">
                  <c:v>47.566000000000003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3-4BF6-8449-DB33FA58C6F3}"/>
            </c:ext>
          </c:extLst>
        </c:ser>
        <c:ser>
          <c:idx val="6"/>
          <c:order val="1"/>
          <c:tx>
            <c:strRef>
              <c:f>[7]Data!$B$15</c:f>
              <c:strCache>
                <c:ptCount val="1"/>
                <c:pt idx="0">
                  <c:v>欧州特許庁 European Patent Office</c:v>
                </c:pt>
              </c:strCache>
            </c:strRef>
          </c:tx>
          <c:spPr>
            <a:ln w="12700">
              <a:solidFill>
                <a:srgbClr val="69639A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69639A"/>
              </a:solidFill>
              <a:ln>
                <a:solidFill>
                  <a:srgbClr val="005A6C"/>
                </a:solidFill>
                <a:prstDash val="solid"/>
              </a:ln>
            </c:spPr>
          </c:marker>
          <c:cat>
            <c:strRef>
              <c:f>[7]Data!$C$13:$Z$13</c:f>
              <c:strCache>
                <c:ptCount val="24"/>
                <c:pt idx="0">
                  <c:v>平成
7</c:v>
                </c:pt>
                <c:pt idx="1">
                  <c:v>
8</c:v>
                </c:pt>
                <c:pt idx="2">
                  <c:v>
9</c:v>
                </c:pt>
                <c:pt idx="3">
                  <c:v>
10</c:v>
                </c:pt>
                <c:pt idx="4">
                  <c:v>
11</c:v>
                </c:pt>
                <c:pt idx="5">
                  <c:v>
12</c:v>
                </c:pt>
                <c:pt idx="6">
                  <c:v>
13</c:v>
                </c:pt>
                <c:pt idx="7">
                  <c:v>
14</c:v>
                </c:pt>
                <c:pt idx="8">
                  <c:v>
15</c:v>
                </c:pt>
                <c:pt idx="9">
                  <c:v>
16</c:v>
                </c:pt>
                <c:pt idx="10">
                  <c:v>
17</c:v>
                </c:pt>
                <c:pt idx="11">
                  <c:v>
18</c:v>
                </c:pt>
                <c:pt idx="12">
                  <c:v>
19</c:v>
                </c:pt>
                <c:pt idx="13">
                  <c:v>
20</c:v>
                </c:pt>
                <c:pt idx="14">
                  <c:v>
21</c:v>
                </c:pt>
                <c:pt idx="15">
                  <c:v>
22</c:v>
                </c:pt>
                <c:pt idx="16">
                  <c:v>
23</c:v>
                </c:pt>
                <c:pt idx="17">
                  <c:v>
24</c:v>
                </c:pt>
                <c:pt idx="18">
                  <c:v>
25</c:v>
                </c:pt>
                <c:pt idx="19">
                  <c:v>
26</c:v>
                </c:pt>
                <c:pt idx="20">
                  <c:v>
27</c:v>
                </c:pt>
                <c:pt idx="21">
                  <c:v>
28</c:v>
                </c:pt>
                <c:pt idx="22">
                  <c:v>
29</c:v>
                </c:pt>
                <c:pt idx="23">
                  <c:v>
30</c:v>
                </c:pt>
              </c:strCache>
            </c:strRef>
          </c:cat>
          <c:val>
            <c:numRef>
              <c:f>[7]Data!$C$15:$Z$15</c:f>
              <c:numCache>
                <c:formatCode>General</c:formatCode>
                <c:ptCount val="24"/>
                <c:pt idx="0">
                  <c:v>9.875</c:v>
                </c:pt>
                <c:pt idx="1">
                  <c:v>9.6010000000000009</c:v>
                </c:pt>
                <c:pt idx="2">
                  <c:v>8.98</c:v>
                </c:pt>
                <c:pt idx="3">
                  <c:v>7.702</c:v>
                </c:pt>
                <c:pt idx="4">
                  <c:v>7.1390000000000002</c:v>
                </c:pt>
                <c:pt idx="5">
                  <c:v>5.4980000000000002</c:v>
                </c:pt>
                <c:pt idx="6">
                  <c:v>6.58</c:v>
                </c:pt>
                <c:pt idx="7">
                  <c:v>8.2490000000000006</c:v>
                </c:pt>
                <c:pt idx="8">
                  <c:v>10.291</c:v>
                </c:pt>
                <c:pt idx="9">
                  <c:v>10.441000000000001</c:v>
                </c:pt>
                <c:pt idx="10">
                  <c:v>9.5459999999999994</c:v>
                </c:pt>
                <c:pt idx="11">
                  <c:v>12.044</c:v>
                </c:pt>
                <c:pt idx="12">
                  <c:v>10.65</c:v>
                </c:pt>
                <c:pt idx="13">
                  <c:v>10.917</c:v>
                </c:pt>
                <c:pt idx="14">
                  <c:v>9.4390000000000001</c:v>
                </c:pt>
                <c:pt idx="15">
                  <c:v>10.58</c:v>
                </c:pt>
                <c:pt idx="16">
                  <c:v>11.648999999999999</c:v>
                </c:pt>
                <c:pt idx="17">
                  <c:v>12.852</c:v>
                </c:pt>
                <c:pt idx="18">
                  <c:v>12.132</c:v>
                </c:pt>
                <c:pt idx="19">
                  <c:v>11.121</c:v>
                </c:pt>
                <c:pt idx="20">
                  <c:v>10.586</c:v>
                </c:pt>
                <c:pt idx="21">
                  <c:v>15.398</c:v>
                </c:pt>
                <c:pt idx="22">
                  <c:v>17.681999999999999</c:v>
                </c:pt>
                <c:pt idx="23">
                  <c:v>21.338000000000001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3-4BF6-8449-DB33FA58C6F3}"/>
            </c:ext>
          </c:extLst>
        </c:ser>
        <c:ser>
          <c:idx val="7"/>
          <c:order val="2"/>
          <c:tx>
            <c:strRef>
              <c:f>[7]Data!$B$16</c:f>
              <c:strCache>
                <c:ptCount val="1"/>
                <c:pt idx="0">
                  <c:v>韓国 Rep. of Korea</c:v>
                </c:pt>
              </c:strCache>
            </c:strRef>
          </c:tx>
          <c:spPr>
            <a:ln w="12700">
              <a:solidFill>
                <a:srgbClr val="F9923D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9923D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[7]Data!$C$13:$Z$13</c:f>
              <c:strCache>
                <c:ptCount val="24"/>
                <c:pt idx="0">
                  <c:v>平成
7</c:v>
                </c:pt>
                <c:pt idx="1">
                  <c:v>
8</c:v>
                </c:pt>
                <c:pt idx="2">
                  <c:v>
9</c:v>
                </c:pt>
                <c:pt idx="3">
                  <c:v>
10</c:v>
                </c:pt>
                <c:pt idx="4">
                  <c:v>
11</c:v>
                </c:pt>
                <c:pt idx="5">
                  <c:v>
12</c:v>
                </c:pt>
                <c:pt idx="6">
                  <c:v>
13</c:v>
                </c:pt>
                <c:pt idx="7">
                  <c:v>
14</c:v>
                </c:pt>
                <c:pt idx="8">
                  <c:v>
15</c:v>
                </c:pt>
                <c:pt idx="9">
                  <c:v>
16</c:v>
                </c:pt>
                <c:pt idx="10">
                  <c:v>
17</c:v>
                </c:pt>
                <c:pt idx="11">
                  <c:v>
18</c:v>
                </c:pt>
                <c:pt idx="12">
                  <c:v>
19</c:v>
                </c:pt>
                <c:pt idx="13">
                  <c:v>
20</c:v>
                </c:pt>
                <c:pt idx="14">
                  <c:v>
21</c:v>
                </c:pt>
                <c:pt idx="15">
                  <c:v>
22</c:v>
                </c:pt>
                <c:pt idx="16">
                  <c:v>
23</c:v>
                </c:pt>
                <c:pt idx="17">
                  <c:v>
24</c:v>
                </c:pt>
                <c:pt idx="18">
                  <c:v>
25</c:v>
                </c:pt>
                <c:pt idx="19">
                  <c:v>
26</c:v>
                </c:pt>
                <c:pt idx="20">
                  <c:v>
27</c:v>
                </c:pt>
                <c:pt idx="21">
                  <c:v>
28</c:v>
                </c:pt>
                <c:pt idx="22">
                  <c:v>
29</c:v>
                </c:pt>
                <c:pt idx="23">
                  <c:v>
30</c:v>
                </c:pt>
              </c:strCache>
            </c:strRef>
          </c:cat>
          <c:val>
            <c:numRef>
              <c:f>[7]Data!$C$16:$Z$16</c:f>
              <c:numCache>
                <c:formatCode>General</c:formatCode>
                <c:ptCount val="24"/>
                <c:pt idx="0">
                  <c:v>3.552</c:v>
                </c:pt>
                <c:pt idx="1">
                  <c:v>4.7279999999999998</c:v>
                </c:pt>
                <c:pt idx="2">
                  <c:v>5.42</c:v>
                </c:pt>
                <c:pt idx="3">
                  <c:v>9.2029999999999994</c:v>
                </c:pt>
                <c:pt idx="4">
                  <c:v>10.23</c:v>
                </c:pt>
                <c:pt idx="5">
                  <c:v>6.6970000000000001</c:v>
                </c:pt>
                <c:pt idx="6">
                  <c:v>6.8140000000000001</c:v>
                </c:pt>
                <c:pt idx="7">
                  <c:v>7.8680000000000003</c:v>
                </c:pt>
                <c:pt idx="8">
                  <c:v>7.2670000000000003</c:v>
                </c:pt>
                <c:pt idx="9">
                  <c:v>7.3250000000000002</c:v>
                </c:pt>
                <c:pt idx="10">
                  <c:v>11</c:v>
                </c:pt>
                <c:pt idx="11">
                  <c:v>16.405999999999999</c:v>
                </c:pt>
                <c:pt idx="12">
                  <c:v>17.274999999999999</c:v>
                </c:pt>
                <c:pt idx="13">
                  <c:v>11.311999999999999</c:v>
                </c:pt>
                <c:pt idx="14">
                  <c:v>7.141</c:v>
                </c:pt>
                <c:pt idx="15">
                  <c:v>8.3320000000000007</c:v>
                </c:pt>
                <c:pt idx="16">
                  <c:v>11.083</c:v>
                </c:pt>
                <c:pt idx="17">
                  <c:v>12.98</c:v>
                </c:pt>
                <c:pt idx="18">
                  <c:v>13.513999999999999</c:v>
                </c:pt>
                <c:pt idx="19">
                  <c:v>13.499000000000001</c:v>
                </c:pt>
                <c:pt idx="20">
                  <c:v>9.6150000000000002</c:v>
                </c:pt>
                <c:pt idx="21">
                  <c:v>9.9619999999999997</c:v>
                </c:pt>
                <c:pt idx="22">
                  <c:v>11.081</c:v>
                </c:pt>
                <c:pt idx="23">
                  <c:v>11.239000000000001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E3-4BF6-8449-DB33FA58C6F3}"/>
            </c:ext>
          </c:extLst>
        </c:ser>
        <c:ser>
          <c:idx val="8"/>
          <c:order val="3"/>
          <c:tx>
            <c:strRef>
              <c:f>[7]Data!$B$17</c:f>
              <c:strCache>
                <c:ptCount val="1"/>
                <c:pt idx="0">
                  <c:v>中国 China</c:v>
                </c:pt>
              </c:strCache>
            </c:strRef>
          </c:tx>
          <c:spPr>
            <a:ln w="12700">
              <a:solidFill>
                <a:srgbClr val="ECB6BB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ECB6BB"/>
              </a:solidFill>
              <a:ln>
                <a:solidFill>
                  <a:srgbClr val="E64B6B"/>
                </a:solidFill>
                <a:prstDash val="solid"/>
              </a:ln>
            </c:spPr>
          </c:marker>
          <c:cat>
            <c:strRef>
              <c:f>[7]Data!$C$13:$Z$13</c:f>
              <c:strCache>
                <c:ptCount val="24"/>
                <c:pt idx="0">
                  <c:v>平成
7</c:v>
                </c:pt>
                <c:pt idx="1">
                  <c:v>
8</c:v>
                </c:pt>
                <c:pt idx="2">
                  <c:v>
9</c:v>
                </c:pt>
                <c:pt idx="3">
                  <c:v>
10</c:v>
                </c:pt>
                <c:pt idx="4">
                  <c:v>
11</c:v>
                </c:pt>
                <c:pt idx="5">
                  <c:v>
12</c:v>
                </c:pt>
                <c:pt idx="6">
                  <c:v>
13</c:v>
                </c:pt>
                <c:pt idx="7">
                  <c:v>
14</c:v>
                </c:pt>
                <c:pt idx="8">
                  <c:v>
15</c:v>
                </c:pt>
                <c:pt idx="9">
                  <c:v>
16</c:v>
                </c:pt>
                <c:pt idx="10">
                  <c:v>
17</c:v>
                </c:pt>
                <c:pt idx="11">
                  <c:v>
18</c:v>
                </c:pt>
                <c:pt idx="12">
                  <c:v>
19</c:v>
                </c:pt>
                <c:pt idx="13">
                  <c:v>
20</c:v>
                </c:pt>
                <c:pt idx="14">
                  <c:v>
21</c:v>
                </c:pt>
                <c:pt idx="15">
                  <c:v>
22</c:v>
                </c:pt>
                <c:pt idx="16">
                  <c:v>
23</c:v>
                </c:pt>
                <c:pt idx="17">
                  <c:v>
24</c:v>
                </c:pt>
                <c:pt idx="18">
                  <c:v>
25</c:v>
                </c:pt>
                <c:pt idx="19">
                  <c:v>
26</c:v>
                </c:pt>
                <c:pt idx="20">
                  <c:v>
27</c:v>
                </c:pt>
                <c:pt idx="21">
                  <c:v>
28</c:v>
                </c:pt>
                <c:pt idx="22">
                  <c:v>
29</c:v>
                </c:pt>
                <c:pt idx="23">
                  <c:v>
30</c:v>
                </c:pt>
              </c:strCache>
            </c:strRef>
          </c:cat>
          <c:val>
            <c:numRef>
              <c:f>[7]Data!$C$17:$Z$17</c:f>
              <c:numCache>
                <c:formatCode>General</c:formatCode>
                <c:ptCount val="24"/>
                <c:pt idx="0">
                  <c:v>0.48899999999999999</c:v>
                </c:pt>
                <c:pt idx="1">
                  <c:v>0.44500000000000001</c:v>
                </c:pt>
                <c:pt idx="2">
                  <c:v>0.59399999999999997</c:v>
                </c:pt>
                <c:pt idx="3">
                  <c:v>0.92700000000000005</c:v>
                </c:pt>
                <c:pt idx="4">
                  <c:v>1.4650000000000001</c:v>
                </c:pt>
                <c:pt idx="5">
                  <c:v>2.343</c:v>
                </c:pt>
                <c:pt idx="6">
                  <c:v>3.8519999999999999</c:v>
                </c:pt>
                <c:pt idx="7">
                  <c:v>5.8710000000000004</c:v>
                </c:pt>
                <c:pt idx="8">
                  <c:v>9.3689999999999998</c:v>
                </c:pt>
                <c:pt idx="9">
                  <c:v>12.49</c:v>
                </c:pt>
                <c:pt idx="10">
                  <c:v>13.882999999999999</c:v>
                </c:pt>
                <c:pt idx="11">
                  <c:v>15.099</c:v>
                </c:pt>
                <c:pt idx="12">
                  <c:v>16.173999999999999</c:v>
                </c:pt>
                <c:pt idx="13">
                  <c:v>21.998999999999999</c:v>
                </c:pt>
                <c:pt idx="14">
                  <c:v>27.896999999999998</c:v>
                </c:pt>
                <c:pt idx="15">
                  <c:v>23.89</c:v>
                </c:pt>
                <c:pt idx="16">
                  <c:v>25.387</c:v>
                </c:pt>
                <c:pt idx="17">
                  <c:v>28.863</c:v>
                </c:pt>
                <c:pt idx="18">
                  <c:v>22.609000000000002</c:v>
                </c:pt>
                <c:pt idx="19">
                  <c:v>26.501000000000001</c:v>
                </c:pt>
                <c:pt idx="20">
                  <c:v>36.417999999999999</c:v>
                </c:pt>
                <c:pt idx="21">
                  <c:v>34.966999999999999</c:v>
                </c:pt>
                <c:pt idx="22">
                  <c:v>31.09</c:v>
                </c:pt>
                <c:pt idx="23">
                  <c:v>28.094000000000001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E3-4BF6-8449-DB33FA58C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27936"/>
        <c:axId val="163642752"/>
      </c:lineChart>
      <c:catAx>
        <c:axId val="63127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64275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63642752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2793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527288597122081E-2"/>
          <c:y val="5.3191489361702128E-2"/>
          <c:w val="0.44794630179424294"/>
          <c:h val="0.180851298686963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190500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91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資料：総務省統計局「科学技術研究調査報告」</a:t>
          </a:r>
        </a:p>
      </xdr:txBody>
    </xdr:sp>
    <xdr:clientData/>
  </xdr:twoCellAnchor>
  <xdr:twoCellAnchor>
    <xdr:from>
      <xdr:col>9</xdr:col>
      <xdr:colOff>123825</xdr:colOff>
      <xdr:row>0</xdr:row>
      <xdr:rowOff>0</xdr:rowOff>
    </xdr:from>
    <xdr:to>
      <xdr:col>10</xdr:col>
      <xdr:colOff>323850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383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輸入（支払額）</a:t>
          </a:r>
        </a:p>
        <a:p>
          <a:pPr algn="ctr" rtl="0">
            <a:defRPr sz="1000"/>
          </a:pPr>
          <a:r>
            <a:rPr lang="en-US" altLang="ja-JP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7,037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xdr:txBody>
    </xdr:sp>
    <xdr:clientData/>
  </xdr:twoCellAnchor>
  <xdr:twoCellAnchor>
    <xdr:from>
      <xdr:col>7</xdr:col>
      <xdr:colOff>142875</xdr:colOff>
      <xdr:row>0</xdr:row>
      <xdr:rowOff>0</xdr:rowOff>
    </xdr:from>
    <xdr:to>
      <xdr:col>8</xdr:col>
      <xdr:colOff>600075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76375" y="0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（２）技術輸入</a:t>
          </a:r>
        </a:p>
      </xdr:txBody>
    </xdr:sp>
    <xdr:clientData/>
  </xdr:twoCellAnchor>
  <xdr:twoCellAnchor>
    <xdr:from>
      <xdr:col>10</xdr:col>
      <xdr:colOff>552450</xdr:colOff>
      <xdr:row>0</xdr:row>
      <xdr:rowOff>0</xdr:rowOff>
    </xdr:from>
    <xdr:to>
      <xdr:col>11</xdr:col>
      <xdr:colOff>609600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95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米国</a:t>
          </a:r>
        </a:p>
      </xdr:txBody>
    </xdr:sp>
    <xdr:clientData/>
  </xdr:twoCellAnchor>
  <xdr:twoCellAnchor>
    <xdr:from>
      <xdr:col>8</xdr:col>
      <xdr:colOff>133350</xdr:colOff>
      <xdr:row>0</xdr:row>
      <xdr:rowOff>0</xdr:rowOff>
    </xdr:from>
    <xdr:to>
      <xdr:col>9</xdr:col>
      <xdr:colOff>114300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57350" y="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その他欧州</a:t>
          </a:r>
        </a:p>
      </xdr:txBody>
    </xdr:sp>
    <xdr:clientData/>
  </xdr:twoCellAnchor>
  <xdr:twoCellAnchor>
    <xdr:from>
      <xdr:col>7</xdr:col>
      <xdr:colOff>666750</xdr:colOff>
      <xdr:row>0</xdr:row>
      <xdr:rowOff>0</xdr:rowOff>
    </xdr:from>
    <xdr:to>
      <xdr:col>8</xdr:col>
      <xdr:colOff>657225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524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英国</a:t>
          </a:r>
        </a:p>
      </xdr:txBody>
    </xdr:sp>
    <xdr:clientData/>
  </xdr:twoCellAnchor>
  <xdr:twoCellAnchor>
    <xdr:from>
      <xdr:col>7</xdr:col>
      <xdr:colOff>323850</xdr:colOff>
      <xdr:row>0</xdr:row>
      <xdr:rowOff>0</xdr:rowOff>
    </xdr:from>
    <xdr:to>
      <xdr:col>8</xdr:col>
      <xdr:colOff>304800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524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フランス</a:t>
          </a:r>
        </a:p>
      </xdr:txBody>
    </xdr:sp>
    <xdr:clientData/>
  </xdr:twoCellAnchor>
  <xdr:twoCellAnchor>
    <xdr:from>
      <xdr:col>7</xdr:col>
      <xdr:colOff>247650</xdr:colOff>
      <xdr:row>0</xdr:row>
      <xdr:rowOff>0</xdr:rowOff>
    </xdr:from>
    <xdr:to>
      <xdr:col>8</xdr:col>
      <xdr:colOff>228600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524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スイス</a:t>
          </a:r>
        </a:p>
      </xdr:txBody>
    </xdr:sp>
    <xdr:clientData/>
  </xdr:twoCellAnchor>
  <xdr:twoCellAnchor>
    <xdr:from>
      <xdr:col>7</xdr:col>
      <xdr:colOff>133350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466850" y="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ドイツ</a:t>
          </a:r>
        </a:p>
      </xdr:txBody>
    </xdr:sp>
    <xdr:clientData/>
  </xdr:twoCellAnchor>
  <xdr:twoCellAnchor>
    <xdr:from>
      <xdr:col>9</xdr:col>
      <xdr:colOff>104775</xdr:colOff>
      <xdr:row>0</xdr:row>
      <xdr:rowOff>0</xdr:rowOff>
    </xdr:from>
    <xdr:to>
      <xdr:col>13</xdr:col>
      <xdr:colOff>19050</xdr:colOff>
      <xdr:row>0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819275" y="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その他の地域</a:t>
          </a:r>
        </a:p>
      </xdr:txBody>
    </xdr:sp>
    <xdr:clientData/>
  </xdr:twoCellAnchor>
  <xdr:twoCellAnchor>
    <xdr:from>
      <xdr:col>8</xdr:col>
      <xdr:colOff>457200</xdr:colOff>
      <xdr:row>0</xdr:row>
      <xdr:rowOff>0</xdr:rowOff>
    </xdr:from>
    <xdr:to>
      <xdr:col>9</xdr:col>
      <xdr:colOff>428625</xdr:colOff>
      <xdr:row>0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714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欧州</a:t>
          </a:r>
        </a:p>
      </xdr:txBody>
    </xdr:sp>
    <xdr:clientData/>
  </xdr:twoCellAnchor>
  <xdr:twoCellAnchor>
    <xdr:from>
      <xdr:col>9</xdr:col>
      <xdr:colOff>657225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905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北米</a:t>
          </a:r>
        </a:p>
      </xdr:txBody>
    </xdr:sp>
    <xdr:clientData/>
  </xdr:twoCellAnchor>
  <xdr:twoCellAnchor>
    <xdr:from>
      <xdr:col>7</xdr:col>
      <xdr:colOff>28575</xdr:colOff>
      <xdr:row>0</xdr:row>
      <xdr:rowOff>0</xdr:rowOff>
    </xdr:from>
    <xdr:to>
      <xdr:col>8</xdr:col>
      <xdr:colOff>19050</xdr:colOff>
      <xdr:row>0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362075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オランダ</a:t>
          </a:r>
        </a:p>
      </xdr:txBody>
    </xdr:sp>
    <xdr:clientData/>
  </xdr:twoCellAnchor>
  <xdr:twoCellAnchor>
    <xdr:from>
      <xdr:col>7</xdr:col>
      <xdr:colOff>85725</xdr:colOff>
      <xdr:row>0</xdr:row>
      <xdr:rowOff>0</xdr:rowOff>
    </xdr:from>
    <xdr:to>
      <xdr:col>8</xdr:col>
      <xdr:colOff>66675</xdr:colOff>
      <xdr:row>0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419225" y="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その他北米</a:t>
          </a:r>
        </a:p>
      </xdr:txBody>
    </xdr:sp>
    <xdr:clientData/>
  </xdr:twoCellAnchor>
  <xdr:twoCellAnchor>
    <xdr:from>
      <xdr:col>4</xdr:col>
      <xdr:colOff>619125</xdr:colOff>
      <xdr:row>0</xdr:row>
      <xdr:rowOff>0</xdr:rowOff>
    </xdr:from>
    <xdr:to>
      <xdr:col>6</xdr:col>
      <xdr:colOff>238125</xdr:colOff>
      <xdr:row>0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52500" y="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輸出（受取額）</a:t>
          </a:r>
        </a:p>
        <a:p>
          <a:pPr algn="ctr" rtl="0">
            <a:defRPr sz="1000"/>
          </a:pPr>
          <a:r>
            <a:rPr lang="en-US" altLang="ja-JP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ＤＦＰ平成明朝体W5"/>
            </a:rPr>
            <a:t>283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504825</xdr:colOff>
      <xdr:row>0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571500" y="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（１）技術輸出</a:t>
          </a:r>
        </a:p>
      </xdr:txBody>
    </xdr:sp>
    <xdr:clientData/>
  </xdr:twoCellAnchor>
  <xdr:twoCellAnchor>
    <xdr:from>
      <xdr:col>6</xdr:col>
      <xdr:colOff>38100</xdr:colOff>
      <xdr:row>0</xdr:row>
      <xdr:rowOff>0</xdr:rowOff>
    </xdr:from>
    <xdr:to>
      <xdr:col>6</xdr:col>
      <xdr:colOff>142875</xdr:colOff>
      <xdr:row>0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181100" y="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カナダ</a:t>
          </a:r>
        </a:p>
      </xdr:txBody>
    </xdr:sp>
    <xdr:clientData/>
  </xdr:twoCellAnchor>
  <xdr:twoCellAnchor>
    <xdr:from>
      <xdr:col>5</xdr:col>
      <xdr:colOff>95250</xdr:colOff>
      <xdr:row>0</xdr:row>
      <xdr:rowOff>0</xdr:rowOff>
    </xdr:from>
    <xdr:to>
      <xdr:col>6</xdr:col>
      <xdr:colOff>66675</xdr:colOff>
      <xdr:row>0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047750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その他北米</a:t>
          </a:r>
        </a:p>
      </xdr:txBody>
    </xdr:sp>
    <xdr:clientData/>
  </xdr:twoCellAnchor>
  <xdr:twoCellAnchor>
    <xdr:from>
      <xdr:col>5</xdr:col>
      <xdr:colOff>57150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009650" y="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その他の地域</a:t>
          </a:r>
        </a:p>
      </xdr:txBody>
    </xdr:sp>
    <xdr:clientData/>
  </xdr:twoCellAnchor>
  <xdr:twoCellAnchor>
    <xdr:from>
      <xdr:col>3</xdr:col>
      <xdr:colOff>600075</xdr:colOff>
      <xdr:row>0</xdr:row>
      <xdr:rowOff>0</xdr:rowOff>
    </xdr:from>
    <xdr:to>
      <xdr:col>4</xdr:col>
      <xdr:colOff>590550</xdr:colOff>
      <xdr:row>0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762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ドイツ</a:t>
          </a:r>
        </a:p>
      </xdr:txBody>
    </xdr:sp>
    <xdr:clientData/>
  </xdr:twoCellAnchor>
  <xdr:twoCellAnchor>
    <xdr:from>
      <xdr:col>2</xdr:col>
      <xdr:colOff>695325</xdr:colOff>
      <xdr:row>0</xdr:row>
      <xdr:rowOff>0</xdr:rowOff>
    </xdr:from>
    <xdr:to>
      <xdr:col>3</xdr:col>
      <xdr:colOff>581025</xdr:colOff>
      <xdr:row>0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71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インドネシア</a:t>
          </a:r>
        </a:p>
      </xdr:txBody>
    </xdr:sp>
    <xdr:clientData/>
  </xdr:twoCellAnchor>
  <xdr:twoCellAnchor>
    <xdr:from>
      <xdr:col>2</xdr:col>
      <xdr:colOff>771525</xdr:colOff>
      <xdr:row>0</xdr:row>
      <xdr:rowOff>0</xdr:rowOff>
    </xdr:from>
    <xdr:to>
      <xdr:col>3</xdr:col>
      <xdr:colOff>638175</xdr:colOff>
      <xdr:row>0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71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マレーシア</a:t>
          </a:r>
        </a:p>
      </xdr:txBody>
    </xdr:sp>
    <xdr:clientData/>
  </xdr:twoCellAnchor>
  <xdr:twoCellAnchor>
    <xdr:from>
      <xdr:col>2</xdr:col>
      <xdr:colOff>685800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571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シンガポール</a:t>
          </a:r>
        </a:p>
      </xdr:txBody>
    </xdr:sp>
    <xdr:clientData/>
  </xdr:twoCellAnchor>
  <xdr:twoCellAnchor>
    <xdr:from>
      <xdr:col>6</xdr:col>
      <xdr:colOff>285750</xdr:colOff>
      <xdr:row>0</xdr:row>
      <xdr:rowOff>0</xdr:rowOff>
    </xdr:from>
    <xdr:to>
      <xdr:col>6</xdr:col>
      <xdr:colOff>142875</xdr:colOff>
      <xdr:row>0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3335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米国</a:t>
          </a:r>
        </a:p>
      </xdr:txBody>
    </xdr:sp>
    <xdr:clientData/>
  </xdr:twoCellAnchor>
  <xdr:twoCellAnchor>
    <xdr:from>
      <xdr:col>5</xdr:col>
      <xdr:colOff>619125</xdr:colOff>
      <xdr:row>0</xdr:row>
      <xdr:rowOff>0</xdr:rowOff>
    </xdr:from>
    <xdr:to>
      <xdr:col>6</xdr:col>
      <xdr:colOff>619125</xdr:colOff>
      <xdr:row>0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143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北米</a:t>
          </a:r>
        </a:p>
      </xdr:txBody>
    </xdr:sp>
    <xdr:clientData/>
  </xdr:twoCellAnchor>
  <xdr:twoCellAnchor>
    <xdr:from>
      <xdr:col>4</xdr:col>
      <xdr:colOff>161925</xdr:colOff>
      <xdr:row>0</xdr:row>
      <xdr:rowOff>0</xdr:rowOff>
    </xdr:from>
    <xdr:to>
      <xdr:col>5</xdr:col>
      <xdr:colOff>152400</xdr:colOff>
      <xdr:row>0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923925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アジア</a:t>
          </a:r>
        </a:p>
      </xdr:txBody>
    </xdr:sp>
    <xdr:clientData/>
  </xdr:twoCellAnchor>
  <xdr:twoCellAnchor>
    <xdr:from>
      <xdr:col>4</xdr:col>
      <xdr:colOff>419100</xdr:colOff>
      <xdr:row>0</xdr:row>
      <xdr:rowOff>0</xdr:rowOff>
    </xdr:from>
    <xdr:to>
      <xdr:col>5</xdr:col>
      <xdr:colOff>390525</xdr:colOff>
      <xdr:row>0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52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欧州</a:t>
          </a:r>
        </a:p>
      </xdr:txBody>
    </xdr:sp>
    <xdr:clientData/>
  </xdr:twoCellAnchor>
  <xdr:twoCellAnchor>
    <xdr:from>
      <xdr:col>3</xdr:col>
      <xdr:colOff>28575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00075" y="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タイ</a:t>
          </a:r>
        </a:p>
      </xdr:txBody>
    </xdr:sp>
    <xdr:clientData/>
  </xdr:twoCellAnchor>
  <xdr:twoCellAnchor>
    <xdr:from>
      <xdr:col>3</xdr:col>
      <xdr:colOff>247650</xdr:colOff>
      <xdr:row>0</xdr:row>
      <xdr:rowOff>0</xdr:rowOff>
    </xdr:from>
    <xdr:to>
      <xdr:col>4</xdr:col>
      <xdr:colOff>238125</xdr:colOff>
      <xdr:row>0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762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韓国</a:t>
          </a:r>
        </a:p>
      </xdr:txBody>
    </xdr:sp>
    <xdr:clientData/>
  </xdr:twoCellAnchor>
  <xdr:twoCellAnchor>
    <xdr:from>
      <xdr:col>3</xdr:col>
      <xdr:colOff>742950</xdr:colOff>
      <xdr:row>0</xdr:row>
      <xdr:rowOff>0</xdr:rowOff>
    </xdr:from>
    <xdr:to>
      <xdr:col>4</xdr:col>
      <xdr:colOff>733425</xdr:colOff>
      <xdr:row>0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762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中国</a:t>
          </a:r>
        </a:p>
      </xdr:txBody>
    </xdr:sp>
    <xdr:clientData/>
  </xdr:twoCellAnchor>
  <xdr:twoCellAnchor>
    <xdr:from>
      <xdr:col>4</xdr:col>
      <xdr:colOff>333375</xdr:colOff>
      <xdr:row>0</xdr:row>
      <xdr:rowOff>0</xdr:rowOff>
    </xdr:from>
    <xdr:to>
      <xdr:col>5</xdr:col>
      <xdr:colOff>314325</xdr:colOff>
      <xdr:row>0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952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台湾</a:t>
          </a:r>
        </a:p>
      </xdr:txBody>
    </xdr:sp>
    <xdr:clientData/>
  </xdr:twoCellAnchor>
  <xdr:twoCellAnchor>
    <xdr:from>
      <xdr:col>3</xdr:col>
      <xdr:colOff>276225</xdr:colOff>
      <xdr:row>0</xdr:row>
      <xdr:rowOff>0</xdr:rowOff>
    </xdr:from>
    <xdr:to>
      <xdr:col>4</xdr:col>
      <xdr:colOff>266700</xdr:colOff>
      <xdr:row>0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762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フランス</a:t>
          </a:r>
        </a:p>
      </xdr:txBody>
    </xdr:sp>
    <xdr:clientData/>
  </xdr:twoCellAnchor>
  <xdr:twoCellAnchor>
    <xdr:from>
      <xdr:col>3</xdr:col>
      <xdr:colOff>180975</xdr:colOff>
      <xdr:row>0</xdr:row>
      <xdr:rowOff>0</xdr:rowOff>
    </xdr:from>
    <xdr:to>
      <xdr:col>4</xdr:col>
      <xdr:colOff>152400</xdr:colOff>
      <xdr:row>0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75247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英国</a:t>
          </a:r>
        </a:p>
      </xdr:txBody>
    </xdr:sp>
    <xdr:clientData/>
  </xdr:twoCellAnchor>
  <xdr:twoCellAnchor>
    <xdr:from>
      <xdr:col>2</xdr:col>
      <xdr:colOff>800100</xdr:colOff>
      <xdr:row>0</xdr:row>
      <xdr:rowOff>0</xdr:rowOff>
    </xdr:from>
    <xdr:to>
      <xdr:col>3</xdr:col>
      <xdr:colOff>666750</xdr:colOff>
      <xdr:row>0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71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その他アジア</a:t>
          </a:r>
        </a:p>
      </xdr:txBody>
    </xdr:sp>
    <xdr:clientData/>
  </xdr:twoCellAnchor>
  <xdr:twoCellAnchor>
    <xdr:from>
      <xdr:col>4</xdr:col>
      <xdr:colOff>152400</xdr:colOff>
      <xdr:row>0</xdr:row>
      <xdr:rowOff>0</xdr:rowOff>
    </xdr:from>
    <xdr:to>
      <xdr:col>5</xdr:col>
      <xdr:colOff>142875</xdr:colOff>
      <xdr:row>0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914400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その他欧州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18</xdr:col>
      <xdr:colOff>133350</xdr:colOff>
      <xdr:row>0</xdr:row>
      <xdr:rowOff>0</xdr:rowOff>
    </xdr:to>
    <xdr:grpSp>
      <xdr:nvGrpSpPr>
        <xdr:cNvPr id="37" name="Group 36"/>
        <xdr:cNvGrpSpPr>
          <a:grpSpLocks/>
        </xdr:cNvGrpSpPr>
      </xdr:nvGrpSpPr>
      <xdr:grpSpPr bwMode="auto">
        <a:xfrm>
          <a:off x="190500" y="0"/>
          <a:ext cx="3371850" cy="0"/>
          <a:chOff x="15" y="58"/>
          <a:chExt cx="269" cy="226"/>
        </a:xfrm>
      </xdr:grpSpPr>
      <xdr:graphicFrame macro="">
        <xdr:nvGraphicFramePr>
          <xdr:cNvPr id="38" name="Chart 37"/>
          <xdr:cNvGraphicFramePr>
            <a:graphicFrameLocks/>
          </xdr:cNvGraphicFramePr>
        </xdr:nvGraphicFramePr>
        <xdr:xfrm>
          <a:off x="15" y="59"/>
          <a:ext cx="269" cy="2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9" name="Text Box 38"/>
          <xdr:cNvSpPr txBox="1">
            <a:spLocks noChangeArrowheads="1"/>
          </xdr:cNvSpPr>
        </xdr:nvSpPr>
        <xdr:spPr bwMode="auto">
          <a:xfrm>
            <a:off x="18314471022702" y="0"/>
            <a:ext cx="9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輸出（受取額）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兆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3,782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億円</a:t>
            </a:r>
          </a:p>
        </xdr:txBody>
      </xdr:sp>
      <xdr:sp macro="" textlink="">
        <xdr:nvSpPr>
          <xdr:cNvPr id="40" name="Text Box 39"/>
          <xdr:cNvSpPr txBox="1">
            <a:spLocks noChangeArrowheads="1"/>
          </xdr:cNvSpPr>
        </xdr:nvSpPr>
        <xdr:spPr bwMode="auto">
          <a:xfrm>
            <a:off x="-2974952441643" y="0"/>
            <a:ext cx="3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カナダ</a:t>
            </a:r>
          </a:p>
        </xdr:txBody>
      </xdr:sp>
      <xdr:sp macro="" textlink="">
        <xdr:nvSpPr>
          <xdr:cNvPr id="41" name="Text Box 40"/>
          <xdr:cNvSpPr txBox="1">
            <a:spLocks noChangeArrowheads="1"/>
          </xdr:cNvSpPr>
        </xdr:nvSpPr>
        <xdr:spPr bwMode="auto">
          <a:xfrm>
            <a:off x="8653364297219" y="0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その他北米</a:t>
            </a:r>
          </a:p>
        </xdr:txBody>
      </xdr:sp>
      <xdr:sp macro="" textlink="">
        <xdr:nvSpPr>
          <xdr:cNvPr id="42" name="Text Box 41"/>
          <xdr:cNvSpPr txBox="1">
            <a:spLocks noChangeArrowheads="1"/>
          </xdr:cNvSpPr>
        </xdr:nvSpPr>
        <xdr:spPr bwMode="auto">
          <a:xfrm>
            <a:off x="180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その他の地域</a:t>
            </a:r>
          </a:p>
        </xdr:txBody>
      </xdr:sp>
      <xdr:sp macro="" textlink="">
        <xdr:nvSpPr>
          <xdr:cNvPr id="43" name="Text Box 42"/>
          <xdr:cNvSpPr txBox="1">
            <a:spLocks noChangeArrowheads="1"/>
          </xdr:cNvSpPr>
        </xdr:nvSpPr>
        <xdr:spPr bwMode="auto">
          <a:xfrm>
            <a:off x="-14942107572894" y="0"/>
            <a:ext cx="63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ドイツ</a:t>
            </a:r>
          </a:p>
        </xdr:txBody>
      </xdr:sp>
      <xdr:sp macro="" textlink="">
        <xdr:nvSpPr>
          <xdr:cNvPr id="44" name="Text Box 43"/>
          <xdr:cNvSpPr txBox="1">
            <a:spLocks noChangeArrowheads="1"/>
          </xdr:cNvSpPr>
        </xdr:nvSpPr>
        <xdr:spPr bwMode="auto">
          <a:xfrm>
            <a:off x="180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インドネシア</a:t>
            </a:r>
          </a:p>
        </xdr:txBody>
      </xdr:sp>
      <xdr:sp macro="" textlink="">
        <xdr:nvSpPr>
          <xdr:cNvPr id="45" name="Text Box 44"/>
          <xdr:cNvSpPr txBox="1">
            <a:spLocks noChangeArrowheads="1"/>
          </xdr:cNvSpPr>
        </xdr:nvSpPr>
        <xdr:spPr bwMode="auto">
          <a:xfrm>
            <a:off x="14652563551019" y="0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マレーシア</a:t>
            </a:r>
          </a:p>
        </xdr:txBody>
      </xdr:sp>
      <xdr:sp macro="" textlink="">
        <xdr:nvSpPr>
          <xdr:cNvPr id="46" name="Text Box 45"/>
          <xdr:cNvSpPr txBox="1">
            <a:spLocks noChangeArrowheads="1"/>
          </xdr:cNvSpPr>
        </xdr:nvSpPr>
        <xdr:spPr bwMode="auto">
          <a:xfrm>
            <a:off x="8391233053957" y="0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シンガポール</a:t>
            </a:r>
          </a:p>
        </xdr:txBody>
      </xdr:sp>
      <xdr:sp macro="" textlink="">
        <xdr:nvSpPr>
          <xdr:cNvPr id="47" name="Text Box 46"/>
          <xdr:cNvSpPr txBox="1">
            <a:spLocks noChangeArrowheads="1"/>
          </xdr:cNvSpPr>
        </xdr:nvSpPr>
        <xdr:spPr bwMode="auto">
          <a:xfrm>
            <a:off x="180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米国</a:t>
            </a:r>
          </a:p>
        </xdr:txBody>
      </xdr:sp>
      <xdr:sp macro="" textlink="">
        <xdr:nvSpPr>
          <xdr:cNvPr id="48" name="Text Box 47"/>
          <xdr:cNvSpPr txBox="1">
            <a:spLocks noChangeArrowheads="1"/>
          </xdr:cNvSpPr>
        </xdr:nvSpPr>
        <xdr:spPr bwMode="auto">
          <a:xfrm>
            <a:off x="180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北米</a:t>
            </a:r>
          </a:p>
        </xdr:txBody>
      </xdr:sp>
      <xdr:sp macro="" textlink="">
        <xdr:nvSpPr>
          <xdr:cNvPr id="49" name="Text Box 48"/>
          <xdr:cNvSpPr txBox="1">
            <a:spLocks noChangeArrowheads="1"/>
          </xdr:cNvSpPr>
        </xdr:nvSpPr>
        <xdr:spPr bwMode="auto">
          <a:xfrm>
            <a:off x="2268483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アジア</a:t>
            </a:r>
          </a:p>
        </xdr:txBody>
      </xdr:sp>
      <xdr:sp macro="" textlink="">
        <xdr:nvSpPr>
          <xdr:cNvPr id="50" name="Text Box 49"/>
          <xdr:cNvSpPr txBox="1">
            <a:spLocks noChangeArrowheads="1"/>
          </xdr:cNvSpPr>
        </xdr:nvSpPr>
        <xdr:spPr bwMode="auto">
          <a:xfrm>
            <a:off x="180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欧州</a:t>
            </a:r>
          </a:p>
        </xdr:txBody>
      </xdr:sp>
      <xdr:sp macro="" textlink="">
        <xdr:nvSpPr>
          <xdr:cNvPr id="51" name="Text Box 50"/>
          <xdr:cNvSpPr txBox="1">
            <a:spLocks noChangeArrowheads="1"/>
          </xdr:cNvSpPr>
        </xdr:nvSpPr>
        <xdr:spPr bwMode="auto">
          <a:xfrm>
            <a:off x="2268483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タイ</a:t>
            </a:r>
          </a:p>
        </xdr:txBody>
      </xdr:sp>
      <xdr:sp macro="" textlink="">
        <xdr:nvSpPr>
          <xdr:cNvPr id="52" name="Text Box 51"/>
          <xdr:cNvSpPr txBox="1">
            <a:spLocks noChangeArrowheads="1"/>
          </xdr:cNvSpPr>
        </xdr:nvSpPr>
        <xdr:spPr bwMode="auto">
          <a:xfrm>
            <a:off x="180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韓国</a:t>
            </a:r>
          </a:p>
        </xdr:txBody>
      </xdr:sp>
      <xdr:sp macro="" textlink="">
        <xdr:nvSpPr>
          <xdr:cNvPr id="53" name="Text Box 52"/>
          <xdr:cNvSpPr txBox="1">
            <a:spLocks noChangeArrowheads="1"/>
          </xdr:cNvSpPr>
        </xdr:nvSpPr>
        <xdr:spPr bwMode="auto">
          <a:xfrm>
            <a:off x="-18580928635344" y="0"/>
            <a:ext cx="63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中国</a:t>
            </a:r>
          </a:p>
        </xdr:txBody>
      </xdr:sp>
      <xdr:sp macro="" textlink="">
        <xdr:nvSpPr>
          <xdr:cNvPr id="54" name="Text Box 53"/>
          <xdr:cNvSpPr txBox="1">
            <a:spLocks noChangeArrowheads="1"/>
          </xdr:cNvSpPr>
        </xdr:nvSpPr>
        <xdr:spPr bwMode="auto">
          <a:xfrm>
            <a:off x="180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台湾</a:t>
            </a:r>
          </a:p>
        </xdr:txBody>
      </xdr:sp>
      <xdr:sp macro="" textlink="">
        <xdr:nvSpPr>
          <xdr:cNvPr id="55" name="Text Box 54"/>
          <xdr:cNvSpPr txBox="1">
            <a:spLocks noChangeArrowheads="1"/>
          </xdr:cNvSpPr>
        </xdr:nvSpPr>
        <xdr:spPr bwMode="auto">
          <a:xfrm>
            <a:off x="180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フランス</a:t>
            </a:r>
          </a:p>
        </xdr:txBody>
      </xdr:sp>
      <xdr:sp macro="" textlink="">
        <xdr:nvSpPr>
          <xdr:cNvPr id="56" name="Text Box 55"/>
          <xdr:cNvSpPr txBox="1">
            <a:spLocks noChangeArrowheads="1"/>
          </xdr:cNvSpPr>
        </xdr:nvSpPr>
        <xdr:spPr bwMode="auto">
          <a:xfrm>
            <a:off x="2268483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英国</a:t>
            </a:r>
          </a:p>
        </xdr:txBody>
      </xdr:sp>
      <xdr:sp macro="" textlink="">
        <xdr:nvSpPr>
          <xdr:cNvPr id="57" name="Text Box 56"/>
          <xdr:cNvSpPr txBox="1">
            <a:spLocks noChangeArrowheads="1"/>
          </xdr:cNvSpPr>
        </xdr:nvSpPr>
        <xdr:spPr bwMode="auto">
          <a:xfrm>
            <a:off x="8391233053957" y="0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その他アジア</a:t>
            </a:r>
          </a:p>
        </xdr:txBody>
      </xdr:sp>
      <xdr:sp macro="" textlink="">
        <xdr:nvSpPr>
          <xdr:cNvPr id="58" name="Text Box 57"/>
          <xdr:cNvSpPr txBox="1">
            <a:spLocks noChangeArrowheads="1"/>
          </xdr:cNvSpPr>
        </xdr:nvSpPr>
        <xdr:spPr bwMode="auto">
          <a:xfrm>
            <a:off x="2268483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その他欧州</a:t>
            </a:r>
          </a:p>
        </xdr:txBody>
      </xdr:sp>
    </xdr:grpSp>
    <xdr:clientData/>
  </xdr:twoCellAnchor>
  <xdr:twoCellAnchor>
    <xdr:from>
      <xdr:col>18</xdr:col>
      <xdr:colOff>0</xdr:colOff>
      <xdr:row>0</xdr:row>
      <xdr:rowOff>0</xdr:rowOff>
    </xdr:from>
    <xdr:to>
      <xdr:col>36</xdr:col>
      <xdr:colOff>0</xdr:colOff>
      <xdr:row>0</xdr:row>
      <xdr:rowOff>0</xdr:rowOff>
    </xdr:to>
    <xdr:grpSp>
      <xdr:nvGrpSpPr>
        <xdr:cNvPr id="59" name="Group 58"/>
        <xdr:cNvGrpSpPr>
          <a:grpSpLocks/>
        </xdr:cNvGrpSpPr>
      </xdr:nvGrpSpPr>
      <xdr:grpSpPr bwMode="auto">
        <a:xfrm>
          <a:off x="3429000" y="0"/>
          <a:ext cx="3362325" cy="0"/>
          <a:chOff x="270" y="51"/>
          <a:chExt cx="270" cy="231"/>
        </a:xfrm>
      </xdr:grpSpPr>
      <xdr:graphicFrame macro="">
        <xdr:nvGraphicFramePr>
          <xdr:cNvPr id="60" name="Chart 59"/>
          <xdr:cNvGraphicFramePr>
            <a:graphicFrameLocks/>
          </xdr:cNvGraphicFramePr>
        </xdr:nvGraphicFramePr>
        <xdr:xfrm>
          <a:off x="285" y="59"/>
          <a:ext cx="240" cy="22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1" name="Text Box 60"/>
          <xdr:cNvSpPr txBox="1">
            <a:spLocks noChangeArrowheads="1"/>
          </xdr:cNvSpPr>
        </xdr:nvSpPr>
        <xdr:spPr bwMode="auto">
          <a:xfrm>
            <a:off x="-9051784317381" y="0"/>
            <a:ext cx="8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輸入（支払額）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7,054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億円</a:t>
            </a:r>
          </a:p>
        </xdr:txBody>
      </xdr:sp>
      <xdr:sp macro="" textlink="">
        <xdr:nvSpPr>
          <xdr:cNvPr id="62" name="Text Box 61"/>
          <xdr:cNvSpPr txBox="1">
            <a:spLocks noChangeArrowheads="1"/>
          </xdr:cNvSpPr>
        </xdr:nvSpPr>
        <xdr:spPr bwMode="auto">
          <a:xfrm>
            <a:off x="144021116294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その他欧州</a:t>
            </a:r>
          </a:p>
        </xdr:txBody>
      </xdr:sp>
      <xdr:sp macro="" textlink="">
        <xdr:nvSpPr>
          <xdr:cNvPr id="63" name="Text Box 62"/>
          <xdr:cNvSpPr txBox="1">
            <a:spLocks noChangeArrowheads="1"/>
          </xdr:cNvSpPr>
        </xdr:nvSpPr>
        <xdr:spPr bwMode="auto">
          <a:xfrm>
            <a:off x="-11277427607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英国</a:t>
            </a:r>
          </a:p>
        </xdr:txBody>
      </xdr:sp>
      <xdr:sp macro="" textlink="">
        <xdr:nvSpPr>
          <xdr:cNvPr id="64" name="Text Box 63"/>
          <xdr:cNvSpPr txBox="1">
            <a:spLocks noChangeArrowheads="1"/>
          </xdr:cNvSpPr>
        </xdr:nvSpPr>
        <xdr:spPr bwMode="auto">
          <a:xfrm>
            <a:off x="13918172139754" y="0"/>
            <a:ext cx="6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フランス</a:t>
            </a:r>
          </a:p>
        </xdr:txBody>
      </xdr:sp>
      <xdr:sp macro="" textlink="">
        <xdr:nvSpPr>
          <xdr:cNvPr id="65" name="Text Box 64"/>
          <xdr:cNvSpPr txBox="1">
            <a:spLocks noChangeArrowheads="1"/>
          </xdr:cNvSpPr>
        </xdr:nvSpPr>
        <xdr:spPr bwMode="auto">
          <a:xfrm>
            <a:off x="-16524785406703" y="0"/>
            <a:ext cx="5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スイス</a:t>
            </a:r>
          </a:p>
        </xdr:txBody>
      </xdr:sp>
      <xdr:sp macro="" textlink="">
        <xdr:nvSpPr>
          <xdr:cNvPr id="66" name="Text Box 65"/>
          <xdr:cNvSpPr txBox="1">
            <a:spLocks noChangeArrowheads="1"/>
          </xdr:cNvSpPr>
        </xdr:nvSpPr>
        <xdr:spPr bwMode="auto">
          <a:xfrm>
            <a:off x="144021116294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ドイツ</a:t>
            </a:r>
          </a:p>
        </xdr:txBody>
      </xdr:sp>
      <xdr:sp macro="" textlink="">
        <xdr:nvSpPr>
          <xdr:cNvPr id="67" name="Text Box 66"/>
          <xdr:cNvSpPr txBox="1">
            <a:spLocks noChangeArrowheads="1"/>
          </xdr:cNvSpPr>
        </xdr:nvSpPr>
        <xdr:spPr bwMode="auto">
          <a:xfrm>
            <a:off x="9664899113741" y="0"/>
            <a:ext cx="6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欧州</a:t>
            </a:r>
          </a:p>
        </xdr:txBody>
      </xdr:sp>
      <xdr:sp macro="" textlink="">
        <xdr:nvSpPr>
          <xdr:cNvPr id="68" name="Text Box 67"/>
          <xdr:cNvSpPr txBox="1">
            <a:spLocks noChangeArrowheads="1"/>
          </xdr:cNvSpPr>
        </xdr:nvSpPr>
        <xdr:spPr bwMode="auto">
          <a:xfrm>
            <a:off x="144021116294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北米</a:t>
            </a:r>
          </a:p>
        </xdr:txBody>
      </xdr:sp>
      <xdr:sp macro="" textlink="">
        <xdr:nvSpPr>
          <xdr:cNvPr id="69" name="Text Box 68"/>
          <xdr:cNvSpPr txBox="1">
            <a:spLocks noChangeArrowheads="1"/>
          </xdr:cNvSpPr>
        </xdr:nvSpPr>
        <xdr:spPr bwMode="auto">
          <a:xfrm>
            <a:off x="-45664558308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オランダ</a:t>
            </a:r>
          </a:p>
        </xdr:txBody>
      </xdr:sp>
      <xdr:sp macro="" textlink="">
        <xdr:nvSpPr>
          <xdr:cNvPr id="70" name="Text Box 69"/>
          <xdr:cNvSpPr txBox="1">
            <a:spLocks noChangeArrowheads="1"/>
          </xdr:cNvSpPr>
        </xdr:nvSpPr>
        <xdr:spPr bwMode="auto">
          <a:xfrm>
            <a:off x="144021116294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その他北米</a:t>
            </a:r>
          </a:p>
        </xdr:txBody>
      </xdr:sp>
      <xdr:sp macro="" textlink="">
        <xdr:nvSpPr>
          <xdr:cNvPr id="71" name="Text Box 70"/>
          <xdr:cNvSpPr txBox="1">
            <a:spLocks noChangeArrowheads="1"/>
          </xdr:cNvSpPr>
        </xdr:nvSpPr>
        <xdr:spPr bwMode="auto">
          <a:xfrm>
            <a:off x="4258297935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その他の地域</a:t>
            </a:r>
          </a:p>
        </xdr:txBody>
      </xdr:sp>
      <xdr:sp macro="" textlink="">
        <xdr:nvSpPr>
          <xdr:cNvPr id="72" name="Text Box 71"/>
          <xdr:cNvSpPr txBox="1">
            <a:spLocks noChangeArrowheads="1"/>
          </xdr:cNvSpPr>
        </xdr:nvSpPr>
        <xdr:spPr bwMode="auto">
          <a:xfrm>
            <a:off x="144021116294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米国</a:t>
            </a:r>
          </a:p>
        </xdr:txBody>
      </xdr:sp>
    </xdr:grpSp>
    <xdr:clientData/>
  </xdr:twoCellAnchor>
  <xdr:twoCellAnchor>
    <xdr:from>
      <xdr:col>25</xdr:col>
      <xdr:colOff>66675</xdr:colOff>
      <xdr:row>0</xdr:row>
      <xdr:rowOff>0</xdr:rowOff>
    </xdr:from>
    <xdr:to>
      <xdr:col>34</xdr:col>
      <xdr:colOff>9525</xdr:colOff>
      <xdr:row>0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4829175" y="0"/>
          <a:ext cx="1657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（２）技術輸入</a:t>
          </a:r>
        </a:p>
      </xdr:txBody>
    </xdr:sp>
    <xdr:clientData/>
  </xdr:twoCellAnchor>
  <xdr:twoCellAnchor>
    <xdr:from>
      <xdr:col>8</xdr:col>
      <xdr:colOff>47625</xdr:colOff>
      <xdr:row>0</xdr:row>
      <xdr:rowOff>0</xdr:rowOff>
    </xdr:from>
    <xdr:to>
      <xdr:col>17</xdr:col>
      <xdr:colOff>38100</xdr:colOff>
      <xdr:row>0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571625" y="0"/>
          <a:ext cx="1704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（１）技術輸出</a:t>
          </a:r>
        </a:p>
      </xdr:txBody>
    </xdr:sp>
    <xdr:clientData/>
  </xdr:twoCellAnchor>
  <xdr:twoCellAnchor>
    <xdr:from>
      <xdr:col>1</xdr:col>
      <xdr:colOff>57150</xdr:colOff>
      <xdr:row>0</xdr:row>
      <xdr:rowOff>0</xdr:rowOff>
    </xdr:from>
    <xdr:to>
      <xdr:col>21</xdr:col>
      <xdr:colOff>47625</xdr:colOff>
      <xdr:row>0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47650" y="0"/>
          <a:ext cx="3800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資料：総務省統計局「科学技術研究調査報告」</a:t>
          </a:r>
        </a:p>
      </xdr:txBody>
    </xdr:sp>
    <xdr:clientData/>
  </xdr:twoCellAnchor>
  <xdr:twoCellAnchor>
    <xdr:from>
      <xdr:col>1</xdr:col>
      <xdr:colOff>19050</xdr:colOff>
      <xdr:row>4</xdr:row>
      <xdr:rowOff>47625</xdr:rowOff>
    </xdr:from>
    <xdr:to>
      <xdr:col>35</xdr:col>
      <xdr:colOff>85725</xdr:colOff>
      <xdr:row>31</xdr:row>
      <xdr:rowOff>9525</xdr:rowOff>
    </xdr:to>
    <xdr:graphicFrame macro="">
      <xdr:nvGraphicFramePr>
        <xdr:cNvPr id="76" name="Chart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112183</xdr:colOff>
      <xdr:row>21</xdr:row>
      <xdr:rowOff>166158</xdr:rowOff>
    </xdr:from>
    <xdr:to>
      <xdr:col>36</xdr:col>
      <xdr:colOff>19050</xdr:colOff>
      <xdr:row>22</xdr:row>
      <xdr:rowOff>161925</xdr:rowOff>
    </xdr:to>
    <xdr:sp macro="" textlink="AO17">
      <xdr:nvSpPr>
        <xdr:cNvPr id="77" name="Text Box 80"/>
        <xdr:cNvSpPr txBox="1">
          <a:spLocks noChangeArrowheads="1"/>
        </xdr:cNvSpPr>
      </xdr:nvSpPr>
      <xdr:spPr bwMode="auto">
        <a:xfrm>
          <a:off x="6208183" y="4166658"/>
          <a:ext cx="602192" cy="186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fld id="{F4A71EAC-5242-4ECF-AAA1-1A207336785E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日本 46.0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102658</xdr:colOff>
      <xdr:row>20</xdr:row>
      <xdr:rowOff>173569</xdr:rowOff>
    </xdr:from>
    <xdr:to>
      <xdr:col>36</xdr:col>
      <xdr:colOff>85725</xdr:colOff>
      <xdr:row>22</xdr:row>
      <xdr:rowOff>1</xdr:rowOff>
    </xdr:to>
    <xdr:sp macro="" textlink="AO18">
      <xdr:nvSpPr>
        <xdr:cNvPr id="78" name="Text Box 81"/>
        <xdr:cNvSpPr txBox="1">
          <a:spLocks noChangeArrowheads="1"/>
        </xdr:cNvSpPr>
      </xdr:nvSpPr>
      <xdr:spPr bwMode="auto">
        <a:xfrm>
          <a:off x="6198658" y="3983569"/>
          <a:ext cx="678392" cy="20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fld id="{F27A0B51-2986-42BD-897F-B84981F54BB1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 51.5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83608</xdr:colOff>
      <xdr:row>24</xdr:row>
      <xdr:rowOff>123825</xdr:rowOff>
    </xdr:from>
    <xdr:to>
      <xdr:col>36</xdr:col>
      <xdr:colOff>28575</xdr:colOff>
      <xdr:row>25</xdr:row>
      <xdr:rowOff>133350</xdr:rowOff>
    </xdr:to>
    <xdr:sp macro="" textlink="AO23">
      <xdr:nvSpPr>
        <xdr:cNvPr id="79" name="Text Box 82"/>
        <xdr:cNvSpPr txBox="1">
          <a:spLocks noChangeArrowheads="1"/>
        </xdr:cNvSpPr>
      </xdr:nvSpPr>
      <xdr:spPr bwMode="auto">
        <a:xfrm>
          <a:off x="6179608" y="4695825"/>
          <a:ext cx="64029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fld id="{E2A6F71B-C213-480B-AB37-4821BFFF4E9B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 23.2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93133</xdr:colOff>
      <xdr:row>26</xdr:row>
      <xdr:rowOff>68791</xdr:rowOff>
    </xdr:from>
    <xdr:to>
      <xdr:col>36</xdr:col>
      <xdr:colOff>26458</xdr:colOff>
      <xdr:row>27</xdr:row>
      <xdr:rowOff>112184</xdr:rowOff>
    </xdr:to>
    <xdr:sp macro="" textlink="AO20">
      <xdr:nvSpPr>
        <xdr:cNvPr id="80" name="Text Box 84"/>
        <xdr:cNvSpPr txBox="1">
          <a:spLocks noChangeArrowheads="1"/>
        </xdr:cNvSpPr>
      </xdr:nvSpPr>
      <xdr:spPr bwMode="auto">
        <a:xfrm>
          <a:off x="6189133" y="5021791"/>
          <a:ext cx="628650" cy="233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/>
        <a:lstStyle/>
        <a:p>
          <a:pPr algn="l" rtl="0">
            <a:defRPr sz="1000"/>
          </a:pPr>
          <a:fld id="{E39A15DB-1D6A-4AC5-B2D0-1664C88F56A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フランス 6.9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102658</xdr:colOff>
      <xdr:row>27</xdr:row>
      <xdr:rowOff>93131</xdr:rowOff>
    </xdr:from>
    <xdr:to>
      <xdr:col>36</xdr:col>
      <xdr:colOff>47625</xdr:colOff>
      <xdr:row>28</xdr:row>
      <xdr:rowOff>104774</xdr:rowOff>
    </xdr:to>
    <xdr:sp macro="" textlink="AO21">
      <xdr:nvSpPr>
        <xdr:cNvPr id="81" name="Text Box 85"/>
        <xdr:cNvSpPr txBox="1">
          <a:spLocks noChangeArrowheads="1"/>
        </xdr:cNvSpPr>
      </xdr:nvSpPr>
      <xdr:spPr bwMode="auto">
        <a:xfrm>
          <a:off x="6198658" y="5236631"/>
          <a:ext cx="640292" cy="202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/>
        <a:lstStyle/>
        <a:p>
          <a:pPr algn="l" rtl="0">
            <a:defRPr sz="1000"/>
          </a:pPr>
          <a:fld id="{E8D1B8A3-138F-4C71-BF50-76DE734A859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英国 5.6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93132</xdr:colOff>
      <xdr:row>25</xdr:row>
      <xdr:rowOff>104775</xdr:rowOff>
    </xdr:from>
    <xdr:to>
      <xdr:col>36</xdr:col>
      <xdr:colOff>85724</xdr:colOff>
      <xdr:row>26</xdr:row>
      <xdr:rowOff>102658</xdr:rowOff>
    </xdr:to>
    <xdr:sp macro="" textlink="AO19">
      <xdr:nvSpPr>
        <xdr:cNvPr id="82" name="Text Box 86"/>
        <xdr:cNvSpPr txBox="1">
          <a:spLocks noChangeArrowheads="1"/>
        </xdr:cNvSpPr>
      </xdr:nvSpPr>
      <xdr:spPr bwMode="auto">
        <a:xfrm>
          <a:off x="6189132" y="4867275"/>
          <a:ext cx="687917" cy="188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fld id="{E53105C4-65D0-4F68-9659-14B67BEDDEA0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ドイツ 18.0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93133</xdr:colOff>
      <xdr:row>7</xdr:row>
      <xdr:rowOff>133350</xdr:rowOff>
    </xdr:from>
    <xdr:to>
      <xdr:col>36</xdr:col>
      <xdr:colOff>76200</xdr:colOff>
      <xdr:row>8</xdr:row>
      <xdr:rowOff>180975</xdr:rowOff>
    </xdr:to>
    <xdr:sp macro="" textlink="AO22">
      <xdr:nvSpPr>
        <xdr:cNvPr id="83" name="Text Box 87"/>
        <xdr:cNvSpPr txBox="1">
          <a:spLocks noChangeArrowheads="1"/>
        </xdr:cNvSpPr>
      </xdr:nvSpPr>
      <xdr:spPr bwMode="auto">
        <a:xfrm>
          <a:off x="6189133" y="1466850"/>
          <a:ext cx="678392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fld id="{4B351CFF-D539-4949-84E7-496A95924E9B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中国 146.0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9525</xdr:colOff>
      <xdr:row>31</xdr:row>
      <xdr:rowOff>76200</xdr:rowOff>
    </xdr:from>
    <xdr:to>
      <xdr:col>36</xdr:col>
      <xdr:colOff>38100</xdr:colOff>
      <xdr:row>35</xdr:row>
      <xdr:rowOff>28575</xdr:rowOff>
    </xdr:to>
    <xdr:sp macro="" textlink="">
      <xdr:nvSpPr>
        <xdr:cNvPr id="84" name="Text Box 88"/>
        <xdr:cNvSpPr txBox="1">
          <a:spLocks noChangeArrowheads="1"/>
        </xdr:cNvSpPr>
      </xdr:nvSpPr>
      <xdr:spPr bwMode="auto">
        <a:xfrm>
          <a:off x="200025" y="5981700"/>
          <a:ext cx="662940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出願人の国籍別に、自国及び他国に出願した件数と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PCT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国際出願に基づく国内移行段階件数を合計した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ものである。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WIPO statistics database. Nov 2020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161925</xdr:colOff>
      <xdr:row>4</xdr:row>
      <xdr:rowOff>85725</xdr:rowOff>
    </xdr:from>
    <xdr:to>
      <xdr:col>6</xdr:col>
      <xdr:colOff>66675</xdr:colOff>
      <xdr:row>6</xdr:row>
      <xdr:rowOff>85725</xdr:rowOff>
    </xdr:to>
    <xdr:sp macro="" textlink="">
      <xdr:nvSpPr>
        <xdr:cNvPr id="85" name="Text Box 89"/>
        <xdr:cNvSpPr txBox="1">
          <a:spLocks noChangeArrowheads="1"/>
        </xdr:cNvSpPr>
      </xdr:nvSpPr>
      <xdr:spPr bwMode="auto">
        <a:xfrm>
          <a:off x="161925" y="847725"/>
          <a:ext cx="1047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（万件）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10,000 applications</a:t>
          </a:r>
        </a:p>
      </xdr:txBody>
    </xdr:sp>
    <xdr:clientData/>
  </xdr:twoCellAnchor>
  <xdr:twoCellAnchor>
    <xdr:from>
      <xdr:col>33</xdr:col>
      <xdr:colOff>19050</xdr:colOff>
      <xdr:row>28</xdr:row>
      <xdr:rowOff>152400</xdr:rowOff>
    </xdr:from>
    <xdr:to>
      <xdr:col>35</xdr:col>
      <xdr:colOff>19050</xdr:colOff>
      <xdr:row>30</xdr:row>
      <xdr:rowOff>180975</xdr:rowOff>
    </xdr:to>
    <xdr:sp macro="" textlink="">
      <xdr:nvSpPr>
        <xdr:cNvPr id="86" name="Text Box 90"/>
        <xdr:cNvSpPr txBox="1">
          <a:spLocks noChangeArrowheads="1"/>
        </xdr:cNvSpPr>
      </xdr:nvSpPr>
      <xdr:spPr bwMode="auto">
        <a:xfrm>
          <a:off x="6305550" y="5486400"/>
          <a:ext cx="3810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year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0.58699</cdr:x>
      <cdr:y>0.93136</cdr:y>
    </cdr:from>
    <cdr:to>
      <cdr:x>0.58699</cdr:x>
      <cdr:y>0.93136</cdr:y>
    </cdr:to>
    <cdr:sp macro="" textlink="">
      <cdr:nvSpPr>
        <cdr:cNvPr id="6348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474417" y="3959717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2A2A2A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190500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91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資料：総務省統計局「科学技術研究調査報告」</a:t>
          </a:r>
        </a:p>
      </xdr:txBody>
    </xdr:sp>
    <xdr:clientData/>
  </xdr:twoCellAnchor>
  <xdr:twoCellAnchor>
    <xdr:from>
      <xdr:col>9</xdr:col>
      <xdr:colOff>123825</xdr:colOff>
      <xdr:row>0</xdr:row>
      <xdr:rowOff>0</xdr:rowOff>
    </xdr:from>
    <xdr:to>
      <xdr:col>10</xdr:col>
      <xdr:colOff>323850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383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輸入（支払額）</a:t>
          </a:r>
        </a:p>
        <a:p>
          <a:pPr algn="ctr" rtl="0">
            <a:defRPr sz="1000"/>
          </a:pPr>
          <a:r>
            <a:rPr lang="en-US" altLang="ja-JP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7,037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xdr:txBody>
    </xdr:sp>
    <xdr:clientData/>
  </xdr:twoCellAnchor>
  <xdr:twoCellAnchor>
    <xdr:from>
      <xdr:col>7</xdr:col>
      <xdr:colOff>142875</xdr:colOff>
      <xdr:row>0</xdr:row>
      <xdr:rowOff>0</xdr:rowOff>
    </xdr:from>
    <xdr:to>
      <xdr:col>8</xdr:col>
      <xdr:colOff>600075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76375" y="0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（２）技術輸入</a:t>
          </a:r>
        </a:p>
      </xdr:txBody>
    </xdr:sp>
    <xdr:clientData/>
  </xdr:twoCellAnchor>
  <xdr:twoCellAnchor>
    <xdr:from>
      <xdr:col>10</xdr:col>
      <xdr:colOff>552450</xdr:colOff>
      <xdr:row>0</xdr:row>
      <xdr:rowOff>0</xdr:rowOff>
    </xdr:from>
    <xdr:to>
      <xdr:col>11</xdr:col>
      <xdr:colOff>609600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95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米国</a:t>
          </a:r>
        </a:p>
      </xdr:txBody>
    </xdr:sp>
    <xdr:clientData/>
  </xdr:twoCellAnchor>
  <xdr:twoCellAnchor>
    <xdr:from>
      <xdr:col>8</xdr:col>
      <xdr:colOff>133350</xdr:colOff>
      <xdr:row>0</xdr:row>
      <xdr:rowOff>0</xdr:rowOff>
    </xdr:from>
    <xdr:to>
      <xdr:col>9</xdr:col>
      <xdr:colOff>114300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57350" y="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その他欧州</a:t>
          </a:r>
        </a:p>
      </xdr:txBody>
    </xdr:sp>
    <xdr:clientData/>
  </xdr:twoCellAnchor>
  <xdr:twoCellAnchor>
    <xdr:from>
      <xdr:col>7</xdr:col>
      <xdr:colOff>666750</xdr:colOff>
      <xdr:row>0</xdr:row>
      <xdr:rowOff>0</xdr:rowOff>
    </xdr:from>
    <xdr:to>
      <xdr:col>8</xdr:col>
      <xdr:colOff>657225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524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英国</a:t>
          </a:r>
        </a:p>
      </xdr:txBody>
    </xdr:sp>
    <xdr:clientData/>
  </xdr:twoCellAnchor>
  <xdr:twoCellAnchor>
    <xdr:from>
      <xdr:col>7</xdr:col>
      <xdr:colOff>323850</xdr:colOff>
      <xdr:row>0</xdr:row>
      <xdr:rowOff>0</xdr:rowOff>
    </xdr:from>
    <xdr:to>
      <xdr:col>8</xdr:col>
      <xdr:colOff>304800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524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フランス</a:t>
          </a:r>
        </a:p>
      </xdr:txBody>
    </xdr:sp>
    <xdr:clientData/>
  </xdr:twoCellAnchor>
  <xdr:twoCellAnchor>
    <xdr:from>
      <xdr:col>7</xdr:col>
      <xdr:colOff>247650</xdr:colOff>
      <xdr:row>0</xdr:row>
      <xdr:rowOff>0</xdr:rowOff>
    </xdr:from>
    <xdr:to>
      <xdr:col>8</xdr:col>
      <xdr:colOff>228600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524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スイス</a:t>
          </a:r>
        </a:p>
      </xdr:txBody>
    </xdr:sp>
    <xdr:clientData/>
  </xdr:twoCellAnchor>
  <xdr:twoCellAnchor>
    <xdr:from>
      <xdr:col>7</xdr:col>
      <xdr:colOff>133350</xdr:colOff>
      <xdr:row>0</xdr:row>
      <xdr:rowOff>0</xdr:rowOff>
    </xdr:from>
    <xdr:to>
      <xdr:col>8</xdr:col>
      <xdr:colOff>114300</xdr:colOff>
      <xdr:row>0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466850" y="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ドイツ</a:t>
          </a:r>
        </a:p>
      </xdr:txBody>
    </xdr:sp>
    <xdr:clientData/>
  </xdr:twoCellAnchor>
  <xdr:twoCellAnchor>
    <xdr:from>
      <xdr:col>9</xdr:col>
      <xdr:colOff>104775</xdr:colOff>
      <xdr:row>0</xdr:row>
      <xdr:rowOff>0</xdr:rowOff>
    </xdr:from>
    <xdr:to>
      <xdr:col>13</xdr:col>
      <xdr:colOff>19050</xdr:colOff>
      <xdr:row>0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819275" y="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その他の地域</a:t>
          </a:r>
        </a:p>
      </xdr:txBody>
    </xdr:sp>
    <xdr:clientData/>
  </xdr:twoCellAnchor>
  <xdr:twoCellAnchor>
    <xdr:from>
      <xdr:col>8</xdr:col>
      <xdr:colOff>457200</xdr:colOff>
      <xdr:row>0</xdr:row>
      <xdr:rowOff>0</xdr:rowOff>
    </xdr:from>
    <xdr:to>
      <xdr:col>9</xdr:col>
      <xdr:colOff>428625</xdr:colOff>
      <xdr:row>0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714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欧州</a:t>
          </a:r>
        </a:p>
      </xdr:txBody>
    </xdr:sp>
    <xdr:clientData/>
  </xdr:twoCellAnchor>
  <xdr:twoCellAnchor>
    <xdr:from>
      <xdr:col>9</xdr:col>
      <xdr:colOff>657225</xdr:colOff>
      <xdr:row>0</xdr:row>
      <xdr:rowOff>0</xdr:rowOff>
    </xdr:from>
    <xdr:to>
      <xdr:col>10</xdr:col>
      <xdr:colOff>647700</xdr:colOff>
      <xdr:row>0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905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北米</a:t>
          </a:r>
        </a:p>
      </xdr:txBody>
    </xdr:sp>
    <xdr:clientData/>
  </xdr:twoCellAnchor>
  <xdr:twoCellAnchor>
    <xdr:from>
      <xdr:col>7</xdr:col>
      <xdr:colOff>28575</xdr:colOff>
      <xdr:row>0</xdr:row>
      <xdr:rowOff>0</xdr:rowOff>
    </xdr:from>
    <xdr:to>
      <xdr:col>8</xdr:col>
      <xdr:colOff>19050</xdr:colOff>
      <xdr:row>0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362075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オランダ</a:t>
          </a:r>
        </a:p>
      </xdr:txBody>
    </xdr:sp>
    <xdr:clientData/>
  </xdr:twoCellAnchor>
  <xdr:twoCellAnchor>
    <xdr:from>
      <xdr:col>7</xdr:col>
      <xdr:colOff>85725</xdr:colOff>
      <xdr:row>0</xdr:row>
      <xdr:rowOff>0</xdr:rowOff>
    </xdr:from>
    <xdr:to>
      <xdr:col>8</xdr:col>
      <xdr:colOff>66675</xdr:colOff>
      <xdr:row>0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419225" y="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その他北米</a:t>
          </a:r>
        </a:p>
      </xdr:txBody>
    </xdr:sp>
    <xdr:clientData/>
  </xdr:twoCellAnchor>
  <xdr:twoCellAnchor>
    <xdr:from>
      <xdr:col>4</xdr:col>
      <xdr:colOff>619125</xdr:colOff>
      <xdr:row>0</xdr:row>
      <xdr:rowOff>0</xdr:rowOff>
    </xdr:from>
    <xdr:to>
      <xdr:col>6</xdr:col>
      <xdr:colOff>238125</xdr:colOff>
      <xdr:row>0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52500" y="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輸出（受取額）</a:t>
          </a:r>
        </a:p>
        <a:p>
          <a:pPr algn="ctr" rtl="0">
            <a:defRPr sz="1000"/>
          </a:pPr>
          <a:r>
            <a:rPr lang="en-US" altLang="ja-JP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ＤＦＰ平成明朝体W5"/>
            </a:rPr>
            <a:t>283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504825</xdr:colOff>
      <xdr:row>0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571500" y="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（１）技術輸出</a:t>
          </a:r>
        </a:p>
      </xdr:txBody>
    </xdr:sp>
    <xdr:clientData/>
  </xdr:twoCellAnchor>
  <xdr:twoCellAnchor>
    <xdr:from>
      <xdr:col>6</xdr:col>
      <xdr:colOff>38100</xdr:colOff>
      <xdr:row>0</xdr:row>
      <xdr:rowOff>0</xdr:rowOff>
    </xdr:from>
    <xdr:to>
      <xdr:col>6</xdr:col>
      <xdr:colOff>142875</xdr:colOff>
      <xdr:row>0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181100" y="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カナダ</a:t>
          </a:r>
        </a:p>
      </xdr:txBody>
    </xdr:sp>
    <xdr:clientData/>
  </xdr:twoCellAnchor>
  <xdr:twoCellAnchor>
    <xdr:from>
      <xdr:col>5</xdr:col>
      <xdr:colOff>95250</xdr:colOff>
      <xdr:row>0</xdr:row>
      <xdr:rowOff>0</xdr:rowOff>
    </xdr:from>
    <xdr:to>
      <xdr:col>6</xdr:col>
      <xdr:colOff>66675</xdr:colOff>
      <xdr:row>0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047750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その他北米</a:t>
          </a:r>
        </a:p>
      </xdr:txBody>
    </xdr:sp>
    <xdr:clientData/>
  </xdr:twoCellAnchor>
  <xdr:twoCellAnchor>
    <xdr:from>
      <xdr:col>5</xdr:col>
      <xdr:colOff>57150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009650" y="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その他の地域</a:t>
          </a:r>
        </a:p>
      </xdr:txBody>
    </xdr:sp>
    <xdr:clientData/>
  </xdr:twoCellAnchor>
  <xdr:twoCellAnchor>
    <xdr:from>
      <xdr:col>3</xdr:col>
      <xdr:colOff>600075</xdr:colOff>
      <xdr:row>0</xdr:row>
      <xdr:rowOff>0</xdr:rowOff>
    </xdr:from>
    <xdr:to>
      <xdr:col>4</xdr:col>
      <xdr:colOff>590550</xdr:colOff>
      <xdr:row>0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762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ドイツ</a:t>
          </a:r>
        </a:p>
      </xdr:txBody>
    </xdr:sp>
    <xdr:clientData/>
  </xdr:twoCellAnchor>
  <xdr:twoCellAnchor>
    <xdr:from>
      <xdr:col>2</xdr:col>
      <xdr:colOff>695325</xdr:colOff>
      <xdr:row>0</xdr:row>
      <xdr:rowOff>0</xdr:rowOff>
    </xdr:from>
    <xdr:to>
      <xdr:col>3</xdr:col>
      <xdr:colOff>581025</xdr:colOff>
      <xdr:row>0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71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インドネシア</a:t>
          </a:r>
        </a:p>
      </xdr:txBody>
    </xdr:sp>
    <xdr:clientData/>
  </xdr:twoCellAnchor>
  <xdr:twoCellAnchor>
    <xdr:from>
      <xdr:col>2</xdr:col>
      <xdr:colOff>771525</xdr:colOff>
      <xdr:row>0</xdr:row>
      <xdr:rowOff>0</xdr:rowOff>
    </xdr:from>
    <xdr:to>
      <xdr:col>3</xdr:col>
      <xdr:colOff>638175</xdr:colOff>
      <xdr:row>0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71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マレーシア</a:t>
          </a:r>
        </a:p>
      </xdr:txBody>
    </xdr:sp>
    <xdr:clientData/>
  </xdr:twoCellAnchor>
  <xdr:twoCellAnchor>
    <xdr:from>
      <xdr:col>2</xdr:col>
      <xdr:colOff>685800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571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シンガポール</a:t>
          </a:r>
        </a:p>
      </xdr:txBody>
    </xdr:sp>
    <xdr:clientData/>
  </xdr:twoCellAnchor>
  <xdr:twoCellAnchor>
    <xdr:from>
      <xdr:col>6</xdr:col>
      <xdr:colOff>285750</xdr:colOff>
      <xdr:row>0</xdr:row>
      <xdr:rowOff>0</xdr:rowOff>
    </xdr:from>
    <xdr:to>
      <xdr:col>6</xdr:col>
      <xdr:colOff>142875</xdr:colOff>
      <xdr:row>0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3335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米国</a:t>
          </a:r>
        </a:p>
      </xdr:txBody>
    </xdr:sp>
    <xdr:clientData/>
  </xdr:twoCellAnchor>
  <xdr:twoCellAnchor>
    <xdr:from>
      <xdr:col>5</xdr:col>
      <xdr:colOff>619125</xdr:colOff>
      <xdr:row>0</xdr:row>
      <xdr:rowOff>0</xdr:rowOff>
    </xdr:from>
    <xdr:to>
      <xdr:col>6</xdr:col>
      <xdr:colOff>619125</xdr:colOff>
      <xdr:row>0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143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北米</a:t>
          </a:r>
        </a:p>
      </xdr:txBody>
    </xdr:sp>
    <xdr:clientData/>
  </xdr:twoCellAnchor>
  <xdr:twoCellAnchor>
    <xdr:from>
      <xdr:col>4</xdr:col>
      <xdr:colOff>161925</xdr:colOff>
      <xdr:row>0</xdr:row>
      <xdr:rowOff>0</xdr:rowOff>
    </xdr:from>
    <xdr:to>
      <xdr:col>5</xdr:col>
      <xdr:colOff>152400</xdr:colOff>
      <xdr:row>0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923925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アジア</a:t>
          </a:r>
        </a:p>
      </xdr:txBody>
    </xdr:sp>
    <xdr:clientData/>
  </xdr:twoCellAnchor>
  <xdr:twoCellAnchor>
    <xdr:from>
      <xdr:col>4</xdr:col>
      <xdr:colOff>419100</xdr:colOff>
      <xdr:row>0</xdr:row>
      <xdr:rowOff>0</xdr:rowOff>
    </xdr:from>
    <xdr:to>
      <xdr:col>5</xdr:col>
      <xdr:colOff>390525</xdr:colOff>
      <xdr:row>0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52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欧州</a:t>
          </a:r>
        </a:p>
      </xdr:txBody>
    </xdr:sp>
    <xdr:clientData/>
  </xdr:twoCellAnchor>
  <xdr:twoCellAnchor>
    <xdr:from>
      <xdr:col>3</xdr:col>
      <xdr:colOff>28575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00075" y="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タイ</a:t>
          </a:r>
        </a:p>
      </xdr:txBody>
    </xdr:sp>
    <xdr:clientData/>
  </xdr:twoCellAnchor>
  <xdr:twoCellAnchor>
    <xdr:from>
      <xdr:col>3</xdr:col>
      <xdr:colOff>247650</xdr:colOff>
      <xdr:row>0</xdr:row>
      <xdr:rowOff>0</xdr:rowOff>
    </xdr:from>
    <xdr:to>
      <xdr:col>4</xdr:col>
      <xdr:colOff>238125</xdr:colOff>
      <xdr:row>0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762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韓国</a:t>
          </a:r>
        </a:p>
      </xdr:txBody>
    </xdr:sp>
    <xdr:clientData/>
  </xdr:twoCellAnchor>
  <xdr:twoCellAnchor>
    <xdr:from>
      <xdr:col>3</xdr:col>
      <xdr:colOff>742950</xdr:colOff>
      <xdr:row>0</xdr:row>
      <xdr:rowOff>0</xdr:rowOff>
    </xdr:from>
    <xdr:to>
      <xdr:col>4</xdr:col>
      <xdr:colOff>733425</xdr:colOff>
      <xdr:row>0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762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中国</a:t>
          </a:r>
        </a:p>
      </xdr:txBody>
    </xdr:sp>
    <xdr:clientData/>
  </xdr:twoCellAnchor>
  <xdr:twoCellAnchor>
    <xdr:from>
      <xdr:col>4</xdr:col>
      <xdr:colOff>333375</xdr:colOff>
      <xdr:row>0</xdr:row>
      <xdr:rowOff>0</xdr:rowOff>
    </xdr:from>
    <xdr:to>
      <xdr:col>5</xdr:col>
      <xdr:colOff>314325</xdr:colOff>
      <xdr:row>0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952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台湾</a:t>
          </a:r>
        </a:p>
      </xdr:txBody>
    </xdr:sp>
    <xdr:clientData/>
  </xdr:twoCellAnchor>
  <xdr:twoCellAnchor>
    <xdr:from>
      <xdr:col>3</xdr:col>
      <xdr:colOff>276225</xdr:colOff>
      <xdr:row>0</xdr:row>
      <xdr:rowOff>0</xdr:rowOff>
    </xdr:from>
    <xdr:to>
      <xdr:col>4</xdr:col>
      <xdr:colOff>266700</xdr:colOff>
      <xdr:row>0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7620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フランス</a:t>
          </a:r>
        </a:p>
      </xdr:txBody>
    </xdr:sp>
    <xdr:clientData/>
  </xdr:twoCellAnchor>
  <xdr:twoCellAnchor>
    <xdr:from>
      <xdr:col>3</xdr:col>
      <xdr:colOff>180975</xdr:colOff>
      <xdr:row>0</xdr:row>
      <xdr:rowOff>0</xdr:rowOff>
    </xdr:from>
    <xdr:to>
      <xdr:col>4</xdr:col>
      <xdr:colOff>152400</xdr:colOff>
      <xdr:row>0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75247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英国</a:t>
          </a:r>
        </a:p>
      </xdr:txBody>
    </xdr:sp>
    <xdr:clientData/>
  </xdr:twoCellAnchor>
  <xdr:twoCellAnchor>
    <xdr:from>
      <xdr:col>2</xdr:col>
      <xdr:colOff>800100</xdr:colOff>
      <xdr:row>0</xdr:row>
      <xdr:rowOff>0</xdr:rowOff>
    </xdr:from>
    <xdr:to>
      <xdr:col>3</xdr:col>
      <xdr:colOff>666750</xdr:colOff>
      <xdr:row>0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7150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その他アジア</a:t>
          </a:r>
        </a:p>
      </xdr:txBody>
    </xdr:sp>
    <xdr:clientData/>
  </xdr:twoCellAnchor>
  <xdr:twoCellAnchor>
    <xdr:from>
      <xdr:col>4</xdr:col>
      <xdr:colOff>152400</xdr:colOff>
      <xdr:row>0</xdr:row>
      <xdr:rowOff>0</xdr:rowOff>
    </xdr:from>
    <xdr:to>
      <xdr:col>5</xdr:col>
      <xdr:colOff>142875</xdr:colOff>
      <xdr:row>0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914400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その他欧州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18</xdr:col>
      <xdr:colOff>133350</xdr:colOff>
      <xdr:row>0</xdr:row>
      <xdr:rowOff>0</xdr:rowOff>
    </xdr:to>
    <xdr:grpSp>
      <xdr:nvGrpSpPr>
        <xdr:cNvPr id="37" name="Group 36"/>
        <xdr:cNvGrpSpPr>
          <a:grpSpLocks/>
        </xdr:cNvGrpSpPr>
      </xdr:nvGrpSpPr>
      <xdr:grpSpPr bwMode="auto">
        <a:xfrm>
          <a:off x="190500" y="0"/>
          <a:ext cx="3371850" cy="0"/>
          <a:chOff x="15" y="58"/>
          <a:chExt cx="269" cy="226"/>
        </a:xfrm>
      </xdr:grpSpPr>
      <xdr:graphicFrame macro="">
        <xdr:nvGraphicFramePr>
          <xdr:cNvPr id="38" name="Chart 37"/>
          <xdr:cNvGraphicFramePr>
            <a:graphicFrameLocks/>
          </xdr:cNvGraphicFramePr>
        </xdr:nvGraphicFramePr>
        <xdr:xfrm>
          <a:off x="15" y="59"/>
          <a:ext cx="269" cy="2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9" name="Text Box 38"/>
          <xdr:cNvSpPr txBox="1">
            <a:spLocks noChangeArrowheads="1"/>
          </xdr:cNvSpPr>
        </xdr:nvSpPr>
        <xdr:spPr bwMode="auto">
          <a:xfrm>
            <a:off x="9156297613152" y="0"/>
            <a:ext cx="9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輸出（受取額）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兆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3,782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億円</a:t>
            </a:r>
          </a:p>
        </xdr:txBody>
      </xdr:sp>
      <xdr:sp macro="" textlink="">
        <xdr:nvSpPr>
          <xdr:cNvPr id="40" name="Text Box 39"/>
          <xdr:cNvSpPr txBox="1">
            <a:spLocks noChangeArrowheads="1"/>
          </xdr:cNvSpPr>
        </xdr:nvSpPr>
        <xdr:spPr bwMode="auto">
          <a:xfrm>
            <a:off x="18299424832670" y="0"/>
            <a:ext cx="36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カナダ</a:t>
            </a:r>
          </a:p>
        </xdr:txBody>
      </xdr:sp>
      <xdr:sp macro="" textlink="">
        <xdr:nvSpPr>
          <xdr:cNvPr id="41" name="Text Box 40"/>
          <xdr:cNvSpPr txBox="1">
            <a:spLocks noChangeArrowheads="1"/>
          </xdr:cNvSpPr>
        </xdr:nvSpPr>
        <xdr:spPr bwMode="auto">
          <a:xfrm>
            <a:off x="-12469630137556" y="0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その他北米</a:t>
            </a:r>
          </a:p>
        </xdr:txBody>
      </xdr:sp>
      <xdr:sp macro="" textlink="">
        <xdr:nvSpPr>
          <xdr:cNvPr id="42" name="Text Box 41"/>
          <xdr:cNvSpPr txBox="1">
            <a:spLocks noChangeArrowheads="1"/>
          </xdr:cNvSpPr>
        </xdr:nvSpPr>
        <xdr:spPr bwMode="auto">
          <a:xfrm>
            <a:off x="2268483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その他の地域</a:t>
            </a:r>
          </a:p>
        </xdr:txBody>
      </xdr:sp>
      <xdr:sp macro="" textlink="">
        <xdr:nvSpPr>
          <xdr:cNvPr id="43" name="Text Box 42"/>
          <xdr:cNvSpPr txBox="1">
            <a:spLocks noChangeArrowheads="1"/>
          </xdr:cNvSpPr>
        </xdr:nvSpPr>
        <xdr:spPr bwMode="auto">
          <a:xfrm>
            <a:off x="1048531559556" y="0"/>
            <a:ext cx="63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ドイツ</a:t>
            </a:r>
          </a:p>
        </xdr:txBody>
      </xdr:sp>
      <xdr:sp macro="" textlink="">
        <xdr:nvSpPr>
          <xdr:cNvPr id="44" name="Text Box 43"/>
          <xdr:cNvSpPr txBox="1">
            <a:spLocks noChangeArrowheads="1"/>
          </xdr:cNvSpPr>
        </xdr:nvSpPr>
        <xdr:spPr bwMode="auto">
          <a:xfrm>
            <a:off x="2268483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インドネシア</a:t>
            </a:r>
          </a:p>
        </xdr:txBody>
      </xdr:sp>
      <xdr:sp macro="" textlink="">
        <xdr:nvSpPr>
          <xdr:cNvPr id="45" name="Text Box 44"/>
          <xdr:cNvSpPr txBox="1">
            <a:spLocks noChangeArrowheads="1"/>
          </xdr:cNvSpPr>
        </xdr:nvSpPr>
        <xdr:spPr bwMode="auto">
          <a:xfrm>
            <a:off x="180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マレーシア</a:t>
            </a:r>
          </a:p>
        </xdr:txBody>
      </xdr:sp>
      <xdr:sp macro="" textlink="">
        <xdr:nvSpPr>
          <xdr:cNvPr id="46" name="Text Box 45"/>
          <xdr:cNvSpPr txBox="1">
            <a:spLocks noChangeArrowheads="1"/>
          </xdr:cNvSpPr>
        </xdr:nvSpPr>
        <xdr:spPr bwMode="auto">
          <a:xfrm>
            <a:off x="-14202412646393" y="0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シンガポール</a:t>
            </a:r>
          </a:p>
        </xdr:txBody>
      </xdr:sp>
      <xdr:sp macro="" textlink="">
        <xdr:nvSpPr>
          <xdr:cNvPr id="47" name="Text Box 46"/>
          <xdr:cNvSpPr txBox="1">
            <a:spLocks noChangeArrowheads="1"/>
          </xdr:cNvSpPr>
        </xdr:nvSpPr>
        <xdr:spPr bwMode="auto">
          <a:xfrm>
            <a:off x="2268483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米国</a:t>
            </a:r>
          </a:p>
        </xdr:txBody>
      </xdr:sp>
      <xdr:sp macro="" textlink="">
        <xdr:nvSpPr>
          <xdr:cNvPr id="48" name="Text Box 47"/>
          <xdr:cNvSpPr txBox="1">
            <a:spLocks noChangeArrowheads="1"/>
          </xdr:cNvSpPr>
        </xdr:nvSpPr>
        <xdr:spPr bwMode="auto">
          <a:xfrm>
            <a:off x="2268483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北米</a:t>
            </a:r>
          </a:p>
        </xdr:txBody>
      </xdr:sp>
      <xdr:sp macro="" textlink="">
        <xdr:nvSpPr>
          <xdr:cNvPr id="49" name="Text Box 48"/>
          <xdr:cNvSpPr txBox="1">
            <a:spLocks noChangeArrowheads="1"/>
          </xdr:cNvSpPr>
        </xdr:nvSpPr>
        <xdr:spPr bwMode="auto">
          <a:xfrm>
            <a:off x="180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アジア</a:t>
            </a:r>
          </a:p>
        </xdr:txBody>
      </xdr:sp>
      <xdr:sp macro="" textlink="">
        <xdr:nvSpPr>
          <xdr:cNvPr id="50" name="Text Box 49"/>
          <xdr:cNvSpPr txBox="1">
            <a:spLocks noChangeArrowheads="1"/>
          </xdr:cNvSpPr>
        </xdr:nvSpPr>
        <xdr:spPr bwMode="auto">
          <a:xfrm>
            <a:off x="2268483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欧州</a:t>
            </a:r>
          </a:p>
        </xdr:txBody>
      </xdr:sp>
      <xdr:sp macro="" textlink="">
        <xdr:nvSpPr>
          <xdr:cNvPr id="51" name="Text Box 50"/>
          <xdr:cNvSpPr txBox="1">
            <a:spLocks noChangeArrowheads="1"/>
          </xdr:cNvSpPr>
        </xdr:nvSpPr>
        <xdr:spPr bwMode="auto">
          <a:xfrm>
            <a:off x="180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タイ</a:t>
            </a:r>
          </a:p>
        </xdr:txBody>
      </xdr:sp>
      <xdr:sp macro="" textlink="">
        <xdr:nvSpPr>
          <xdr:cNvPr id="52" name="Text Box 51"/>
          <xdr:cNvSpPr txBox="1">
            <a:spLocks noChangeArrowheads="1"/>
          </xdr:cNvSpPr>
        </xdr:nvSpPr>
        <xdr:spPr bwMode="auto">
          <a:xfrm>
            <a:off x="2268483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韓国</a:t>
            </a:r>
          </a:p>
        </xdr:txBody>
      </xdr:sp>
      <xdr:sp macro="" textlink="">
        <xdr:nvSpPr>
          <xdr:cNvPr id="53" name="Text Box 52"/>
          <xdr:cNvSpPr txBox="1">
            <a:spLocks noChangeArrowheads="1"/>
          </xdr:cNvSpPr>
        </xdr:nvSpPr>
        <xdr:spPr bwMode="auto">
          <a:xfrm>
            <a:off x="-11282696651319" y="0"/>
            <a:ext cx="63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中国</a:t>
            </a:r>
          </a:p>
        </xdr:txBody>
      </xdr:sp>
      <xdr:sp macro="" textlink="">
        <xdr:nvSpPr>
          <xdr:cNvPr id="54" name="Text Box 53"/>
          <xdr:cNvSpPr txBox="1">
            <a:spLocks noChangeArrowheads="1"/>
          </xdr:cNvSpPr>
        </xdr:nvSpPr>
        <xdr:spPr bwMode="auto">
          <a:xfrm>
            <a:off x="2268483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台湾</a:t>
            </a:r>
          </a:p>
        </xdr:txBody>
      </xdr:sp>
      <xdr:sp macro="" textlink="">
        <xdr:nvSpPr>
          <xdr:cNvPr id="55" name="Text Box 54"/>
          <xdr:cNvSpPr txBox="1">
            <a:spLocks noChangeArrowheads="1"/>
          </xdr:cNvSpPr>
        </xdr:nvSpPr>
        <xdr:spPr bwMode="auto">
          <a:xfrm>
            <a:off x="2268483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フランス</a:t>
            </a:r>
          </a:p>
        </xdr:txBody>
      </xdr:sp>
      <xdr:sp macro="" textlink="">
        <xdr:nvSpPr>
          <xdr:cNvPr id="56" name="Text Box 55"/>
          <xdr:cNvSpPr txBox="1">
            <a:spLocks noChangeArrowheads="1"/>
          </xdr:cNvSpPr>
        </xdr:nvSpPr>
        <xdr:spPr bwMode="auto">
          <a:xfrm>
            <a:off x="180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英国</a:t>
            </a:r>
          </a:p>
        </xdr:txBody>
      </xdr:sp>
      <xdr:sp macro="" textlink="">
        <xdr:nvSpPr>
          <xdr:cNvPr id="57" name="Text Box 56"/>
          <xdr:cNvSpPr txBox="1">
            <a:spLocks noChangeArrowheads="1"/>
          </xdr:cNvSpPr>
        </xdr:nvSpPr>
        <xdr:spPr bwMode="auto">
          <a:xfrm>
            <a:off x="-14202412646393" y="0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その他アジア</a:t>
            </a:r>
          </a:p>
        </xdr:txBody>
      </xdr:sp>
      <xdr:sp macro="" textlink="">
        <xdr:nvSpPr>
          <xdr:cNvPr id="58" name="Text Box 57"/>
          <xdr:cNvSpPr txBox="1">
            <a:spLocks noChangeArrowheads="1"/>
          </xdr:cNvSpPr>
        </xdr:nvSpPr>
        <xdr:spPr bwMode="auto">
          <a:xfrm>
            <a:off x="180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その他欧州</a:t>
            </a:r>
          </a:p>
        </xdr:txBody>
      </xdr:sp>
    </xdr:grpSp>
    <xdr:clientData/>
  </xdr:twoCellAnchor>
  <xdr:twoCellAnchor>
    <xdr:from>
      <xdr:col>18</xdr:col>
      <xdr:colOff>0</xdr:colOff>
      <xdr:row>0</xdr:row>
      <xdr:rowOff>0</xdr:rowOff>
    </xdr:from>
    <xdr:to>
      <xdr:col>35</xdr:col>
      <xdr:colOff>142875</xdr:colOff>
      <xdr:row>0</xdr:row>
      <xdr:rowOff>0</xdr:rowOff>
    </xdr:to>
    <xdr:grpSp>
      <xdr:nvGrpSpPr>
        <xdr:cNvPr id="59" name="Group 58"/>
        <xdr:cNvGrpSpPr>
          <a:grpSpLocks/>
        </xdr:cNvGrpSpPr>
      </xdr:nvGrpSpPr>
      <xdr:grpSpPr bwMode="auto">
        <a:xfrm>
          <a:off x="3429000" y="0"/>
          <a:ext cx="3381375" cy="0"/>
          <a:chOff x="270" y="51"/>
          <a:chExt cx="270" cy="231"/>
        </a:xfrm>
      </xdr:grpSpPr>
      <xdr:graphicFrame macro="">
        <xdr:nvGraphicFramePr>
          <xdr:cNvPr id="60" name="Chart 59"/>
          <xdr:cNvGraphicFramePr>
            <a:graphicFrameLocks/>
          </xdr:cNvGraphicFramePr>
        </xdr:nvGraphicFramePr>
        <xdr:xfrm>
          <a:off x="285" y="59"/>
          <a:ext cx="240" cy="22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1" name="Text Box 60"/>
          <xdr:cNvSpPr txBox="1">
            <a:spLocks noChangeArrowheads="1"/>
          </xdr:cNvSpPr>
        </xdr:nvSpPr>
        <xdr:spPr bwMode="auto">
          <a:xfrm>
            <a:off x="14203772802033" y="0"/>
            <a:ext cx="84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輸入（支払額）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7,054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億円</a:t>
            </a:r>
          </a:p>
        </xdr:txBody>
      </xdr:sp>
      <xdr:sp macro="" textlink="">
        <xdr:nvSpPr>
          <xdr:cNvPr id="62" name="Text Box 61"/>
          <xdr:cNvSpPr txBox="1">
            <a:spLocks noChangeArrowheads="1"/>
          </xdr:cNvSpPr>
        </xdr:nvSpPr>
        <xdr:spPr bwMode="auto">
          <a:xfrm>
            <a:off x="114614821824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その他欧州</a:t>
            </a:r>
          </a:p>
        </xdr:txBody>
      </xdr:sp>
      <xdr:sp macro="" textlink="">
        <xdr:nvSpPr>
          <xdr:cNvPr id="63" name="Text Box 62"/>
          <xdr:cNvSpPr txBox="1">
            <a:spLocks noChangeArrowheads="1"/>
          </xdr:cNvSpPr>
        </xdr:nvSpPr>
        <xdr:spPr bwMode="auto">
          <a:xfrm>
            <a:off x="4282421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英国</a:t>
            </a:r>
          </a:p>
        </xdr:txBody>
      </xdr:sp>
      <xdr:sp macro="" textlink="">
        <xdr:nvSpPr>
          <xdr:cNvPr id="64" name="Text Box 63"/>
          <xdr:cNvSpPr txBox="1">
            <a:spLocks noChangeArrowheads="1"/>
          </xdr:cNvSpPr>
        </xdr:nvSpPr>
        <xdr:spPr bwMode="auto">
          <a:xfrm>
            <a:off x="-6764664482170" y="0"/>
            <a:ext cx="65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フランス</a:t>
            </a:r>
          </a:p>
        </xdr:txBody>
      </xdr:sp>
      <xdr:sp macro="" textlink="">
        <xdr:nvSpPr>
          <xdr:cNvPr id="65" name="Text Box 64"/>
          <xdr:cNvSpPr txBox="1">
            <a:spLocks noChangeArrowheads="1"/>
          </xdr:cNvSpPr>
        </xdr:nvSpPr>
        <xdr:spPr bwMode="auto">
          <a:xfrm>
            <a:off x="14039414712234" y="0"/>
            <a:ext cx="57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スイス</a:t>
            </a:r>
          </a:p>
        </xdr:txBody>
      </xdr:sp>
      <xdr:sp macro="" textlink="">
        <xdr:nvSpPr>
          <xdr:cNvPr id="66" name="Text Box 65"/>
          <xdr:cNvSpPr txBox="1">
            <a:spLocks noChangeArrowheads="1"/>
          </xdr:cNvSpPr>
        </xdr:nvSpPr>
        <xdr:spPr bwMode="auto">
          <a:xfrm>
            <a:off x="114614821824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ドイツ</a:t>
            </a:r>
          </a:p>
        </xdr:txBody>
      </xdr:sp>
      <xdr:sp macro="" textlink="">
        <xdr:nvSpPr>
          <xdr:cNvPr id="67" name="Text Box 66"/>
          <xdr:cNvSpPr txBox="1">
            <a:spLocks noChangeArrowheads="1"/>
          </xdr:cNvSpPr>
        </xdr:nvSpPr>
        <xdr:spPr bwMode="auto">
          <a:xfrm>
            <a:off x="12460615315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欧州</a:t>
            </a:r>
          </a:p>
        </xdr:txBody>
      </xdr:sp>
      <xdr:sp macro="" textlink="">
        <xdr:nvSpPr>
          <xdr:cNvPr id="68" name="Text Box 67"/>
          <xdr:cNvSpPr txBox="1">
            <a:spLocks noChangeArrowheads="1"/>
          </xdr:cNvSpPr>
        </xdr:nvSpPr>
        <xdr:spPr bwMode="auto">
          <a:xfrm>
            <a:off x="12460615315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北米</a:t>
            </a:r>
          </a:p>
        </xdr:txBody>
      </xdr:sp>
      <xdr:sp macro="" textlink="">
        <xdr:nvSpPr>
          <xdr:cNvPr id="69" name="Text Box 68"/>
          <xdr:cNvSpPr txBox="1">
            <a:spLocks noChangeArrowheads="1"/>
          </xdr:cNvSpPr>
        </xdr:nvSpPr>
        <xdr:spPr bwMode="auto">
          <a:xfrm>
            <a:off x="4282421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オランダ</a:t>
            </a:r>
          </a:p>
        </xdr:txBody>
      </xdr:sp>
      <xdr:sp macro="" textlink="">
        <xdr:nvSpPr>
          <xdr:cNvPr id="70" name="Text Box 69"/>
          <xdr:cNvSpPr txBox="1">
            <a:spLocks noChangeArrowheads="1"/>
          </xdr:cNvSpPr>
        </xdr:nvSpPr>
        <xdr:spPr bwMode="auto">
          <a:xfrm>
            <a:off x="12460615315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その他北米</a:t>
            </a:r>
          </a:p>
        </xdr:txBody>
      </xdr:sp>
      <xdr:sp macro="" textlink="">
        <xdr:nvSpPr>
          <xdr:cNvPr id="71" name="Text Box 70"/>
          <xdr:cNvSpPr txBox="1">
            <a:spLocks noChangeArrowheads="1"/>
          </xdr:cNvSpPr>
        </xdr:nvSpPr>
        <xdr:spPr bwMode="auto">
          <a:xfrm>
            <a:off x="4282421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その他の地域</a:t>
            </a:r>
          </a:p>
        </xdr:txBody>
      </xdr:sp>
      <xdr:sp macro="" textlink="">
        <xdr:nvSpPr>
          <xdr:cNvPr id="72" name="Text Box 71"/>
          <xdr:cNvSpPr txBox="1">
            <a:spLocks noChangeArrowheads="1"/>
          </xdr:cNvSpPr>
        </xdr:nvSpPr>
        <xdr:spPr bwMode="auto">
          <a:xfrm>
            <a:off x="114614821824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米国</a:t>
            </a:r>
          </a:p>
        </xdr:txBody>
      </xdr:sp>
    </xdr:grpSp>
    <xdr:clientData/>
  </xdr:twoCellAnchor>
  <xdr:twoCellAnchor>
    <xdr:from>
      <xdr:col>25</xdr:col>
      <xdr:colOff>66675</xdr:colOff>
      <xdr:row>0</xdr:row>
      <xdr:rowOff>0</xdr:rowOff>
    </xdr:from>
    <xdr:to>
      <xdr:col>34</xdr:col>
      <xdr:colOff>9525</xdr:colOff>
      <xdr:row>0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4829175" y="0"/>
          <a:ext cx="1657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（２）技術輸入</a:t>
          </a:r>
        </a:p>
      </xdr:txBody>
    </xdr:sp>
    <xdr:clientData/>
  </xdr:twoCellAnchor>
  <xdr:twoCellAnchor>
    <xdr:from>
      <xdr:col>8</xdr:col>
      <xdr:colOff>47625</xdr:colOff>
      <xdr:row>0</xdr:row>
      <xdr:rowOff>0</xdr:rowOff>
    </xdr:from>
    <xdr:to>
      <xdr:col>17</xdr:col>
      <xdr:colOff>38100</xdr:colOff>
      <xdr:row>0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571625" y="0"/>
          <a:ext cx="1704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（１）技術輸出</a:t>
          </a:r>
        </a:p>
      </xdr:txBody>
    </xdr:sp>
    <xdr:clientData/>
  </xdr:twoCellAnchor>
  <xdr:twoCellAnchor>
    <xdr:from>
      <xdr:col>1</xdr:col>
      <xdr:colOff>57150</xdr:colOff>
      <xdr:row>0</xdr:row>
      <xdr:rowOff>0</xdr:rowOff>
    </xdr:from>
    <xdr:to>
      <xdr:col>21</xdr:col>
      <xdr:colOff>47625</xdr:colOff>
      <xdr:row>0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47650" y="0"/>
          <a:ext cx="3800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資料：総務省統計局「科学技術研究調査報告」</a:t>
          </a:r>
        </a:p>
      </xdr:txBody>
    </xdr:sp>
    <xdr:clientData/>
  </xdr:twoCellAnchor>
  <xdr:twoCellAnchor>
    <xdr:from>
      <xdr:col>1</xdr:col>
      <xdr:colOff>19050</xdr:colOff>
      <xdr:row>4</xdr:row>
      <xdr:rowOff>28575</xdr:rowOff>
    </xdr:from>
    <xdr:to>
      <xdr:col>33</xdr:col>
      <xdr:colOff>76200</xdr:colOff>
      <xdr:row>30</xdr:row>
      <xdr:rowOff>180975</xdr:rowOff>
    </xdr:to>
    <xdr:graphicFrame macro="">
      <xdr:nvGraphicFramePr>
        <xdr:cNvPr id="76" name="Chart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85725</xdr:colOff>
      <xdr:row>13</xdr:row>
      <xdr:rowOff>10991</xdr:rowOff>
    </xdr:from>
    <xdr:to>
      <xdr:col>34</xdr:col>
      <xdr:colOff>95250</xdr:colOff>
      <xdr:row>14</xdr:row>
      <xdr:rowOff>39566</xdr:rowOff>
    </xdr:to>
    <xdr:sp macro="" textlink="AN17">
      <xdr:nvSpPr>
        <xdr:cNvPr id="77" name="Text Box 80"/>
        <xdr:cNvSpPr txBox="1">
          <a:spLocks noChangeArrowheads="1"/>
        </xdr:cNvSpPr>
      </xdr:nvSpPr>
      <xdr:spPr bwMode="auto">
        <a:xfrm>
          <a:off x="5991225" y="2487491"/>
          <a:ext cx="581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fld id="{DD3FFE5C-37C5-4FEE-A759-9502025C7374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日本 28.4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31</xdr:col>
      <xdr:colOff>76200</xdr:colOff>
      <xdr:row>12</xdr:row>
      <xdr:rowOff>23446</xdr:rowOff>
    </xdr:from>
    <xdr:to>
      <xdr:col>34</xdr:col>
      <xdr:colOff>104775</xdr:colOff>
      <xdr:row>13</xdr:row>
      <xdr:rowOff>118696</xdr:rowOff>
    </xdr:to>
    <xdr:sp macro="" textlink="AN18">
      <xdr:nvSpPr>
        <xdr:cNvPr id="78" name="Text Box 81"/>
        <xdr:cNvSpPr txBox="1">
          <a:spLocks noChangeArrowheads="1"/>
        </xdr:cNvSpPr>
      </xdr:nvSpPr>
      <xdr:spPr bwMode="auto">
        <a:xfrm>
          <a:off x="5981700" y="2309446"/>
          <a:ext cx="6000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fld id="{8BBAB0D1-6947-4511-9021-99326561FBB1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 28.9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31</xdr:col>
      <xdr:colOff>66675</xdr:colOff>
      <xdr:row>21</xdr:row>
      <xdr:rowOff>27842</xdr:rowOff>
    </xdr:from>
    <xdr:to>
      <xdr:col>34</xdr:col>
      <xdr:colOff>76200</xdr:colOff>
      <xdr:row>22</xdr:row>
      <xdr:rowOff>94517</xdr:rowOff>
    </xdr:to>
    <xdr:sp macro="" textlink="AN23">
      <xdr:nvSpPr>
        <xdr:cNvPr id="79" name="Text Box 82"/>
        <xdr:cNvSpPr txBox="1">
          <a:spLocks noChangeArrowheads="1"/>
        </xdr:cNvSpPr>
      </xdr:nvSpPr>
      <xdr:spPr bwMode="auto">
        <a:xfrm>
          <a:off x="5972175" y="4028342"/>
          <a:ext cx="5810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fld id="{94AC4A17-1964-4415-BE85-E57761F818FC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 13.2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31</xdr:col>
      <xdr:colOff>66675</xdr:colOff>
      <xdr:row>25</xdr:row>
      <xdr:rowOff>142875</xdr:rowOff>
    </xdr:from>
    <xdr:to>
      <xdr:col>35</xdr:col>
      <xdr:colOff>47625</xdr:colOff>
      <xdr:row>26</xdr:row>
      <xdr:rowOff>152400</xdr:rowOff>
    </xdr:to>
    <xdr:sp macro="" textlink="AN20">
      <xdr:nvSpPr>
        <xdr:cNvPr id="80" name="Text Box 84"/>
        <xdr:cNvSpPr txBox="1">
          <a:spLocks noChangeArrowheads="1"/>
        </xdr:cNvSpPr>
      </xdr:nvSpPr>
      <xdr:spPr bwMode="auto">
        <a:xfrm>
          <a:off x="5972175" y="4905375"/>
          <a:ext cx="742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fld id="{CC5C64B2-7C11-4A88-9D93-C5284553D90C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フランス 5.0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31</xdr:col>
      <xdr:colOff>76200</xdr:colOff>
      <xdr:row>27</xdr:row>
      <xdr:rowOff>9525</xdr:rowOff>
    </xdr:from>
    <xdr:to>
      <xdr:col>34</xdr:col>
      <xdr:colOff>161925</xdr:colOff>
      <xdr:row>28</xdr:row>
      <xdr:rowOff>66675</xdr:rowOff>
    </xdr:to>
    <xdr:sp macro="" textlink="AN21">
      <xdr:nvSpPr>
        <xdr:cNvPr id="81" name="Text Box 85"/>
        <xdr:cNvSpPr txBox="1">
          <a:spLocks noChangeArrowheads="1"/>
        </xdr:cNvSpPr>
      </xdr:nvSpPr>
      <xdr:spPr bwMode="auto">
        <a:xfrm>
          <a:off x="5981700" y="5153025"/>
          <a:ext cx="657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fld id="{3D60FCC5-E15C-4C70-B039-89B1D87CAE88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英国 2.6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31</xdr:col>
      <xdr:colOff>76199</xdr:colOff>
      <xdr:row>22</xdr:row>
      <xdr:rowOff>171450</xdr:rowOff>
    </xdr:from>
    <xdr:to>
      <xdr:col>34</xdr:col>
      <xdr:colOff>161924</xdr:colOff>
      <xdr:row>24</xdr:row>
      <xdr:rowOff>38100</xdr:rowOff>
    </xdr:to>
    <xdr:sp macro="" textlink="AN19">
      <xdr:nvSpPr>
        <xdr:cNvPr id="82" name="Text Box 86"/>
        <xdr:cNvSpPr txBox="1">
          <a:spLocks noChangeArrowheads="1"/>
        </xdr:cNvSpPr>
      </xdr:nvSpPr>
      <xdr:spPr bwMode="auto">
        <a:xfrm>
          <a:off x="5981699" y="4362450"/>
          <a:ext cx="657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fld id="{E3ACCDAA-23D3-4A53-BCB2-0574A1203D5E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ドイツ 10.2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31</xdr:col>
      <xdr:colOff>85726</xdr:colOff>
      <xdr:row>7</xdr:row>
      <xdr:rowOff>128954</xdr:rowOff>
    </xdr:from>
    <xdr:to>
      <xdr:col>34</xdr:col>
      <xdr:colOff>85726</xdr:colOff>
      <xdr:row>8</xdr:row>
      <xdr:rowOff>176579</xdr:rowOff>
    </xdr:to>
    <xdr:sp macro="" textlink="AN22">
      <xdr:nvSpPr>
        <xdr:cNvPr id="83" name="Text Box 87"/>
        <xdr:cNvSpPr txBox="1">
          <a:spLocks noChangeArrowheads="1"/>
        </xdr:cNvSpPr>
      </xdr:nvSpPr>
      <xdr:spPr bwMode="auto">
        <a:xfrm>
          <a:off x="5991226" y="1462454"/>
          <a:ext cx="571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fld id="{D9A488BA-4772-4A4B-8BC3-C32AD59021C9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中国 37.7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66675</xdr:colOff>
      <xdr:row>4</xdr:row>
      <xdr:rowOff>57150</xdr:rowOff>
    </xdr:from>
    <xdr:to>
      <xdr:col>5</xdr:col>
      <xdr:colOff>19050</xdr:colOff>
      <xdr:row>6</xdr:row>
      <xdr:rowOff>0</xdr:rowOff>
    </xdr:to>
    <xdr:sp macro="" textlink="">
      <xdr:nvSpPr>
        <xdr:cNvPr id="84" name="Text Box 89"/>
        <xdr:cNvSpPr txBox="1">
          <a:spLocks noChangeArrowheads="1"/>
        </xdr:cNvSpPr>
      </xdr:nvSpPr>
      <xdr:spPr bwMode="auto">
        <a:xfrm>
          <a:off x="257175" y="819150"/>
          <a:ext cx="714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（万件）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10,000 grants</a:t>
          </a:r>
        </a:p>
      </xdr:txBody>
    </xdr:sp>
    <xdr:clientData/>
  </xdr:twoCellAnchor>
  <xdr:twoCellAnchor>
    <xdr:from>
      <xdr:col>1</xdr:col>
      <xdr:colOff>9525</xdr:colOff>
      <xdr:row>31</xdr:row>
      <xdr:rowOff>47625</xdr:rowOff>
    </xdr:from>
    <xdr:to>
      <xdr:col>34</xdr:col>
      <xdr:colOff>180975</xdr:colOff>
      <xdr:row>35</xdr:row>
      <xdr:rowOff>180975</xdr:rowOff>
    </xdr:to>
    <xdr:sp macro="" textlink="">
      <xdr:nvSpPr>
        <xdr:cNvPr id="85" name="Text Box 91"/>
        <xdr:cNvSpPr txBox="1">
          <a:spLocks noChangeArrowheads="1"/>
        </xdr:cNvSpPr>
      </xdr:nvSpPr>
      <xdr:spPr bwMode="auto">
        <a:xfrm>
          <a:off x="200025" y="5953125"/>
          <a:ext cx="6457950" cy="895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出願人の国籍別に、自国及び他国において登録された件数と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PCT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国際出願に基づく登録件数を合計した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ものである。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：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WIPO statistics database. Nov 2020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122583</xdr:colOff>
      <xdr:row>10</xdr:row>
      <xdr:rowOff>133350</xdr:rowOff>
    </xdr:from>
    <xdr:to>
      <xdr:col>26</xdr:col>
      <xdr:colOff>19050</xdr:colOff>
      <xdr:row>11</xdr:row>
      <xdr:rowOff>95572</xdr:rowOff>
    </xdr:to>
    <xdr:sp macro="" textlink="AM14">
      <xdr:nvSpPr>
        <xdr:cNvPr id="2" name="Text Box 6"/>
        <xdr:cNvSpPr txBox="1">
          <a:spLocks noChangeArrowheads="1"/>
        </xdr:cNvSpPr>
      </xdr:nvSpPr>
      <xdr:spPr bwMode="auto">
        <a:xfrm>
          <a:off x="4313583" y="2038350"/>
          <a:ext cx="658467" cy="152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64A13022-7A8E-4232-B5EE-1A47E6C55BD0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 85.3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121341</xdr:colOff>
      <xdr:row>16</xdr:row>
      <xdr:rowOff>175590</xdr:rowOff>
    </xdr:from>
    <xdr:to>
      <xdr:col>26</xdr:col>
      <xdr:colOff>47625</xdr:colOff>
      <xdr:row>18</xdr:row>
      <xdr:rowOff>19050</xdr:rowOff>
    </xdr:to>
    <xdr:sp macro="" textlink="AM15">
      <xdr:nvSpPr>
        <xdr:cNvPr id="3" name="Text Box 7"/>
        <xdr:cNvSpPr txBox="1">
          <a:spLocks noChangeArrowheads="1"/>
        </xdr:cNvSpPr>
      </xdr:nvSpPr>
      <xdr:spPr bwMode="auto">
        <a:xfrm>
          <a:off x="4312341" y="3223590"/>
          <a:ext cx="688284" cy="22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6EEB1FAB-BC49-4FBF-A859-496F729C8FCB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中国 45.3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119428</xdr:colOff>
      <xdr:row>21</xdr:row>
      <xdr:rowOff>154502</xdr:rowOff>
    </xdr:from>
    <xdr:to>
      <xdr:col>26</xdr:col>
      <xdr:colOff>71803</xdr:colOff>
      <xdr:row>22</xdr:row>
      <xdr:rowOff>144977</xdr:rowOff>
    </xdr:to>
    <xdr:sp macro="" textlink="AM17">
      <xdr:nvSpPr>
        <xdr:cNvPr id="4" name="Text Box 8"/>
        <xdr:cNvSpPr txBox="1">
          <a:spLocks noChangeArrowheads="1"/>
        </xdr:cNvSpPr>
      </xdr:nvSpPr>
      <xdr:spPr bwMode="auto">
        <a:xfrm>
          <a:off x="4310428" y="4155002"/>
          <a:ext cx="7143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95A58242-331C-478F-A243-2F1D94DAA747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 15.6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7</xdr:row>
      <xdr:rowOff>19050</xdr:rowOff>
    </xdr:from>
    <xdr:to>
      <xdr:col>3</xdr:col>
      <xdr:colOff>152400</xdr:colOff>
      <xdr:row>7</xdr:row>
      <xdr:rowOff>142875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381000" y="1352550"/>
          <a:ext cx="3429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（千件）</a:t>
          </a:r>
        </a:p>
      </xdr:txBody>
    </xdr:sp>
    <xdr:clientData/>
  </xdr:twoCellAnchor>
  <xdr:twoCellAnchor editAs="oneCell">
    <xdr:from>
      <xdr:col>29</xdr:col>
      <xdr:colOff>133349</xdr:colOff>
      <xdr:row>20</xdr:row>
      <xdr:rowOff>43070</xdr:rowOff>
    </xdr:from>
    <xdr:to>
      <xdr:col>34</xdr:col>
      <xdr:colOff>9524</xdr:colOff>
      <xdr:row>22</xdr:row>
      <xdr:rowOff>123825</xdr:rowOff>
    </xdr:to>
    <xdr:sp macro="" textlink="AN24">
      <xdr:nvSpPr>
        <xdr:cNvPr id="6" name="Text Box 10"/>
        <xdr:cNvSpPr txBox="1">
          <a:spLocks noChangeArrowheads="1"/>
        </xdr:cNvSpPr>
      </xdr:nvSpPr>
      <xdr:spPr bwMode="auto">
        <a:xfrm>
          <a:off x="5657849" y="3853070"/>
          <a:ext cx="828675" cy="461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8AC8C13E-6FEE-4E7A-85E4-1C3A9F6AF7F2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欧州特許庁 11.0European Patent Office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126310</xdr:colOff>
      <xdr:row>18</xdr:row>
      <xdr:rowOff>45968</xdr:rowOff>
    </xdr:from>
    <xdr:to>
      <xdr:col>33</xdr:col>
      <xdr:colOff>88210</xdr:colOff>
      <xdr:row>19</xdr:row>
      <xdr:rowOff>188843</xdr:rowOff>
    </xdr:to>
    <xdr:sp macro="" textlink="AN23">
      <xdr:nvSpPr>
        <xdr:cNvPr id="7" name="Text Box 12"/>
        <xdr:cNvSpPr txBox="1">
          <a:spLocks noChangeArrowheads="1"/>
        </xdr:cNvSpPr>
      </xdr:nvSpPr>
      <xdr:spPr bwMode="auto">
        <a:xfrm>
          <a:off x="5650810" y="3474968"/>
          <a:ext cx="7239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AF89006C-95AD-4B6C-9A84-75E48E02E26C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中国 22.1China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29</xdr:col>
      <xdr:colOff>142875</xdr:colOff>
      <xdr:row>13</xdr:row>
      <xdr:rowOff>9525</xdr:rowOff>
    </xdr:from>
    <xdr:to>
      <xdr:col>33</xdr:col>
      <xdr:colOff>133350</xdr:colOff>
      <xdr:row>15</xdr:row>
      <xdr:rowOff>47625</xdr:rowOff>
    </xdr:to>
    <xdr:sp macro="" textlink="AN22">
      <xdr:nvSpPr>
        <xdr:cNvPr id="8" name="Text Box 15"/>
        <xdr:cNvSpPr txBox="1">
          <a:spLocks noChangeArrowheads="1"/>
        </xdr:cNvSpPr>
      </xdr:nvSpPr>
      <xdr:spPr bwMode="auto">
        <a:xfrm>
          <a:off x="5667375" y="2486025"/>
          <a:ext cx="7524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C791EC72-2D32-457A-A024-E855930B91CC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 41.6United States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29</xdr:col>
      <xdr:colOff>134592</xdr:colOff>
      <xdr:row>22</xdr:row>
      <xdr:rowOff>55078</xdr:rowOff>
    </xdr:from>
    <xdr:to>
      <xdr:col>34</xdr:col>
      <xdr:colOff>66675</xdr:colOff>
      <xdr:row>24</xdr:row>
      <xdr:rowOff>76199</xdr:rowOff>
    </xdr:to>
    <xdr:sp macro="" textlink="AN25">
      <xdr:nvSpPr>
        <xdr:cNvPr id="9" name="Text Box 16"/>
        <xdr:cNvSpPr txBox="1">
          <a:spLocks noChangeArrowheads="1"/>
        </xdr:cNvSpPr>
      </xdr:nvSpPr>
      <xdr:spPr bwMode="auto">
        <a:xfrm>
          <a:off x="5659092" y="4246078"/>
          <a:ext cx="884583" cy="402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895E7B34-2307-47E4-A54E-4C799ABF2384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 7.6Republic of Korea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123825</xdr:colOff>
      <xdr:row>24</xdr:row>
      <xdr:rowOff>66675</xdr:rowOff>
    </xdr:from>
    <xdr:to>
      <xdr:col>33</xdr:col>
      <xdr:colOff>9525</xdr:colOff>
      <xdr:row>26</xdr:row>
      <xdr:rowOff>0</xdr:rowOff>
    </xdr:to>
    <xdr:sp macro="" textlink="AN26">
      <xdr:nvSpPr>
        <xdr:cNvPr id="10" name="Text Box 17"/>
        <xdr:cNvSpPr txBox="1">
          <a:spLocks noChangeArrowheads="1"/>
        </xdr:cNvSpPr>
      </xdr:nvSpPr>
      <xdr:spPr bwMode="auto">
        <a:xfrm>
          <a:off x="5648325" y="4638675"/>
          <a:ext cx="647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500348F4-CA82-4214-9DA9-D98B4FEB183B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その他 17.8Others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25</xdr:col>
      <xdr:colOff>104775</xdr:colOff>
      <xdr:row>8</xdr:row>
      <xdr:rowOff>38100</xdr:rowOff>
    </xdr:from>
    <xdr:to>
      <xdr:col>32</xdr:col>
      <xdr:colOff>142875</xdr:colOff>
      <xdr:row>10</xdr:row>
      <xdr:rowOff>123825</xdr:rowOff>
    </xdr:to>
    <xdr:sp macro="" textlink="AK28">
      <xdr:nvSpPr>
        <xdr:cNvPr id="11" name="Text Box 18"/>
        <xdr:cNvSpPr txBox="1">
          <a:spLocks noChangeArrowheads="1"/>
        </xdr:cNvSpPr>
      </xdr:nvSpPr>
      <xdr:spPr bwMode="auto">
        <a:xfrm>
          <a:off x="4867275" y="1562100"/>
          <a:ext cx="1371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683B372B-FBA3-4431-B02B-D6D9F2B8215A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出願総数20.5万件Number of applications（単位Unit：％)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128953</xdr:colOff>
      <xdr:row>20</xdr:row>
      <xdr:rowOff>163230</xdr:rowOff>
    </xdr:from>
    <xdr:to>
      <xdr:col>28</xdr:col>
      <xdr:colOff>24178</xdr:colOff>
      <xdr:row>21</xdr:row>
      <xdr:rowOff>163230</xdr:rowOff>
    </xdr:to>
    <xdr:sp macro="" textlink="AM16">
      <xdr:nvSpPr>
        <xdr:cNvPr id="12" name="Text Box 19"/>
        <xdr:cNvSpPr txBox="1">
          <a:spLocks noChangeArrowheads="1"/>
        </xdr:cNvSpPr>
      </xdr:nvSpPr>
      <xdr:spPr bwMode="auto">
        <a:xfrm>
          <a:off x="4319953" y="3973230"/>
          <a:ext cx="10382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D0BA90D7-3086-4FC7-BDBF-84731008A274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欧州特許庁 22.6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23</xdr:col>
      <xdr:colOff>38100</xdr:colOff>
      <xdr:row>26</xdr:row>
      <xdr:rowOff>152400</xdr:rowOff>
    </xdr:to>
    <xdr:graphicFrame macro="">
      <xdr:nvGraphicFramePr>
        <xdr:cNvPr id="13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149915</xdr:colOff>
      <xdr:row>10</xdr:row>
      <xdr:rowOff>115128</xdr:rowOff>
    </xdr:from>
    <xdr:to>
      <xdr:col>30</xdr:col>
      <xdr:colOff>121340</xdr:colOff>
      <xdr:row>26</xdr:row>
      <xdr:rowOff>114300</xdr:rowOff>
    </xdr:to>
    <xdr:graphicFrame macro="">
      <xdr:nvGraphicFramePr>
        <xdr:cNvPr id="14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66675</xdr:colOff>
      <xdr:row>27</xdr:row>
      <xdr:rowOff>76200</xdr:rowOff>
    </xdr:from>
    <xdr:to>
      <xdr:col>33</xdr:col>
      <xdr:colOff>171450</xdr:colOff>
      <xdr:row>32</xdr:row>
      <xdr:rowOff>152400</xdr:rowOff>
    </xdr:to>
    <xdr:sp macro="" textlink="">
      <xdr:nvSpPr>
        <xdr:cNvPr id="15" name="Text Box 22"/>
        <xdr:cNvSpPr txBox="1">
          <a:spLocks noChangeArrowheads="1"/>
        </xdr:cNvSpPr>
      </xdr:nvSpPr>
      <xdr:spPr bwMode="auto">
        <a:xfrm>
          <a:off x="257175" y="5219700"/>
          <a:ext cx="6200775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１．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PCT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国際特許出願に基づき各加盟国の国内段階に移行した件数を含む。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２．平成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年の韓国への出願件数については、下記資料において非居住国人による韓国への出願件数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      データが記載されていないため、低い数値となっている。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WIPO statistics database. Nov 2020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参照：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19-4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0</xdr:colOff>
      <xdr:row>7</xdr:row>
      <xdr:rowOff>123825</xdr:rowOff>
    </xdr:from>
    <xdr:to>
      <xdr:col>8</xdr:col>
      <xdr:colOff>38100</xdr:colOff>
      <xdr:row>8</xdr:row>
      <xdr:rowOff>114300</xdr:rowOff>
    </xdr:to>
    <xdr:sp macro="" textlink="">
      <xdr:nvSpPr>
        <xdr:cNvPr id="16" name="Text Box 25"/>
        <xdr:cNvSpPr txBox="1">
          <a:spLocks noChangeArrowheads="1"/>
        </xdr:cNvSpPr>
      </xdr:nvSpPr>
      <xdr:spPr bwMode="auto">
        <a:xfrm>
          <a:off x="190500" y="1457325"/>
          <a:ext cx="13716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 applications</a:t>
          </a:r>
        </a:p>
      </xdr:txBody>
    </xdr:sp>
    <xdr:clientData/>
  </xdr:twoCellAnchor>
  <xdr:twoCellAnchor>
    <xdr:from>
      <xdr:col>22</xdr:col>
      <xdr:colOff>123826</xdr:colOff>
      <xdr:row>25</xdr:row>
      <xdr:rowOff>34436</xdr:rowOff>
    </xdr:from>
    <xdr:to>
      <xdr:col>25</xdr:col>
      <xdr:colOff>28576</xdr:colOff>
      <xdr:row>26</xdr:row>
      <xdr:rowOff>161925</xdr:rowOff>
    </xdr:to>
    <xdr:sp macro="" textlink="">
      <xdr:nvSpPr>
        <xdr:cNvPr id="17" name="Text Box 26"/>
        <xdr:cNvSpPr txBox="1">
          <a:spLocks noChangeArrowheads="1"/>
        </xdr:cNvSpPr>
      </xdr:nvSpPr>
      <xdr:spPr bwMode="auto">
        <a:xfrm>
          <a:off x="4314826" y="4796936"/>
          <a:ext cx="476250" cy="31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ｙ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8</xdr:row>
      <xdr:rowOff>0</xdr:rowOff>
    </xdr:from>
    <xdr:to>
      <xdr:col>23</xdr:col>
      <xdr:colOff>66674</xdr:colOff>
      <xdr:row>26</xdr:row>
      <xdr:rowOff>152400</xdr:rowOff>
    </xdr:to>
    <xdr:graphicFrame macro="">
      <xdr:nvGraphicFramePr>
        <xdr:cNvPr id="2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123825</xdr:colOff>
      <xdr:row>10</xdr:row>
      <xdr:rowOff>95250</xdr:rowOff>
    </xdr:from>
    <xdr:to>
      <xdr:col>30</xdr:col>
      <xdr:colOff>95250</xdr:colOff>
      <xdr:row>26</xdr:row>
      <xdr:rowOff>133350</xdr:rowOff>
    </xdr:to>
    <xdr:graphicFrame macro="">
      <xdr:nvGraphicFramePr>
        <xdr:cNvPr id="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96492</xdr:colOff>
      <xdr:row>6</xdr:row>
      <xdr:rowOff>157369</xdr:rowOff>
    </xdr:from>
    <xdr:to>
      <xdr:col>5</xdr:col>
      <xdr:colOff>10767</xdr:colOff>
      <xdr:row>8</xdr:row>
      <xdr:rowOff>138319</xdr:rowOff>
    </xdr:to>
    <xdr:sp macro="" textlink="">
      <xdr:nvSpPr>
        <xdr:cNvPr id="4" name="Text Box 23"/>
        <xdr:cNvSpPr txBox="1">
          <a:spLocks noChangeArrowheads="1"/>
        </xdr:cNvSpPr>
      </xdr:nvSpPr>
      <xdr:spPr bwMode="auto">
        <a:xfrm>
          <a:off x="96492" y="1300369"/>
          <a:ext cx="8667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（千件）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 grants</a:t>
          </a:r>
        </a:p>
      </xdr:txBody>
    </xdr:sp>
    <xdr:clientData/>
  </xdr:twoCellAnchor>
  <xdr:twoCellAnchor>
    <xdr:from>
      <xdr:col>22</xdr:col>
      <xdr:colOff>85726</xdr:colOff>
      <xdr:row>25</xdr:row>
      <xdr:rowOff>19051</xdr:rowOff>
    </xdr:from>
    <xdr:to>
      <xdr:col>24</xdr:col>
      <xdr:colOff>180976</xdr:colOff>
      <xdr:row>26</xdr:row>
      <xdr:rowOff>171451</xdr:rowOff>
    </xdr:to>
    <xdr:sp macro="" textlink="">
      <xdr:nvSpPr>
        <xdr:cNvPr id="5" name="Text Box 24"/>
        <xdr:cNvSpPr txBox="1">
          <a:spLocks noChangeArrowheads="1"/>
        </xdr:cNvSpPr>
      </xdr:nvSpPr>
      <xdr:spPr bwMode="auto">
        <a:xfrm>
          <a:off x="4276726" y="4781551"/>
          <a:ext cx="4762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year</a:t>
          </a:r>
        </a:p>
      </xdr:txBody>
    </xdr:sp>
    <xdr:clientData/>
  </xdr:twoCellAnchor>
  <xdr:twoCellAnchor editAs="oneCell">
    <xdr:from>
      <xdr:col>29</xdr:col>
      <xdr:colOff>128795</xdr:colOff>
      <xdr:row>19</xdr:row>
      <xdr:rowOff>152400</xdr:rowOff>
    </xdr:from>
    <xdr:to>
      <xdr:col>33</xdr:col>
      <xdr:colOff>157370</xdr:colOff>
      <xdr:row>22</xdr:row>
      <xdr:rowOff>104775</xdr:rowOff>
    </xdr:to>
    <xdr:sp macro="" textlink="AN24">
      <xdr:nvSpPr>
        <xdr:cNvPr id="6" name="Text Box 25"/>
        <xdr:cNvSpPr txBox="1">
          <a:spLocks noChangeArrowheads="1"/>
        </xdr:cNvSpPr>
      </xdr:nvSpPr>
      <xdr:spPr bwMode="auto">
        <a:xfrm>
          <a:off x="5653295" y="3771900"/>
          <a:ext cx="7905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02C24BA1-7865-4EC8-BC37-6DD26048C63D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欧州特許庁 16.5European Patent Office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138320</xdr:colOff>
      <xdr:row>17</xdr:row>
      <xdr:rowOff>84396</xdr:rowOff>
    </xdr:from>
    <xdr:to>
      <xdr:col>33</xdr:col>
      <xdr:colOff>119270</xdr:colOff>
      <xdr:row>19</xdr:row>
      <xdr:rowOff>57149</xdr:rowOff>
    </xdr:to>
    <xdr:sp macro="" textlink="AN23">
      <xdr:nvSpPr>
        <xdr:cNvPr id="7" name="Text Box 26"/>
        <xdr:cNvSpPr txBox="1">
          <a:spLocks noChangeArrowheads="1"/>
        </xdr:cNvSpPr>
      </xdr:nvSpPr>
      <xdr:spPr bwMode="auto">
        <a:xfrm>
          <a:off x="5662820" y="3322896"/>
          <a:ext cx="742950" cy="353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EC4CE211-0FF0-4C6C-A4C9-A12D4B5A89C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中国 21.7China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29</xdr:col>
      <xdr:colOff>157370</xdr:colOff>
      <xdr:row>12</xdr:row>
      <xdr:rowOff>65019</xdr:rowOff>
    </xdr:from>
    <xdr:to>
      <xdr:col>33</xdr:col>
      <xdr:colOff>109745</xdr:colOff>
      <xdr:row>15</xdr:row>
      <xdr:rowOff>17394</xdr:rowOff>
    </xdr:to>
    <xdr:sp macro="" textlink="AN22">
      <xdr:nvSpPr>
        <xdr:cNvPr id="8" name="Text Box 27"/>
        <xdr:cNvSpPr txBox="1">
          <a:spLocks noChangeArrowheads="1"/>
        </xdr:cNvSpPr>
      </xdr:nvSpPr>
      <xdr:spPr bwMode="auto">
        <a:xfrm>
          <a:off x="5681870" y="2351019"/>
          <a:ext cx="7143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F7D60667-8431-42F2-A92D-E2B3570E104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 36.7United States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 editAs="oneCell">
    <xdr:from>
      <xdr:col>29</xdr:col>
      <xdr:colOff>128795</xdr:colOff>
      <xdr:row>22</xdr:row>
      <xdr:rowOff>49824</xdr:rowOff>
    </xdr:from>
    <xdr:to>
      <xdr:col>34</xdr:col>
      <xdr:colOff>47625</xdr:colOff>
      <xdr:row>24</xdr:row>
      <xdr:rowOff>21249</xdr:rowOff>
    </xdr:to>
    <xdr:sp macro="" textlink="AN25">
      <xdr:nvSpPr>
        <xdr:cNvPr id="9" name="Text Box 28"/>
        <xdr:cNvSpPr txBox="1">
          <a:spLocks noChangeArrowheads="1"/>
        </xdr:cNvSpPr>
      </xdr:nvSpPr>
      <xdr:spPr bwMode="auto">
        <a:xfrm>
          <a:off x="5653295" y="4240824"/>
          <a:ext cx="87133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16EB7066-61F5-4DC5-8D3D-5A4E828A562E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 8.7Republic of Korea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128795</xdr:colOff>
      <xdr:row>24</xdr:row>
      <xdr:rowOff>89453</xdr:rowOff>
    </xdr:from>
    <xdr:to>
      <xdr:col>33</xdr:col>
      <xdr:colOff>123825</xdr:colOff>
      <xdr:row>26</xdr:row>
      <xdr:rowOff>9525</xdr:rowOff>
    </xdr:to>
    <xdr:sp macro="" textlink="AN26">
      <xdr:nvSpPr>
        <xdr:cNvPr id="10" name="Text Box 29"/>
        <xdr:cNvSpPr txBox="1">
          <a:spLocks noChangeArrowheads="1"/>
        </xdr:cNvSpPr>
      </xdr:nvSpPr>
      <xdr:spPr bwMode="auto">
        <a:xfrm>
          <a:off x="5653295" y="4661453"/>
          <a:ext cx="757030" cy="3010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EAD46502-390A-45E3-9473-7DCC4123E62B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その他 16.5Others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25</xdr:col>
      <xdr:colOff>114300</xdr:colOff>
      <xdr:row>8</xdr:row>
      <xdr:rowOff>9524</xdr:rowOff>
    </xdr:from>
    <xdr:to>
      <xdr:col>32</xdr:col>
      <xdr:colOff>152400</xdr:colOff>
      <xdr:row>10</xdr:row>
      <xdr:rowOff>190499</xdr:rowOff>
    </xdr:to>
    <xdr:sp macro="" textlink="$AK$28">
      <xdr:nvSpPr>
        <xdr:cNvPr id="11" name="Text Box 30"/>
        <xdr:cNvSpPr txBox="1">
          <a:spLocks noChangeArrowheads="1"/>
        </xdr:cNvSpPr>
      </xdr:nvSpPr>
      <xdr:spPr bwMode="auto">
        <a:xfrm>
          <a:off x="4876800" y="1533524"/>
          <a:ext cx="1371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fld id="{07766DC0-3027-4DBA-B61C-67A8F20667B9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登録総数13.0万件Number of grants（単位Unit：％)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132337</xdr:colOff>
      <xdr:row>11</xdr:row>
      <xdr:rowOff>116619</xdr:rowOff>
    </xdr:from>
    <xdr:to>
      <xdr:col>26</xdr:col>
      <xdr:colOff>47625</xdr:colOff>
      <xdr:row>12</xdr:row>
      <xdr:rowOff>142875</xdr:rowOff>
    </xdr:to>
    <xdr:sp macro="" textlink="AM14">
      <xdr:nvSpPr>
        <xdr:cNvPr id="12" name="Text Box 31"/>
        <xdr:cNvSpPr txBox="1">
          <a:spLocks noChangeArrowheads="1"/>
        </xdr:cNvSpPr>
      </xdr:nvSpPr>
      <xdr:spPr bwMode="auto">
        <a:xfrm>
          <a:off x="4323337" y="2212119"/>
          <a:ext cx="677288" cy="216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209C48B4-0B9E-49C8-9E41-09078C2F19C4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 47.6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22</xdr:col>
      <xdr:colOff>145359</xdr:colOff>
      <xdr:row>16</xdr:row>
      <xdr:rowOff>109246</xdr:rowOff>
    </xdr:from>
    <xdr:to>
      <xdr:col>27</xdr:col>
      <xdr:colOff>12009</xdr:colOff>
      <xdr:row>17</xdr:row>
      <xdr:rowOff>80671</xdr:rowOff>
    </xdr:to>
    <xdr:sp macro="" textlink="AM15">
      <xdr:nvSpPr>
        <xdr:cNvPr id="13" name="Text Box 32"/>
        <xdr:cNvSpPr txBox="1">
          <a:spLocks noChangeArrowheads="1"/>
        </xdr:cNvSpPr>
      </xdr:nvSpPr>
      <xdr:spPr bwMode="auto">
        <a:xfrm>
          <a:off x="4336359" y="3157246"/>
          <a:ext cx="819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E7703839-B7D0-4AC7-A1C9-939D6C23D90A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中国 28.1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22</xdr:col>
      <xdr:colOff>146418</xdr:colOff>
      <xdr:row>21</xdr:row>
      <xdr:rowOff>30686</xdr:rowOff>
    </xdr:from>
    <xdr:to>
      <xdr:col>26</xdr:col>
      <xdr:colOff>19418</xdr:colOff>
      <xdr:row>22</xdr:row>
      <xdr:rowOff>40211</xdr:rowOff>
    </xdr:to>
    <xdr:sp macro="" textlink="AM17">
      <xdr:nvSpPr>
        <xdr:cNvPr id="14" name="Text Box 33"/>
        <xdr:cNvSpPr txBox="1">
          <a:spLocks noChangeArrowheads="1"/>
        </xdr:cNvSpPr>
      </xdr:nvSpPr>
      <xdr:spPr bwMode="auto">
        <a:xfrm>
          <a:off x="4337418" y="4031186"/>
          <a:ext cx="6350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57CED181-29DF-450F-9032-F3740BDEE5A4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 11.2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 editAs="oneCell">
    <xdr:from>
      <xdr:col>1</xdr:col>
      <xdr:colOff>66675</xdr:colOff>
      <xdr:row>27</xdr:row>
      <xdr:rowOff>76200</xdr:rowOff>
    </xdr:from>
    <xdr:to>
      <xdr:col>33</xdr:col>
      <xdr:colOff>104775</xdr:colOff>
      <xdr:row>30</xdr:row>
      <xdr:rowOff>152400</xdr:rowOff>
    </xdr:to>
    <xdr:sp macro="" textlink="">
      <xdr:nvSpPr>
        <xdr:cNvPr id="15" name="Text Box 35"/>
        <xdr:cNvSpPr txBox="1">
          <a:spLocks noChangeArrowheads="1"/>
        </xdr:cNvSpPr>
      </xdr:nvSpPr>
      <xdr:spPr bwMode="auto">
        <a:xfrm>
          <a:off x="257175" y="5219700"/>
          <a:ext cx="6134100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PCT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国際特許出願に基づく登録件数を含む。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WIPO Statistics Database, Nov 2020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参照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19-4</a:t>
          </a:r>
        </a:p>
      </xdr:txBody>
    </xdr:sp>
    <xdr:clientData/>
  </xdr:twoCellAnchor>
  <xdr:twoCellAnchor>
    <xdr:from>
      <xdr:col>22</xdr:col>
      <xdr:colOff>119269</xdr:colOff>
      <xdr:row>18</xdr:row>
      <xdr:rowOff>98389</xdr:rowOff>
    </xdr:from>
    <xdr:to>
      <xdr:col>27</xdr:col>
      <xdr:colOff>43069</xdr:colOff>
      <xdr:row>19</xdr:row>
      <xdr:rowOff>114300</xdr:rowOff>
    </xdr:to>
    <xdr:sp macro="" textlink="AM16">
      <xdr:nvSpPr>
        <xdr:cNvPr id="16" name="Text Box 33"/>
        <xdr:cNvSpPr txBox="1">
          <a:spLocks noChangeArrowheads="1"/>
        </xdr:cNvSpPr>
      </xdr:nvSpPr>
      <xdr:spPr bwMode="auto">
        <a:xfrm>
          <a:off x="4310269" y="3527389"/>
          <a:ext cx="876300" cy="206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C3C21BAD-E8C7-4EDC-89F5-66AB365502A8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欧州特許庁 21.3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57150</xdr:rowOff>
    </xdr:from>
    <xdr:to>
      <xdr:col>32</xdr:col>
      <xdr:colOff>104775</xdr:colOff>
      <xdr:row>32</xdr:row>
      <xdr:rowOff>133350</xdr:rowOff>
    </xdr:to>
    <xdr:sp macro="" textlink="">
      <xdr:nvSpPr>
        <xdr:cNvPr id="2" name="テキスト 16"/>
        <xdr:cNvSpPr txBox="1">
          <a:spLocks noChangeArrowheads="1"/>
        </xdr:cNvSpPr>
      </xdr:nvSpPr>
      <xdr:spPr bwMode="auto">
        <a:xfrm>
          <a:off x="257175" y="5448300"/>
          <a:ext cx="5943600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特許庁「特許行政年次報告書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2020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年版」</a:t>
          </a:r>
        </a:p>
      </xdr:txBody>
    </xdr:sp>
    <xdr:clientData/>
  </xdr:twoCellAnchor>
  <xdr:twoCellAnchor>
    <xdr:from>
      <xdr:col>2</xdr:col>
      <xdr:colOff>0</xdr:colOff>
      <xdr:row>5</xdr:row>
      <xdr:rowOff>66675</xdr:rowOff>
    </xdr:from>
    <xdr:to>
      <xdr:col>33</xdr:col>
      <xdr:colOff>123825</xdr:colOff>
      <xdr:row>31</xdr:row>
      <xdr:rowOff>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4</xdr:row>
      <xdr:rowOff>38100</xdr:rowOff>
    </xdr:from>
    <xdr:to>
      <xdr:col>4</xdr:col>
      <xdr:colOff>57150</xdr:colOff>
      <xdr:row>5</xdr:row>
      <xdr:rowOff>47625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390525" y="800100"/>
          <a:ext cx="428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（万件）</a:t>
          </a:r>
        </a:p>
      </xdr:txBody>
    </xdr:sp>
    <xdr:clientData/>
  </xdr:twoCellAnchor>
  <xdr:twoCellAnchor>
    <xdr:from>
      <xdr:col>29</xdr:col>
      <xdr:colOff>38100</xdr:colOff>
      <xdr:row>4</xdr:row>
      <xdr:rowOff>0</xdr:rowOff>
    </xdr:from>
    <xdr:to>
      <xdr:col>32</xdr:col>
      <xdr:colOff>76200</xdr:colOff>
      <xdr:row>6</xdr:row>
      <xdr:rowOff>53340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5562600" y="762000"/>
          <a:ext cx="6096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percentage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171450</xdr:colOff>
      <xdr:row>33</xdr:row>
      <xdr:rowOff>0</xdr:rowOff>
    </xdr:from>
    <xdr:to>
      <xdr:col>33</xdr:col>
      <xdr:colOff>180975</xdr:colOff>
      <xdr:row>33</xdr:row>
      <xdr:rowOff>0</xdr:rowOff>
    </xdr:to>
    <xdr:graphicFrame macro="">
      <xdr:nvGraphicFramePr>
        <xdr:cNvPr id="6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85725</xdr:colOff>
      <xdr:row>33</xdr:row>
      <xdr:rowOff>0</xdr:rowOff>
    </xdr:from>
    <xdr:to>
      <xdr:col>3</xdr:col>
      <xdr:colOff>161925</xdr:colOff>
      <xdr:row>33</xdr:row>
      <xdr:rowOff>0</xdr:rowOff>
    </xdr:to>
    <xdr:sp macro="" textlink="">
      <xdr:nvSpPr>
        <xdr:cNvPr id="7" name="Text Box 17"/>
        <xdr:cNvSpPr txBox="1">
          <a:spLocks noChangeArrowheads="1"/>
        </xdr:cNvSpPr>
      </xdr:nvSpPr>
      <xdr:spPr bwMode="auto">
        <a:xfrm>
          <a:off x="276225" y="5734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（万件）</a:t>
          </a:r>
        </a:p>
      </xdr:txBody>
    </xdr:sp>
    <xdr:clientData/>
  </xdr:twoCellAnchor>
  <xdr:twoCellAnchor>
    <xdr:from>
      <xdr:col>32</xdr:col>
      <xdr:colOff>76200</xdr:colOff>
      <xdr:row>33</xdr:row>
      <xdr:rowOff>0</xdr:rowOff>
    </xdr:from>
    <xdr:to>
      <xdr:col>33</xdr:col>
      <xdr:colOff>171450</xdr:colOff>
      <xdr:row>33</xdr:row>
      <xdr:rowOff>0</xdr:rowOff>
    </xdr:to>
    <xdr:sp macro="" textlink="">
      <xdr:nvSpPr>
        <xdr:cNvPr id="8" name="Text Box 18"/>
        <xdr:cNvSpPr txBox="1">
          <a:spLocks noChangeArrowheads="1"/>
        </xdr:cNvSpPr>
      </xdr:nvSpPr>
      <xdr:spPr bwMode="auto">
        <a:xfrm>
          <a:off x="6172200" y="573405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xdr:txBody>
    </xdr:sp>
    <xdr:clientData/>
  </xdr:twoCellAnchor>
  <xdr:twoCellAnchor>
    <xdr:from>
      <xdr:col>32</xdr:col>
      <xdr:colOff>57150</xdr:colOff>
      <xdr:row>33</xdr:row>
      <xdr:rowOff>0</xdr:rowOff>
    </xdr:from>
    <xdr:to>
      <xdr:col>34</xdr:col>
      <xdr:colOff>0</xdr:colOff>
      <xdr:row>33</xdr:row>
      <xdr:rowOff>0</xdr:rowOff>
    </xdr:to>
    <xdr:sp macro="" textlink="">
      <xdr:nvSpPr>
        <xdr:cNvPr id="9" name="Text Box 19"/>
        <xdr:cNvSpPr txBox="1">
          <a:spLocks noChangeArrowheads="1"/>
        </xdr:cNvSpPr>
      </xdr:nvSpPr>
      <xdr:spPr bwMode="auto">
        <a:xfrm>
          <a:off x="6153150" y="573405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xdr:txBody>
    </xdr:sp>
    <xdr:clientData/>
  </xdr:twoCellAnchor>
  <xdr:twoCellAnchor>
    <xdr:from>
      <xdr:col>30</xdr:col>
      <xdr:colOff>95249</xdr:colOff>
      <xdr:row>15</xdr:row>
      <xdr:rowOff>70485</xdr:rowOff>
    </xdr:from>
    <xdr:to>
      <xdr:col>33</xdr:col>
      <xdr:colOff>66674</xdr:colOff>
      <xdr:row>16</xdr:row>
      <xdr:rowOff>104775</xdr:rowOff>
    </xdr:to>
    <xdr:sp macro="" textlink="AL14">
      <xdr:nvSpPr>
        <xdr:cNvPr id="10" name="テキスト 3"/>
        <xdr:cNvSpPr txBox="1">
          <a:spLocks noChangeArrowheads="1"/>
        </xdr:cNvSpPr>
      </xdr:nvSpPr>
      <xdr:spPr bwMode="auto">
        <a:xfrm>
          <a:off x="5810249" y="2718435"/>
          <a:ext cx="5429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fld id="{0768EE7B-4636-4C5A-9A4A-D3F437F3067E}" type="TxLink">
            <a:rPr lang="en-US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30.8万件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76835</xdr:colOff>
      <xdr:row>9</xdr:row>
      <xdr:rowOff>70484</xdr:rowOff>
    </xdr:from>
    <xdr:to>
      <xdr:col>33</xdr:col>
      <xdr:colOff>0</xdr:colOff>
      <xdr:row>10</xdr:row>
      <xdr:rowOff>114300</xdr:rowOff>
    </xdr:to>
    <xdr:sp macro="" textlink="AL16">
      <xdr:nvSpPr>
        <xdr:cNvPr id="11" name="テキスト 15"/>
        <xdr:cNvSpPr txBox="1">
          <a:spLocks noChangeArrowheads="1"/>
        </xdr:cNvSpPr>
      </xdr:nvSpPr>
      <xdr:spPr bwMode="auto">
        <a:xfrm>
          <a:off x="5791835" y="1689734"/>
          <a:ext cx="494665" cy="215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224531EE-E098-4615-9B46-247DBECE1E41}" type="TxLink">
            <a:rPr lang="en-US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20.3％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62865</xdr:colOff>
      <xdr:row>24</xdr:row>
      <xdr:rowOff>160020</xdr:rowOff>
    </xdr:from>
    <xdr:to>
      <xdr:col>33</xdr:col>
      <xdr:colOff>9525</xdr:colOff>
      <xdr:row>26</xdr:row>
      <xdr:rowOff>57150</xdr:rowOff>
    </xdr:to>
    <xdr:sp macro="" textlink="AL15">
      <xdr:nvSpPr>
        <xdr:cNvPr id="12" name="テキスト 14"/>
        <xdr:cNvSpPr txBox="1">
          <a:spLocks noChangeArrowheads="1"/>
        </xdr:cNvSpPr>
      </xdr:nvSpPr>
      <xdr:spPr bwMode="auto">
        <a:xfrm>
          <a:off x="5777865" y="4351020"/>
          <a:ext cx="51816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F559D9B2-711E-483C-9B4C-25A1F8118331}" type="TxLink">
            <a:rPr lang="en-US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6.3万件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66675</xdr:colOff>
      <xdr:row>33</xdr:row>
      <xdr:rowOff>0</xdr:rowOff>
    </xdr:from>
    <xdr:to>
      <xdr:col>31</xdr:col>
      <xdr:colOff>142875</xdr:colOff>
      <xdr:row>33</xdr:row>
      <xdr:rowOff>0</xdr:rowOff>
    </xdr:to>
    <xdr:sp macro="" textlink="">
      <xdr:nvSpPr>
        <xdr:cNvPr id="13" name="テキスト 13"/>
        <xdr:cNvSpPr txBox="1">
          <a:spLocks noChangeArrowheads="1"/>
        </xdr:cNvSpPr>
      </xdr:nvSpPr>
      <xdr:spPr bwMode="auto">
        <a:xfrm>
          <a:off x="5591175" y="5734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14.1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</a:p>
      </xdr:txBody>
    </xdr:sp>
    <xdr:clientData/>
  </xdr:twoCellAnchor>
  <xdr:twoCellAnchor>
    <xdr:from>
      <xdr:col>29</xdr:col>
      <xdr:colOff>114300</xdr:colOff>
      <xdr:row>33</xdr:row>
      <xdr:rowOff>0</xdr:rowOff>
    </xdr:from>
    <xdr:to>
      <xdr:col>31</xdr:col>
      <xdr:colOff>171450</xdr:colOff>
      <xdr:row>33</xdr:row>
      <xdr:rowOff>0</xdr:rowOff>
    </xdr:to>
    <xdr:sp macro="" textlink="">
      <xdr:nvSpPr>
        <xdr:cNvPr id="14" name="テキスト 14"/>
        <xdr:cNvSpPr txBox="1">
          <a:spLocks noChangeArrowheads="1"/>
        </xdr:cNvSpPr>
      </xdr:nvSpPr>
      <xdr:spPr bwMode="auto">
        <a:xfrm>
          <a:off x="5638800" y="57340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</a:p>
      </xdr:txBody>
    </xdr:sp>
    <xdr:clientData/>
  </xdr:twoCellAnchor>
  <xdr:twoCellAnchor>
    <xdr:from>
      <xdr:col>29</xdr:col>
      <xdr:colOff>180975</xdr:colOff>
      <xdr:row>33</xdr:row>
      <xdr:rowOff>0</xdr:rowOff>
    </xdr:from>
    <xdr:to>
      <xdr:col>31</xdr:col>
      <xdr:colOff>171450</xdr:colOff>
      <xdr:row>33</xdr:row>
      <xdr:rowOff>0</xdr:rowOff>
    </xdr:to>
    <xdr:sp macro="" textlink="">
      <xdr:nvSpPr>
        <xdr:cNvPr id="15" name="テキスト 15"/>
        <xdr:cNvSpPr txBox="1">
          <a:spLocks noChangeArrowheads="1"/>
        </xdr:cNvSpPr>
      </xdr:nvSpPr>
      <xdr:spPr bwMode="auto">
        <a:xfrm>
          <a:off x="5705475" y="5734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10.3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1</xdr:col>
      <xdr:colOff>66675</xdr:colOff>
      <xdr:row>33</xdr:row>
      <xdr:rowOff>0</xdr:rowOff>
    </xdr:from>
    <xdr:to>
      <xdr:col>34</xdr:col>
      <xdr:colOff>0</xdr:colOff>
      <xdr:row>33</xdr:row>
      <xdr:rowOff>0</xdr:rowOff>
    </xdr:to>
    <xdr:sp macro="" textlink="">
      <xdr:nvSpPr>
        <xdr:cNvPr id="16" name="テキスト 16"/>
        <xdr:cNvSpPr txBox="1">
          <a:spLocks noChangeArrowheads="1"/>
        </xdr:cNvSpPr>
      </xdr:nvSpPr>
      <xdr:spPr bwMode="auto">
        <a:xfrm>
          <a:off x="257175" y="5734050"/>
          <a:ext cx="6219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資料：特許庁「特許庁年報」、「特許行政年次報告」のデータをもとに文部科学省で集計。</a:t>
          </a:r>
        </a:p>
      </xdr:txBody>
    </xdr:sp>
    <xdr:clientData/>
  </xdr:twoCellAnchor>
  <xdr:twoCellAnchor>
    <xdr:from>
      <xdr:col>1</xdr:col>
      <xdr:colOff>19050</xdr:colOff>
      <xdr:row>5</xdr:row>
      <xdr:rowOff>19050</xdr:rowOff>
    </xdr:from>
    <xdr:to>
      <xdr:col>8</xdr:col>
      <xdr:colOff>57150</xdr:colOff>
      <xdr:row>6</xdr:row>
      <xdr:rowOff>28575</xdr:rowOff>
    </xdr:to>
    <xdr:sp macro="" textlink="">
      <xdr:nvSpPr>
        <xdr:cNvPr id="17" name="Text Box 25"/>
        <xdr:cNvSpPr txBox="1">
          <a:spLocks noChangeArrowheads="1"/>
        </xdr:cNvSpPr>
      </xdr:nvSpPr>
      <xdr:spPr bwMode="auto">
        <a:xfrm>
          <a:off x="209550" y="952500"/>
          <a:ext cx="13716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10,000 applications</a:t>
          </a:r>
        </a:p>
      </xdr:txBody>
    </xdr:sp>
    <xdr:clientData/>
  </xdr:twoCellAnchor>
  <xdr:twoCellAnchor>
    <xdr:from>
      <xdr:col>30</xdr:col>
      <xdr:colOff>13335</xdr:colOff>
      <xdr:row>28</xdr:row>
      <xdr:rowOff>108585</xdr:rowOff>
    </xdr:from>
    <xdr:to>
      <xdr:col>32</xdr:col>
      <xdr:colOff>175260</xdr:colOff>
      <xdr:row>30</xdr:row>
      <xdr:rowOff>137160</xdr:rowOff>
    </xdr:to>
    <xdr:sp macro="" textlink="">
      <xdr:nvSpPr>
        <xdr:cNvPr id="18" name="Text Box 26"/>
        <xdr:cNvSpPr txBox="1">
          <a:spLocks noChangeArrowheads="1"/>
        </xdr:cNvSpPr>
      </xdr:nvSpPr>
      <xdr:spPr bwMode="auto">
        <a:xfrm>
          <a:off x="5728335" y="4985385"/>
          <a:ext cx="542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year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33</xdr:col>
      <xdr:colOff>0</xdr:colOff>
      <xdr:row>0</xdr:row>
      <xdr:rowOff>0</xdr:rowOff>
    </xdr:to>
    <xdr:sp macro="" textlink="">
      <xdr:nvSpPr>
        <xdr:cNvPr id="2" name="テキスト 16"/>
        <xdr:cNvSpPr txBox="1">
          <a:spLocks noChangeArrowheads="1"/>
        </xdr:cNvSpPr>
      </xdr:nvSpPr>
      <xdr:spPr bwMode="auto">
        <a:xfrm>
          <a:off x="257175" y="0"/>
          <a:ext cx="6029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資料：特許庁「特許庁年報」、「特許行政年次報告」のデータをもとに文部科学省で集計。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33</xdr:col>
      <xdr:colOff>0</xdr:colOff>
      <xdr:row>0</xdr:row>
      <xdr:rowOff>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219075</xdr:colOff>
      <xdr:row>0</xdr:row>
      <xdr:rowOff>0</xdr:rowOff>
    </xdr:from>
    <xdr:to>
      <xdr:col>8</xdr:col>
      <xdr:colOff>38100</xdr:colOff>
      <xdr:row>0</xdr:row>
      <xdr:rowOff>0</xdr:rowOff>
    </xdr:to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1524000" y="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6.2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</a:p>
      </xdr:txBody>
    </xdr:sp>
    <xdr:clientData/>
  </xdr:twoCellAnchor>
  <xdr:twoCellAnchor>
    <xdr:from>
      <xdr:col>1</xdr:col>
      <xdr:colOff>85725</xdr:colOff>
      <xdr:row>0</xdr:row>
      <xdr:rowOff>0</xdr:rowOff>
    </xdr:from>
    <xdr:to>
      <xdr:col>3</xdr:col>
      <xdr:colOff>133350</xdr:colOff>
      <xdr:row>0</xdr:row>
      <xdr:rowOff>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76225" y="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（万件）</a:t>
          </a:r>
        </a:p>
      </xdr:txBody>
    </xdr:sp>
    <xdr:clientData/>
  </xdr:twoCellAnchor>
  <xdr:twoCellAnchor>
    <xdr:from>
      <xdr:col>32</xdr:col>
      <xdr:colOff>38100</xdr:colOff>
      <xdr:row>0</xdr:row>
      <xdr:rowOff>0</xdr:rowOff>
    </xdr:from>
    <xdr:to>
      <xdr:col>33</xdr:col>
      <xdr:colOff>0</xdr:colOff>
      <xdr:row>0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134100" y="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xdr:txBody>
    </xdr:sp>
    <xdr:clientData/>
  </xdr:twoCellAnchor>
  <xdr:twoCellAnchor>
    <xdr:from>
      <xdr:col>32</xdr:col>
      <xdr:colOff>95250</xdr:colOff>
      <xdr:row>0</xdr:row>
      <xdr:rowOff>0</xdr:rowOff>
    </xdr:from>
    <xdr:to>
      <xdr:col>33</xdr:col>
      <xdr:colOff>0</xdr:colOff>
      <xdr:row>0</xdr:row>
      <xdr:rowOff>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6191250" y="0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xdr:txBody>
    </xdr:sp>
    <xdr:clientData/>
  </xdr:twoCellAnchor>
  <xdr:twoCellAnchor>
    <xdr:from>
      <xdr:col>1</xdr:col>
      <xdr:colOff>171450</xdr:colOff>
      <xdr:row>5</xdr:row>
      <xdr:rowOff>114300</xdr:rowOff>
    </xdr:from>
    <xdr:to>
      <xdr:col>32</xdr:col>
      <xdr:colOff>171450</xdr:colOff>
      <xdr:row>30</xdr:row>
      <xdr:rowOff>142875</xdr:rowOff>
    </xdr:to>
    <xdr:graphicFrame macro="">
      <xdr:nvGraphicFramePr>
        <xdr:cNvPr id="8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142875</xdr:colOff>
      <xdr:row>4</xdr:row>
      <xdr:rowOff>57150</xdr:rowOff>
    </xdr:from>
    <xdr:to>
      <xdr:col>4</xdr:col>
      <xdr:colOff>28575</xdr:colOff>
      <xdr:row>5</xdr:row>
      <xdr:rowOff>66675</xdr:rowOff>
    </xdr:to>
    <xdr:sp macro="" textlink="">
      <xdr:nvSpPr>
        <xdr:cNvPr id="9" name="Text Box 17"/>
        <xdr:cNvSpPr txBox="1">
          <a:spLocks noChangeArrowheads="1"/>
        </xdr:cNvSpPr>
      </xdr:nvSpPr>
      <xdr:spPr bwMode="auto">
        <a:xfrm>
          <a:off x="333375" y="819150"/>
          <a:ext cx="457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（万件）</a:t>
          </a:r>
        </a:p>
      </xdr:txBody>
    </xdr:sp>
    <xdr:clientData/>
  </xdr:twoCellAnchor>
  <xdr:twoCellAnchor>
    <xdr:from>
      <xdr:col>7</xdr:col>
      <xdr:colOff>238125</xdr:colOff>
      <xdr:row>0</xdr:row>
      <xdr:rowOff>0</xdr:rowOff>
    </xdr:from>
    <xdr:to>
      <xdr:col>8</xdr:col>
      <xdr:colOff>47625</xdr:colOff>
      <xdr:row>0</xdr:row>
      <xdr:rowOff>0</xdr:rowOff>
    </xdr:to>
    <xdr:sp macro="" textlink="">
      <xdr:nvSpPr>
        <xdr:cNvPr id="10" name="テキスト 3"/>
        <xdr:cNvSpPr txBox="1">
          <a:spLocks noChangeArrowheads="1"/>
        </xdr:cNvSpPr>
      </xdr:nvSpPr>
      <xdr:spPr bwMode="auto">
        <a:xfrm>
          <a:off x="1524000" y="0"/>
          <a:ext cx="47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40.9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</a:p>
      </xdr:txBody>
    </xdr:sp>
    <xdr:clientData/>
  </xdr:twoCellAnchor>
  <xdr:twoCellAnchor>
    <xdr:from>
      <xdr:col>7</xdr:col>
      <xdr:colOff>228600</xdr:colOff>
      <xdr:row>0</xdr:row>
      <xdr:rowOff>0</xdr:rowOff>
    </xdr:from>
    <xdr:to>
      <xdr:col>8</xdr:col>
      <xdr:colOff>38100</xdr:colOff>
      <xdr:row>0</xdr:row>
      <xdr:rowOff>0</xdr:rowOff>
    </xdr:to>
    <xdr:sp macro="" textlink="">
      <xdr:nvSpPr>
        <xdr:cNvPr id="11" name="テキスト 5"/>
        <xdr:cNvSpPr txBox="1">
          <a:spLocks noChangeArrowheads="1"/>
        </xdr:cNvSpPr>
      </xdr:nvSpPr>
      <xdr:spPr bwMode="auto">
        <a:xfrm>
          <a:off x="1524000" y="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15.1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29</xdr:col>
      <xdr:colOff>9525</xdr:colOff>
      <xdr:row>0</xdr:row>
      <xdr:rowOff>0</xdr:rowOff>
    </xdr:from>
    <xdr:to>
      <xdr:col>32</xdr:col>
      <xdr:colOff>57150</xdr:colOff>
      <xdr:row>0</xdr:row>
      <xdr:rowOff>0</xdr:rowOff>
    </xdr:to>
    <xdr:sp macro="" textlink="">
      <xdr:nvSpPr>
        <xdr:cNvPr id="12" name="テキスト 3"/>
        <xdr:cNvSpPr txBox="1">
          <a:spLocks noChangeArrowheads="1"/>
        </xdr:cNvSpPr>
      </xdr:nvSpPr>
      <xdr:spPr bwMode="auto">
        <a:xfrm>
          <a:off x="5534025" y="0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40.9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</a:p>
      </xdr:txBody>
    </xdr:sp>
    <xdr:clientData/>
  </xdr:twoCellAnchor>
  <xdr:twoCellAnchor>
    <xdr:from>
      <xdr:col>30</xdr:col>
      <xdr:colOff>19050</xdr:colOff>
      <xdr:row>0</xdr:row>
      <xdr:rowOff>0</xdr:rowOff>
    </xdr:from>
    <xdr:to>
      <xdr:col>32</xdr:col>
      <xdr:colOff>9525</xdr:colOff>
      <xdr:row>0</xdr:row>
      <xdr:rowOff>0</xdr:rowOff>
    </xdr:to>
    <xdr:sp macro="" textlink="">
      <xdr:nvSpPr>
        <xdr:cNvPr id="13" name="テキスト 15"/>
        <xdr:cNvSpPr txBox="1">
          <a:spLocks noChangeArrowheads="1"/>
        </xdr:cNvSpPr>
      </xdr:nvSpPr>
      <xdr:spPr bwMode="auto">
        <a:xfrm>
          <a:off x="573405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15.1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29</xdr:col>
      <xdr:colOff>161925</xdr:colOff>
      <xdr:row>0</xdr:row>
      <xdr:rowOff>0</xdr:rowOff>
    </xdr:from>
    <xdr:to>
      <xdr:col>32</xdr:col>
      <xdr:colOff>28575</xdr:colOff>
      <xdr:row>0</xdr:row>
      <xdr:rowOff>0</xdr:rowOff>
    </xdr:to>
    <xdr:sp macro="" textlink="">
      <xdr:nvSpPr>
        <xdr:cNvPr id="14" name="テキスト 14"/>
        <xdr:cNvSpPr txBox="1">
          <a:spLocks noChangeArrowheads="1"/>
        </xdr:cNvSpPr>
      </xdr:nvSpPr>
      <xdr:spPr bwMode="auto">
        <a:xfrm>
          <a:off x="5686425" y="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6.2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</a:p>
      </xdr:txBody>
    </xdr:sp>
    <xdr:clientData/>
  </xdr:twoCellAnchor>
  <xdr:twoCellAnchor>
    <xdr:from>
      <xdr:col>30</xdr:col>
      <xdr:colOff>84482</xdr:colOff>
      <xdr:row>13</xdr:row>
      <xdr:rowOff>125896</xdr:rowOff>
    </xdr:from>
    <xdr:to>
      <xdr:col>32</xdr:col>
      <xdr:colOff>190499</xdr:colOff>
      <xdr:row>14</xdr:row>
      <xdr:rowOff>123825</xdr:rowOff>
    </xdr:to>
    <xdr:sp macro="" textlink="AL14">
      <xdr:nvSpPr>
        <xdr:cNvPr id="15" name="テキスト 13"/>
        <xdr:cNvSpPr txBox="1">
          <a:spLocks noChangeArrowheads="1"/>
        </xdr:cNvSpPr>
      </xdr:nvSpPr>
      <xdr:spPr bwMode="auto">
        <a:xfrm>
          <a:off x="5799482" y="2430946"/>
          <a:ext cx="487017" cy="169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561B027C-9058-49C2-A4AD-0131B997861C}" type="TxLink">
            <a:rPr lang="en-US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18.0万件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95249</xdr:colOff>
      <xdr:row>24</xdr:row>
      <xdr:rowOff>78274</xdr:rowOff>
    </xdr:from>
    <xdr:to>
      <xdr:col>33</xdr:col>
      <xdr:colOff>9525</xdr:colOff>
      <xdr:row>26</xdr:row>
      <xdr:rowOff>0</xdr:rowOff>
    </xdr:to>
    <xdr:sp macro="" textlink="AL15">
      <xdr:nvSpPr>
        <xdr:cNvPr id="16" name="テキスト 14"/>
        <xdr:cNvSpPr txBox="1">
          <a:spLocks noChangeArrowheads="1"/>
        </xdr:cNvSpPr>
      </xdr:nvSpPr>
      <xdr:spPr bwMode="auto">
        <a:xfrm>
          <a:off x="5810249" y="4269274"/>
          <a:ext cx="485776" cy="264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9CBC3CA1-A42E-4C0E-8477-99EB5856835E}" type="TxLink">
            <a:rPr lang="en-US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3.9万件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90694</xdr:colOff>
      <xdr:row>9</xdr:row>
      <xdr:rowOff>37685</xdr:rowOff>
    </xdr:from>
    <xdr:to>
      <xdr:col>33</xdr:col>
      <xdr:colOff>9525</xdr:colOff>
      <xdr:row>10</xdr:row>
      <xdr:rowOff>38100</xdr:rowOff>
    </xdr:to>
    <xdr:sp macro="" textlink="AL16">
      <xdr:nvSpPr>
        <xdr:cNvPr id="17" name="テキスト 15"/>
        <xdr:cNvSpPr txBox="1">
          <a:spLocks noChangeArrowheads="1"/>
        </xdr:cNvSpPr>
      </xdr:nvSpPr>
      <xdr:spPr bwMode="auto">
        <a:xfrm>
          <a:off x="5805694" y="1656935"/>
          <a:ext cx="490331" cy="171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139404A0-7B1F-4ABF-A897-94F009A0F5FF}" type="TxLink">
            <a:rPr lang="en-US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21.7％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66675</xdr:colOff>
      <xdr:row>31</xdr:row>
      <xdr:rowOff>57150</xdr:rowOff>
    </xdr:from>
    <xdr:to>
      <xdr:col>32</xdr:col>
      <xdr:colOff>57150</xdr:colOff>
      <xdr:row>34</xdr:row>
      <xdr:rowOff>66675</xdr:rowOff>
    </xdr:to>
    <xdr:sp macro="" textlink="">
      <xdr:nvSpPr>
        <xdr:cNvPr id="18" name="テキスト 16"/>
        <xdr:cNvSpPr txBox="1">
          <a:spLocks noChangeArrowheads="1"/>
        </xdr:cNvSpPr>
      </xdr:nvSpPr>
      <xdr:spPr bwMode="auto">
        <a:xfrm>
          <a:off x="257175" y="5448300"/>
          <a:ext cx="589597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年から平成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年の大幅な件数の伸びは、特許付与後異議申し立て制度等の影響により登録時期が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早まったためである。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特許庁「特許行政年次報告書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2020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年版」</a:t>
          </a:r>
        </a:p>
      </xdr:txBody>
    </xdr:sp>
    <xdr:clientData/>
  </xdr:twoCellAnchor>
  <xdr:twoCellAnchor>
    <xdr:from>
      <xdr:col>1</xdr:col>
      <xdr:colOff>47625</xdr:colOff>
      <xdr:row>5</xdr:row>
      <xdr:rowOff>57150</xdr:rowOff>
    </xdr:from>
    <xdr:to>
      <xdr:col>12</xdr:col>
      <xdr:colOff>95250</xdr:colOff>
      <xdr:row>6</xdr:row>
      <xdr:rowOff>38100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38125" y="990600"/>
          <a:ext cx="2143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10,000 grants</a:t>
          </a:r>
        </a:p>
      </xdr:txBody>
    </xdr:sp>
    <xdr:clientData/>
  </xdr:twoCellAnchor>
  <xdr:twoCellAnchor>
    <xdr:from>
      <xdr:col>30</xdr:col>
      <xdr:colOff>0</xdr:colOff>
      <xdr:row>28</xdr:row>
      <xdr:rowOff>107261</xdr:rowOff>
    </xdr:from>
    <xdr:to>
      <xdr:col>32</xdr:col>
      <xdr:colOff>180976</xdr:colOff>
      <xdr:row>30</xdr:row>
      <xdr:rowOff>114300</xdr:rowOff>
    </xdr:to>
    <xdr:sp macro="" textlink="">
      <xdr:nvSpPr>
        <xdr:cNvPr id="20" name="Text Box 26"/>
        <xdr:cNvSpPr txBox="1">
          <a:spLocks noChangeArrowheads="1"/>
        </xdr:cNvSpPr>
      </xdr:nvSpPr>
      <xdr:spPr bwMode="auto">
        <a:xfrm>
          <a:off x="5715000" y="4984061"/>
          <a:ext cx="561976" cy="349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year</a:t>
          </a:r>
        </a:p>
      </xdr:txBody>
    </xdr:sp>
    <xdr:clientData/>
  </xdr:twoCellAnchor>
  <xdr:twoCellAnchor>
    <xdr:from>
      <xdr:col>28</xdr:col>
      <xdr:colOff>161925</xdr:colOff>
      <xdr:row>4</xdr:row>
      <xdr:rowOff>19050</xdr:rowOff>
    </xdr:from>
    <xdr:to>
      <xdr:col>32</xdr:col>
      <xdr:colOff>9525</xdr:colOff>
      <xdr:row>6</xdr:row>
      <xdr:rowOff>72390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5495925" y="781050"/>
          <a:ext cx="6096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percentage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36</xdr:row>
      <xdr:rowOff>47625</xdr:rowOff>
    </xdr:from>
    <xdr:to>
      <xdr:col>34</xdr:col>
      <xdr:colOff>171450</xdr:colOff>
      <xdr:row>38</xdr:row>
      <xdr:rowOff>142875</xdr:rowOff>
    </xdr:to>
    <xdr:sp macro="" textlink="">
      <xdr:nvSpPr>
        <xdr:cNvPr id="2" name="テキスト 1047"/>
        <xdr:cNvSpPr txBox="1">
          <a:spLocks noChangeArrowheads="1"/>
        </xdr:cNvSpPr>
      </xdr:nvSpPr>
      <xdr:spPr bwMode="auto">
        <a:xfrm>
          <a:off x="171450" y="6334125"/>
          <a:ext cx="647700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注）右図は、特許出願件数の合計に占める、国・地域別の割合（上位の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の国・地域）を示す。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特許庁「特許行政年次報告書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2020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年版」のデータを基に文部科学省で試算</a:t>
          </a:r>
        </a:p>
      </xdr:txBody>
    </xdr:sp>
    <xdr:clientData/>
  </xdr:twoCellAnchor>
  <xdr:twoCellAnchor editAs="absolute">
    <xdr:from>
      <xdr:col>26</xdr:col>
      <xdr:colOff>114300</xdr:colOff>
      <xdr:row>10</xdr:row>
      <xdr:rowOff>0</xdr:rowOff>
    </xdr:from>
    <xdr:to>
      <xdr:col>31</xdr:col>
      <xdr:colOff>85725</xdr:colOff>
      <xdr:row>32</xdr:row>
      <xdr:rowOff>104775</xdr:rowOff>
    </xdr:to>
    <xdr:graphicFrame macro="">
      <xdr:nvGraphicFramePr>
        <xdr:cNvPr id="3" name="グラフ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105263</xdr:colOff>
      <xdr:row>15</xdr:row>
      <xdr:rowOff>9525</xdr:rowOff>
    </xdr:from>
    <xdr:to>
      <xdr:col>36</xdr:col>
      <xdr:colOff>29063</xdr:colOff>
      <xdr:row>16</xdr:row>
      <xdr:rowOff>57150</xdr:rowOff>
    </xdr:to>
    <xdr:sp macro="" textlink="AR24">
      <xdr:nvSpPr>
        <xdr:cNvPr id="4" name="テキスト 1036"/>
        <xdr:cNvSpPr txBox="1">
          <a:spLocks noChangeArrowheads="1"/>
        </xdr:cNvSpPr>
      </xdr:nvSpPr>
      <xdr:spPr bwMode="auto">
        <a:xfrm>
          <a:off x="5629763" y="2695575"/>
          <a:ext cx="1228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59E0993D-D85E-4975-932D-6BC4025934C7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 36.5 United States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29</xdr:col>
      <xdr:colOff>114788</xdr:colOff>
      <xdr:row>23</xdr:row>
      <xdr:rowOff>170717</xdr:rowOff>
    </xdr:from>
    <xdr:to>
      <xdr:col>35</xdr:col>
      <xdr:colOff>142875</xdr:colOff>
      <xdr:row>24</xdr:row>
      <xdr:rowOff>151667</xdr:rowOff>
    </xdr:to>
    <xdr:sp macro="" textlink="AR27">
      <xdr:nvSpPr>
        <xdr:cNvPr id="5" name="テキスト 1037"/>
        <xdr:cNvSpPr txBox="1">
          <a:spLocks noChangeArrowheads="1"/>
        </xdr:cNvSpPr>
      </xdr:nvSpPr>
      <xdr:spPr bwMode="auto">
        <a:xfrm>
          <a:off x="5639288" y="4228367"/>
          <a:ext cx="1171087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B0C26FFE-F478-4789-8BCB-A6E23929DDEA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 9.0 Rep. of Korea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29</xdr:col>
      <xdr:colOff>114788</xdr:colOff>
      <xdr:row>22</xdr:row>
      <xdr:rowOff>28575</xdr:rowOff>
    </xdr:from>
    <xdr:to>
      <xdr:col>36</xdr:col>
      <xdr:colOff>488</xdr:colOff>
      <xdr:row>23</xdr:row>
      <xdr:rowOff>66675</xdr:rowOff>
    </xdr:to>
    <xdr:sp macro="" textlink="AR26">
      <xdr:nvSpPr>
        <xdr:cNvPr id="6" name="テキスト 1038"/>
        <xdr:cNvSpPr txBox="1">
          <a:spLocks noChangeArrowheads="1"/>
        </xdr:cNvSpPr>
      </xdr:nvSpPr>
      <xdr:spPr bwMode="auto">
        <a:xfrm>
          <a:off x="5639288" y="3914775"/>
          <a:ext cx="11906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07CC0DD6-56C9-40DA-8474-12C339833E44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ドイツ 9.9 Germany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29</xdr:col>
      <xdr:colOff>95738</xdr:colOff>
      <xdr:row>27</xdr:row>
      <xdr:rowOff>9525</xdr:rowOff>
    </xdr:from>
    <xdr:to>
      <xdr:col>36</xdr:col>
      <xdr:colOff>104775</xdr:colOff>
      <xdr:row>28</xdr:row>
      <xdr:rowOff>1099</xdr:rowOff>
    </xdr:to>
    <xdr:sp macro="" textlink="AR30">
      <xdr:nvSpPr>
        <xdr:cNvPr id="7" name="テキスト 1039"/>
        <xdr:cNvSpPr txBox="1">
          <a:spLocks noChangeArrowheads="1"/>
        </xdr:cNvSpPr>
      </xdr:nvSpPr>
      <xdr:spPr bwMode="auto">
        <a:xfrm>
          <a:off x="5620238" y="4752975"/>
          <a:ext cx="1313962" cy="163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D1FEE19F-2590-4F97-AE57-C01FADC7A2FC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オランダ 3.2 Netherlands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29</xdr:col>
      <xdr:colOff>114788</xdr:colOff>
      <xdr:row>26</xdr:row>
      <xdr:rowOff>49579</xdr:rowOff>
    </xdr:from>
    <xdr:to>
      <xdr:col>35</xdr:col>
      <xdr:colOff>142875</xdr:colOff>
      <xdr:row>27</xdr:row>
      <xdr:rowOff>23935</xdr:rowOff>
    </xdr:to>
    <xdr:sp macro="" textlink="AR29">
      <xdr:nvSpPr>
        <xdr:cNvPr id="8" name="テキスト 1040"/>
        <xdr:cNvSpPr txBox="1">
          <a:spLocks noChangeArrowheads="1"/>
        </xdr:cNvSpPr>
      </xdr:nvSpPr>
      <xdr:spPr bwMode="auto">
        <a:xfrm>
          <a:off x="5639288" y="4621579"/>
          <a:ext cx="1171087" cy="145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24992754-1433-4735-B37D-5EAE6699DD68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フランス 4.0 France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29</xdr:col>
      <xdr:colOff>95738</xdr:colOff>
      <xdr:row>29</xdr:row>
      <xdr:rowOff>71682</xdr:rowOff>
    </xdr:from>
    <xdr:to>
      <xdr:col>36</xdr:col>
      <xdr:colOff>161680</xdr:colOff>
      <xdr:row>30</xdr:row>
      <xdr:rowOff>81206</xdr:rowOff>
    </xdr:to>
    <xdr:sp macro="" textlink="AR33">
      <xdr:nvSpPr>
        <xdr:cNvPr id="9" name="テキスト 1041"/>
        <xdr:cNvSpPr txBox="1">
          <a:spLocks noChangeArrowheads="1"/>
        </xdr:cNvSpPr>
      </xdr:nvSpPr>
      <xdr:spPr bwMode="auto">
        <a:xfrm>
          <a:off x="5620238" y="5158032"/>
          <a:ext cx="1370867" cy="180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E2E4DBE5-367C-4595-8FF3-F88A2FFD0C92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スウェーデン 1.9 Sweden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95738</xdr:colOff>
      <xdr:row>30</xdr:row>
      <xdr:rowOff>101112</xdr:rowOff>
    </xdr:from>
    <xdr:to>
      <xdr:col>35</xdr:col>
      <xdr:colOff>123825</xdr:colOff>
      <xdr:row>31</xdr:row>
      <xdr:rowOff>120162</xdr:rowOff>
    </xdr:to>
    <xdr:sp macro="" textlink="AR34">
      <xdr:nvSpPr>
        <xdr:cNvPr id="10" name="テキスト 1042"/>
        <xdr:cNvSpPr txBox="1">
          <a:spLocks noChangeArrowheads="1"/>
        </xdr:cNvSpPr>
      </xdr:nvSpPr>
      <xdr:spPr bwMode="auto">
        <a:xfrm>
          <a:off x="5620238" y="5358912"/>
          <a:ext cx="11710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5835DE11-7C10-48AF-9E2F-5F1FDC986D4E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その他 13.0 Others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29</xdr:col>
      <xdr:colOff>114789</xdr:colOff>
      <xdr:row>19</xdr:row>
      <xdr:rowOff>171449</xdr:rowOff>
    </xdr:from>
    <xdr:to>
      <xdr:col>36</xdr:col>
      <xdr:colOff>9526</xdr:colOff>
      <xdr:row>20</xdr:row>
      <xdr:rowOff>161924</xdr:rowOff>
    </xdr:to>
    <xdr:sp macro="" textlink="AR25">
      <xdr:nvSpPr>
        <xdr:cNvPr id="11" name="テキスト 1044"/>
        <xdr:cNvSpPr txBox="1">
          <a:spLocks noChangeArrowheads="1"/>
        </xdr:cNvSpPr>
      </xdr:nvSpPr>
      <xdr:spPr bwMode="auto">
        <a:xfrm>
          <a:off x="5639289" y="3543299"/>
          <a:ext cx="119966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D0CE296C-F350-438C-A84D-EA761E8CCFF7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中国 12.7 China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24</xdr:col>
      <xdr:colOff>47625</xdr:colOff>
      <xdr:row>6</xdr:row>
      <xdr:rowOff>19050</xdr:rowOff>
    </xdr:from>
    <xdr:to>
      <xdr:col>32</xdr:col>
      <xdr:colOff>57151</xdr:colOff>
      <xdr:row>8</xdr:row>
      <xdr:rowOff>19050</xdr:rowOff>
    </xdr:to>
    <xdr:sp macro="" textlink="$AO$37">
      <xdr:nvSpPr>
        <xdr:cNvPr id="12" name="テキスト 1078"/>
        <xdr:cNvSpPr txBox="1">
          <a:spLocks noChangeArrowheads="1"/>
        </xdr:cNvSpPr>
      </xdr:nvSpPr>
      <xdr:spPr bwMode="auto">
        <a:xfrm>
          <a:off x="4619625" y="1162050"/>
          <a:ext cx="1533526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CD2D8620-2FDA-43A8-8312-93175CB25A04}" type="TxLink">
            <a:rPr lang="en-US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（2）　内訳 (平成31年)  Breakdown (2019)</a:t>
          </a:fld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25</xdr:col>
      <xdr:colOff>0</xdr:colOff>
      <xdr:row>8</xdr:row>
      <xdr:rowOff>19050</xdr:rowOff>
    </xdr:from>
    <xdr:to>
      <xdr:col>31</xdr:col>
      <xdr:colOff>142875</xdr:colOff>
      <xdr:row>11</xdr:row>
      <xdr:rowOff>114300</xdr:rowOff>
    </xdr:to>
    <xdr:sp macro="" textlink="AO36">
      <xdr:nvSpPr>
        <xdr:cNvPr id="13" name="テキスト 1079"/>
        <xdr:cNvSpPr txBox="1">
          <a:spLocks noChangeArrowheads="1"/>
        </xdr:cNvSpPr>
      </xdr:nvSpPr>
      <xdr:spPr bwMode="auto">
        <a:xfrm>
          <a:off x="4762500" y="1504950"/>
          <a:ext cx="12858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B410ACB-6375-4FD2-BD6D-2007D0F9B971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出願合計 62,597件Number of applications（単位Unit：％)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105263</xdr:colOff>
      <xdr:row>27</xdr:row>
      <xdr:rowOff>164611</xdr:rowOff>
    </xdr:from>
    <xdr:to>
      <xdr:col>37</xdr:col>
      <xdr:colOff>76688</xdr:colOff>
      <xdr:row>29</xdr:row>
      <xdr:rowOff>12211</xdr:rowOff>
    </xdr:to>
    <xdr:sp macro="" textlink="AR31">
      <xdr:nvSpPr>
        <xdr:cNvPr id="14" name="テキスト 1082"/>
        <xdr:cNvSpPr txBox="1">
          <a:spLocks noChangeArrowheads="1"/>
        </xdr:cNvSpPr>
      </xdr:nvSpPr>
      <xdr:spPr bwMode="auto">
        <a:xfrm>
          <a:off x="5629763" y="4908061"/>
          <a:ext cx="1438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AC0AEDF4-48D3-451F-AB6C-8C19B380283A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英国 3.0 United Kingdom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 editAs="absolute">
    <xdr:from>
      <xdr:col>1</xdr:col>
      <xdr:colOff>28575</xdr:colOff>
      <xdr:row>9</xdr:row>
      <xdr:rowOff>66675</xdr:rowOff>
    </xdr:from>
    <xdr:to>
      <xdr:col>23</xdr:col>
      <xdr:colOff>38100</xdr:colOff>
      <xdr:row>35</xdr:row>
      <xdr:rowOff>115956</xdr:rowOff>
    </xdr:to>
    <xdr:graphicFrame macro="">
      <xdr:nvGraphicFramePr>
        <xdr:cNvPr id="15" name="グラフ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66675</xdr:colOff>
      <xdr:row>29</xdr:row>
      <xdr:rowOff>99072</xdr:rowOff>
    </xdr:from>
    <xdr:to>
      <xdr:col>26</xdr:col>
      <xdr:colOff>0</xdr:colOff>
      <xdr:row>30</xdr:row>
      <xdr:rowOff>82952</xdr:rowOff>
    </xdr:to>
    <xdr:sp macro="" textlink="AQ17" fLocksText="0">
      <xdr:nvSpPr>
        <xdr:cNvPr id="16" name="テキスト 1072"/>
        <xdr:cNvSpPr txBox="1">
          <a:spLocks noChangeArrowheads="1"/>
        </xdr:cNvSpPr>
      </xdr:nvSpPr>
      <xdr:spPr bwMode="auto">
        <a:xfrm>
          <a:off x="4257675" y="5185422"/>
          <a:ext cx="695325" cy="155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049D0305-3F53-488C-805F-67F0C6D45B5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フランス 0.25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LocksWithSheet="0"/>
  </xdr:twoCellAnchor>
  <xdr:twoCellAnchor>
    <xdr:from>
      <xdr:col>22</xdr:col>
      <xdr:colOff>61913</xdr:colOff>
      <xdr:row>30</xdr:row>
      <xdr:rowOff>113200</xdr:rowOff>
    </xdr:from>
    <xdr:to>
      <xdr:col>25</xdr:col>
      <xdr:colOff>119063</xdr:colOff>
      <xdr:row>31</xdr:row>
      <xdr:rowOff>113200</xdr:rowOff>
    </xdr:to>
    <xdr:sp macro="" textlink="AQ18" fLocksText="0">
      <xdr:nvSpPr>
        <xdr:cNvPr id="17" name="テキスト 1073"/>
        <xdr:cNvSpPr txBox="1">
          <a:spLocks noChangeArrowheads="1"/>
        </xdr:cNvSpPr>
      </xdr:nvSpPr>
      <xdr:spPr bwMode="auto">
        <a:xfrm>
          <a:off x="4252913" y="5371000"/>
          <a:ext cx="628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A8559265-2AE5-42E5-B2A8-23A77F51697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英国 0.19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LocksWithSheet="0"/>
  </xdr:twoCellAnchor>
  <xdr:twoCellAnchor>
    <xdr:from>
      <xdr:col>22</xdr:col>
      <xdr:colOff>49457</xdr:colOff>
      <xdr:row>14</xdr:row>
      <xdr:rowOff>126755</xdr:rowOff>
    </xdr:from>
    <xdr:to>
      <xdr:col>25</xdr:col>
      <xdr:colOff>76200</xdr:colOff>
      <xdr:row>16</xdr:row>
      <xdr:rowOff>38100</xdr:rowOff>
    </xdr:to>
    <xdr:sp macro="" textlink="AQ14" fLocksText="0">
      <xdr:nvSpPr>
        <xdr:cNvPr id="18" name="テキスト 1074"/>
        <xdr:cNvSpPr txBox="1">
          <a:spLocks noChangeArrowheads="1"/>
        </xdr:cNvSpPr>
      </xdr:nvSpPr>
      <xdr:spPr bwMode="auto">
        <a:xfrm>
          <a:off x="4240457" y="2641355"/>
          <a:ext cx="598243" cy="254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52EE857A-3F0D-43EB-8C9B-5EDC907EC99C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 2.29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 fLocksWithSheet="0"/>
  </xdr:twoCellAnchor>
  <xdr:twoCellAnchor>
    <xdr:from>
      <xdr:col>22</xdr:col>
      <xdr:colOff>52021</xdr:colOff>
      <xdr:row>26</xdr:row>
      <xdr:rowOff>123825</xdr:rowOff>
    </xdr:from>
    <xdr:to>
      <xdr:col>25</xdr:col>
      <xdr:colOff>85725</xdr:colOff>
      <xdr:row>27</xdr:row>
      <xdr:rowOff>152400</xdr:rowOff>
    </xdr:to>
    <xdr:sp macro="" textlink="AQ15" fLocksText="0">
      <xdr:nvSpPr>
        <xdr:cNvPr id="19" name="テキスト 1075"/>
        <xdr:cNvSpPr txBox="1">
          <a:spLocks noChangeArrowheads="1"/>
        </xdr:cNvSpPr>
      </xdr:nvSpPr>
      <xdr:spPr bwMode="auto">
        <a:xfrm>
          <a:off x="4243021" y="4695825"/>
          <a:ext cx="605204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10FC7C63-6899-4EDA-92B9-B518B7E19F35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ドイツ 0.62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 fLocksWithSheet="0"/>
  </xdr:twoCellAnchor>
  <xdr:twoCellAnchor>
    <xdr:from>
      <xdr:col>22</xdr:col>
      <xdr:colOff>61546</xdr:colOff>
      <xdr:row>28</xdr:row>
      <xdr:rowOff>19050</xdr:rowOff>
    </xdr:from>
    <xdr:to>
      <xdr:col>25</xdr:col>
      <xdr:colOff>114300</xdr:colOff>
      <xdr:row>29</xdr:row>
      <xdr:rowOff>47625</xdr:rowOff>
    </xdr:to>
    <xdr:sp macro="" textlink="AQ16" fLocksText="0">
      <xdr:nvSpPr>
        <xdr:cNvPr id="20" name="テキスト 1076"/>
        <xdr:cNvSpPr txBox="1">
          <a:spLocks noChangeArrowheads="1"/>
        </xdr:cNvSpPr>
      </xdr:nvSpPr>
      <xdr:spPr bwMode="auto">
        <a:xfrm>
          <a:off x="4252546" y="4933950"/>
          <a:ext cx="624254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0A2D2A63-10FB-464E-BC39-01465C8867B2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 0.56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 fLocksWithSheet="0"/>
  </xdr:twoCellAnchor>
  <xdr:twoCellAnchor>
    <xdr:from>
      <xdr:col>1</xdr:col>
      <xdr:colOff>57150</xdr:colOff>
      <xdr:row>6</xdr:row>
      <xdr:rowOff>76200</xdr:rowOff>
    </xdr:from>
    <xdr:to>
      <xdr:col>6</xdr:col>
      <xdr:colOff>123825</xdr:colOff>
      <xdr:row>7</xdr:row>
      <xdr:rowOff>123825</xdr:rowOff>
    </xdr:to>
    <xdr:sp macro="" textlink="">
      <xdr:nvSpPr>
        <xdr:cNvPr id="21" name="テキスト 1081"/>
        <xdr:cNvSpPr txBox="1">
          <a:spLocks noChangeArrowheads="1"/>
        </xdr:cNvSpPr>
      </xdr:nvSpPr>
      <xdr:spPr bwMode="auto">
        <a:xfrm>
          <a:off x="247650" y="1219200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　推移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Trends</a:t>
          </a:r>
        </a:p>
      </xdr:txBody>
    </xdr:sp>
    <xdr:clientData/>
  </xdr:twoCellAnchor>
  <xdr:twoCellAnchor>
    <xdr:from>
      <xdr:col>2</xdr:col>
      <xdr:colOff>104775</xdr:colOff>
      <xdr:row>8</xdr:row>
      <xdr:rowOff>0</xdr:rowOff>
    </xdr:from>
    <xdr:to>
      <xdr:col>6</xdr:col>
      <xdr:colOff>95250</xdr:colOff>
      <xdr:row>8</xdr:row>
      <xdr:rowOff>152400</xdr:rowOff>
    </xdr:to>
    <xdr:sp macro="" textlink="">
      <xdr:nvSpPr>
        <xdr:cNvPr id="22" name="Text Box 1094"/>
        <xdr:cNvSpPr txBox="1">
          <a:spLocks noChangeArrowheads="1"/>
        </xdr:cNvSpPr>
      </xdr:nvSpPr>
      <xdr:spPr bwMode="auto">
        <a:xfrm>
          <a:off x="485775" y="1485900"/>
          <a:ext cx="7524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（万件）</a:t>
          </a:r>
        </a:p>
      </xdr:txBody>
    </xdr:sp>
    <xdr:clientData/>
  </xdr:twoCellAnchor>
  <xdr:twoCellAnchor>
    <xdr:from>
      <xdr:col>22</xdr:col>
      <xdr:colOff>104775</xdr:colOff>
      <xdr:row>32</xdr:row>
      <xdr:rowOff>104775</xdr:rowOff>
    </xdr:from>
    <xdr:to>
      <xdr:col>24</xdr:col>
      <xdr:colOff>180975</xdr:colOff>
      <xdr:row>36</xdr:row>
      <xdr:rowOff>9525</xdr:rowOff>
    </xdr:to>
    <xdr:sp macro="" textlink="">
      <xdr:nvSpPr>
        <xdr:cNvPr id="23" name="Text Box 1095"/>
        <xdr:cNvSpPr txBox="1">
          <a:spLocks noChangeArrowheads="1"/>
        </xdr:cNvSpPr>
      </xdr:nvSpPr>
      <xdr:spPr bwMode="auto">
        <a:xfrm>
          <a:off x="4295775" y="5705475"/>
          <a:ext cx="457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anchorCtr="0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year</a:t>
          </a:r>
        </a:p>
      </xdr:txBody>
    </xdr:sp>
    <xdr:clientData/>
  </xdr:twoCellAnchor>
  <xdr:twoCellAnchor>
    <xdr:from>
      <xdr:col>0</xdr:col>
      <xdr:colOff>85725</xdr:colOff>
      <xdr:row>26</xdr:row>
      <xdr:rowOff>0</xdr:rowOff>
    </xdr:from>
    <xdr:to>
      <xdr:col>4</xdr:col>
      <xdr:colOff>38100</xdr:colOff>
      <xdr:row>26</xdr:row>
      <xdr:rowOff>0</xdr:rowOff>
    </xdr:to>
    <xdr:sp macro="" textlink="">
      <xdr:nvSpPr>
        <xdr:cNvPr id="24" name="テキスト 1065"/>
        <xdr:cNvSpPr txBox="1">
          <a:spLocks noChangeArrowheads="1"/>
        </xdr:cNvSpPr>
      </xdr:nvSpPr>
      <xdr:spPr bwMode="auto">
        <a:xfrm>
          <a:off x="85725" y="4572000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（万件）</a:t>
          </a:r>
        </a:p>
      </xdr:txBody>
    </xdr:sp>
    <xdr:clientData/>
  </xdr:twoCellAnchor>
  <xdr:twoCellAnchor>
    <xdr:from>
      <xdr:col>1</xdr:col>
      <xdr:colOff>47625</xdr:colOff>
      <xdr:row>8</xdr:row>
      <xdr:rowOff>104775</xdr:rowOff>
    </xdr:from>
    <xdr:to>
      <xdr:col>8</xdr:col>
      <xdr:colOff>85725</xdr:colOff>
      <xdr:row>9</xdr:row>
      <xdr:rowOff>114300</xdr:rowOff>
    </xdr:to>
    <xdr:sp macro="" textlink="">
      <xdr:nvSpPr>
        <xdr:cNvPr id="25" name="Text Box 1117"/>
        <xdr:cNvSpPr txBox="1">
          <a:spLocks noChangeArrowheads="1"/>
        </xdr:cNvSpPr>
      </xdr:nvSpPr>
      <xdr:spPr bwMode="auto">
        <a:xfrm>
          <a:off x="238125" y="1590675"/>
          <a:ext cx="13716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10,000 applications</a:t>
          </a:r>
        </a:p>
      </xdr:txBody>
    </xdr:sp>
    <xdr:clientData/>
  </xdr:twoCellAnchor>
  <xdr:twoCellAnchor>
    <xdr:from>
      <xdr:col>29</xdr:col>
      <xdr:colOff>105263</xdr:colOff>
      <xdr:row>28</xdr:row>
      <xdr:rowOff>121506</xdr:rowOff>
    </xdr:from>
    <xdr:to>
      <xdr:col>37</xdr:col>
      <xdr:colOff>10013</xdr:colOff>
      <xdr:row>29</xdr:row>
      <xdr:rowOff>128099</xdr:rowOff>
    </xdr:to>
    <xdr:sp macro="" textlink="AR32">
      <xdr:nvSpPr>
        <xdr:cNvPr id="26" name="テキスト 1041"/>
        <xdr:cNvSpPr txBox="1">
          <a:spLocks noChangeArrowheads="1"/>
        </xdr:cNvSpPr>
      </xdr:nvSpPr>
      <xdr:spPr bwMode="auto">
        <a:xfrm>
          <a:off x="5629763" y="5036406"/>
          <a:ext cx="1371600" cy="178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D41ACB7F-7E0C-4DE0-85CB-7FB49CF8EC9C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台湾 2.5 Taiwan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29</xdr:col>
      <xdr:colOff>105263</xdr:colOff>
      <xdr:row>25</xdr:row>
      <xdr:rowOff>61180</xdr:rowOff>
    </xdr:from>
    <xdr:to>
      <xdr:col>35</xdr:col>
      <xdr:colOff>133350</xdr:colOff>
      <xdr:row>26</xdr:row>
      <xdr:rowOff>45060</xdr:rowOff>
    </xdr:to>
    <xdr:sp macro="" textlink="AR28">
      <xdr:nvSpPr>
        <xdr:cNvPr id="27" name="テキスト 1037"/>
        <xdr:cNvSpPr txBox="1">
          <a:spLocks noChangeArrowheads="1"/>
        </xdr:cNvSpPr>
      </xdr:nvSpPr>
      <xdr:spPr bwMode="auto">
        <a:xfrm>
          <a:off x="5629763" y="4461730"/>
          <a:ext cx="1171087" cy="155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1E6C861D-DB86-4680-86DD-A159A4E65860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スイス 4.2 Switzerland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0.59114</cdr:x>
      <cdr:y>0.93318</cdr:y>
    </cdr:from>
    <cdr:to>
      <cdr:x>0.59114</cdr:x>
      <cdr:y>0.93318</cdr:y>
    </cdr:to>
    <cdr:sp macro="" textlink="">
      <cdr:nvSpPr>
        <cdr:cNvPr id="307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491905" y="401189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2A2A2A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35</xdr:row>
      <xdr:rowOff>47625</xdr:rowOff>
    </xdr:from>
    <xdr:to>
      <xdr:col>35</xdr:col>
      <xdr:colOff>9525</xdr:colOff>
      <xdr:row>40</xdr:row>
      <xdr:rowOff>152400</xdr:rowOff>
    </xdr:to>
    <xdr:sp macro="" textlink="">
      <xdr:nvSpPr>
        <xdr:cNvPr id="2" name="テキスト 1047"/>
        <xdr:cNvSpPr txBox="1">
          <a:spLocks noChangeArrowheads="1"/>
        </xdr:cNvSpPr>
      </xdr:nvSpPr>
      <xdr:spPr bwMode="auto">
        <a:xfrm>
          <a:off x="200025" y="6162675"/>
          <a:ext cx="6477000" cy="962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１．平成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年から平成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年の大幅な件数の伸びは、特許付与後の異議申立制度等の影響により登録時期が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 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早まったためである。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ja-JP" sz="1000" b="0" i="0" u="none" strike="noStrike" baseline="0"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２．右図は、特許出願件数の合計に占める、国・地域別の割合（上位の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の国・地域）を示す。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特許庁「特許行政年次報告書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2020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年版」のデータを基に文部科学省で試算</a:t>
          </a:r>
        </a:p>
      </xdr:txBody>
    </xdr:sp>
    <xdr:clientData/>
  </xdr:twoCellAnchor>
  <xdr:twoCellAnchor editAs="absolute">
    <xdr:from>
      <xdr:col>26</xdr:col>
      <xdr:colOff>9525</xdr:colOff>
      <xdr:row>10</xdr:row>
      <xdr:rowOff>133350</xdr:rowOff>
    </xdr:from>
    <xdr:to>
      <xdr:col>30</xdr:col>
      <xdr:colOff>171450</xdr:colOff>
      <xdr:row>32</xdr:row>
      <xdr:rowOff>161191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7252</xdr:colOff>
      <xdr:row>15</xdr:row>
      <xdr:rowOff>66675</xdr:rowOff>
    </xdr:from>
    <xdr:to>
      <xdr:col>35</xdr:col>
      <xdr:colOff>102502</xdr:colOff>
      <xdr:row>16</xdr:row>
      <xdr:rowOff>85725</xdr:rowOff>
    </xdr:to>
    <xdr:sp macro="" textlink="AR24">
      <xdr:nvSpPr>
        <xdr:cNvPr id="4" name="テキスト 1036"/>
        <xdr:cNvSpPr txBox="1">
          <a:spLocks noChangeArrowheads="1"/>
        </xdr:cNvSpPr>
      </xdr:nvSpPr>
      <xdr:spPr bwMode="auto">
        <a:xfrm>
          <a:off x="5531752" y="2752725"/>
          <a:ext cx="1238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fld id="{DB0E1CE3-3D83-4234-9EDA-3117E13EACB5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 37.9 United States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29</xdr:col>
      <xdr:colOff>7252</xdr:colOff>
      <xdr:row>22</xdr:row>
      <xdr:rowOff>28575</xdr:rowOff>
    </xdr:from>
    <xdr:to>
      <xdr:col>35</xdr:col>
      <xdr:colOff>133350</xdr:colOff>
      <xdr:row>23</xdr:row>
      <xdr:rowOff>39362</xdr:rowOff>
    </xdr:to>
    <xdr:sp macro="" textlink="AR26">
      <xdr:nvSpPr>
        <xdr:cNvPr id="5" name="テキスト 1037"/>
        <xdr:cNvSpPr txBox="1">
          <a:spLocks noChangeArrowheads="1"/>
        </xdr:cNvSpPr>
      </xdr:nvSpPr>
      <xdr:spPr bwMode="auto">
        <a:xfrm>
          <a:off x="5531752" y="3914775"/>
          <a:ext cx="1269098" cy="182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883E5BD5-55F3-4A0E-8707-EE18E7616713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 10.1 Rep. of Korea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29</xdr:col>
      <xdr:colOff>7251</xdr:colOff>
      <xdr:row>24</xdr:row>
      <xdr:rowOff>55507</xdr:rowOff>
    </xdr:from>
    <xdr:to>
      <xdr:col>35</xdr:col>
      <xdr:colOff>142874</xdr:colOff>
      <xdr:row>25</xdr:row>
      <xdr:rowOff>47624</xdr:rowOff>
    </xdr:to>
    <xdr:sp macro="" textlink="AR27">
      <xdr:nvSpPr>
        <xdr:cNvPr id="6" name="テキスト 1038"/>
        <xdr:cNvSpPr txBox="1">
          <a:spLocks noChangeArrowheads="1"/>
        </xdr:cNvSpPr>
      </xdr:nvSpPr>
      <xdr:spPr bwMode="auto">
        <a:xfrm>
          <a:off x="5531751" y="4284607"/>
          <a:ext cx="1278623" cy="16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0DC68275-B632-4A23-82F5-870E29FC57FC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中国 9.6 China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29</xdr:col>
      <xdr:colOff>7252</xdr:colOff>
      <xdr:row>26</xdr:row>
      <xdr:rowOff>0</xdr:rowOff>
    </xdr:from>
    <xdr:to>
      <xdr:col>36</xdr:col>
      <xdr:colOff>19050</xdr:colOff>
      <xdr:row>26</xdr:row>
      <xdr:rowOff>153486</xdr:rowOff>
    </xdr:to>
    <xdr:sp macro="" textlink="AR28">
      <xdr:nvSpPr>
        <xdr:cNvPr id="7" name="テキスト 1039"/>
        <xdr:cNvSpPr txBox="1">
          <a:spLocks noChangeArrowheads="1"/>
        </xdr:cNvSpPr>
      </xdr:nvSpPr>
      <xdr:spPr bwMode="auto">
        <a:xfrm>
          <a:off x="5531752" y="4572000"/>
          <a:ext cx="1316723" cy="153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0F96E29A-741C-4003-BA14-6B50B34F6277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フランス 4.8 France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28</xdr:col>
      <xdr:colOff>188227</xdr:colOff>
      <xdr:row>26</xdr:row>
      <xdr:rowOff>142875</xdr:rowOff>
    </xdr:from>
    <xdr:to>
      <xdr:col>37</xdr:col>
      <xdr:colOff>35827</xdr:colOff>
      <xdr:row>27</xdr:row>
      <xdr:rowOff>151289</xdr:rowOff>
    </xdr:to>
    <xdr:sp macro="" textlink="AR29">
      <xdr:nvSpPr>
        <xdr:cNvPr id="8" name="テキスト 1040"/>
        <xdr:cNvSpPr txBox="1">
          <a:spLocks noChangeArrowheads="1"/>
        </xdr:cNvSpPr>
      </xdr:nvSpPr>
      <xdr:spPr bwMode="auto">
        <a:xfrm>
          <a:off x="5522227" y="4714875"/>
          <a:ext cx="1504950" cy="179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CF2BB8D4-8020-4500-9DCF-9D171D51855E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オランダ 4.2 Netherlands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29</xdr:col>
      <xdr:colOff>7252</xdr:colOff>
      <xdr:row>29</xdr:row>
      <xdr:rowOff>71913</xdr:rowOff>
    </xdr:from>
    <xdr:to>
      <xdr:col>36</xdr:col>
      <xdr:colOff>16777</xdr:colOff>
      <xdr:row>30</xdr:row>
      <xdr:rowOff>62387</xdr:rowOff>
    </xdr:to>
    <xdr:sp macro="" textlink="AR32">
      <xdr:nvSpPr>
        <xdr:cNvPr id="9" name="テキスト 1041"/>
        <xdr:cNvSpPr txBox="1">
          <a:spLocks noChangeArrowheads="1"/>
        </xdr:cNvSpPr>
      </xdr:nvSpPr>
      <xdr:spPr bwMode="auto">
        <a:xfrm>
          <a:off x="5531752" y="5158263"/>
          <a:ext cx="1314450" cy="161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4C376C96-7BA2-42E3-9856-23BBF611AFE4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台湾 2.6 Taiwan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28</xdr:col>
      <xdr:colOff>188227</xdr:colOff>
      <xdr:row>31</xdr:row>
      <xdr:rowOff>22713</xdr:rowOff>
    </xdr:from>
    <xdr:to>
      <xdr:col>36</xdr:col>
      <xdr:colOff>54877</xdr:colOff>
      <xdr:row>32</xdr:row>
      <xdr:rowOff>22713</xdr:rowOff>
    </xdr:to>
    <xdr:sp macro="" textlink="AR34">
      <xdr:nvSpPr>
        <xdr:cNvPr id="10" name="テキスト 1042"/>
        <xdr:cNvSpPr txBox="1">
          <a:spLocks noChangeArrowheads="1"/>
        </xdr:cNvSpPr>
      </xdr:nvSpPr>
      <xdr:spPr bwMode="auto">
        <a:xfrm>
          <a:off x="5522227" y="5451963"/>
          <a:ext cx="1362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48ACF23D-D22E-485F-9C7D-59B4A5D9E310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その他 11.5 Others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29</xdr:col>
      <xdr:colOff>16777</xdr:colOff>
      <xdr:row>19</xdr:row>
      <xdr:rowOff>152400</xdr:rowOff>
    </xdr:from>
    <xdr:to>
      <xdr:col>35</xdr:col>
      <xdr:colOff>142875</xdr:colOff>
      <xdr:row>21</xdr:row>
      <xdr:rowOff>0</xdr:rowOff>
    </xdr:to>
    <xdr:sp macro="" textlink="AR25">
      <xdr:nvSpPr>
        <xdr:cNvPr id="11" name="テキスト 1044"/>
        <xdr:cNvSpPr txBox="1">
          <a:spLocks noChangeArrowheads="1"/>
        </xdr:cNvSpPr>
      </xdr:nvSpPr>
      <xdr:spPr bwMode="auto">
        <a:xfrm>
          <a:off x="5541277" y="3524250"/>
          <a:ext cx="1269098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83E91F62-A280-4129-AAF6-E2056F95D4F9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ドイツ 10.7 Germany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23</xdr:col>
      <xdr:colOff>142875</xdr:colOff>
      <xdr:row>6</xdr:row>
      <xdr:rowOff>28575</xdr:rowOff>
    </xdr:from>
    <xdr:to>
      <xdr:col>31</xdr:col>
      <xdr:colOff>47625</xdr:colOff>
      <xdr:row>8</xdr:row>
      <xdr:rowOff>66674</xdr:rowOff>
    </xdr:to>
    <xdr:sp macro="" textlink="AO37">
      <xdr:nvSpPr>
        <xdr:cNvPr id="12" name="テキスト 1078"/>
        <xdr:cNvSpPr txBox="1">
          <a:spLocks noChangeArrowheads="1"/>
        </xdr:cNvSpPr>
      </xdr:nvSpPr>
      <xdr:spPr bwMode="auto">
        <a:xfrm>
          <a:off x="4524375" y="1171575"/>
          <a:ext cx="1428750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7840B5BB-603A-4DFA-B448-D014F9495BCB}" type="TxLink">
            <a:rPr lang="en-US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（2）　内訳 (平成31年)  Breakdown (2019)</a:t>
          </a:fld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24</xdr:col>
      <xdr:colOff>66675</xdr:colOff>
      <xdr:row>8</xdr:row>
      <xdr:rowOff>28574</xdr:rowOff>
    </xdr:from>
    <xdr:to>
      <xdr:col>31</xdr:col>
      <xdr:colOff>19050</xdr:colOff>
      <xdr:row>11</xdr:row>
      <xdr:rowOff>57149</xdr:rowOff>
    </xdr:to>
    <xdr:sp macro="" textlink="AO36">
      <xdr:nvSpPr>
        <xdr:cNvPr id="13" name="テキスト 1079"/>
        <xdr:cNvSpPr txBox="1">
          <a:spLocks noChangeArrowheads="1"/>
        </xdr:cNvSpPr>
      </xdr:nvSpPr>
      <xdr:spPr bwMode="auto">
        <a:xfrm>
          <a:off x="4638675" y="1514474"/>
          <a:ext cx="12858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3F1E375A-4FCB-4AC4-9D17-32E1FC7E306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登録合計 39,045件Number of applications（単位Unit：％)</a:t>
          </a:fld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188227</xdr:colOff>
      <xdr:row>27</xdr:row>
      <xdr:rowOff>141157</xdr:rowOff>
    </xdr:from>
    <xdr:to>
      <xdr:col>36</xdr:col>
      <xdr:colOff>139870</xdr:colOff>
      <xdr:row>28</xdr:row>
      <xdr:rowOff>141157</xdr:rowOff>
    </xdr:to>
    <xdr:sp macro="" textlink="AR30">
      <xdr:nvSpPr>
        <xdr:cNvPr id="14" name="テキスト 1082"/>
        <xdr:cNvSpPr txBox="1">
          <a:spLocks noChangeArrowheads="1"/>
        </xdr:cNvSpPr>
      </xdr:nvSpPr>
      <xdr:spPr bwMode="auto">
        <a:xfrm>
          <a:off x="5522227" y="4884607"/>
          <a:ext cx="1447068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4F5B2F51-C322-47E2-B8B7-32169C5745B0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スイス 4.1 Switzerland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 editAs="absolute">
    <xdr:from>
      <xdr:col>1</xdr:col>
      <xdr:colOff>19050</xdr:colOff>
      <xdr:row>9</xdr:row>
      <xdr:rowOff>95250</xdr:rowOff>
    </xdr:from>
    <xdr:to>
      <xdr:col>23</xdr:col>
      <xdr:colOff>28575</xdr:colOff>
      <xdr:row>34</xdr:row>
      <xdr:rowOff>47625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57075</xdr:colOff>
      <xdr:row>28</xdr:row>
      <xdr:rowOff>113340</xdr:rowOff>
    </xdr:from>
    <xdr:to>
      <xdr:col>26</xdr:col>
      <xdr:colOff>28500</xdr:colOff>
      <xdr:row>29</xdr:row>
      <xdr:rowOff>113340</xdr:rowOff>
    </xdr:to>
    <xdr:sp macro="" textlink="AQ17" fLocksText="0">
      <xdr:nvSpPr>
        <xdr:cNvPr id="16" name="テキスト 1072"/>
        <xdr:cNvSpPr txBox="1">
          <a:spLocks noChangeArrowheads="1"/>
        </xdr:cNvSpPr>
      </xdr:nvSpPr>
      <xdr:spPr bwMode="auto">
        <a:xfrm>
          <a:off x="4248075" y="5028240"/>
          <a:ext cx="7334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484AF1F7-3A84-4812-A756-C9C2CA8C2A86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フランス 0.19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 fLocksWithSheet="0"/>
  </xdr:twoCellAnchor>
  <xdr:twoCellAnchor>
    <xdr:from>
      <xdr:col>22</xdr:col>
      <xdr:colOff>66600</xdr:colOff>
      <xdr:row>29</xdr:row>
      <xdr:rowOff>155685</xdr:rowOff>
    </xdr:from>
    <xdr:to>
      <xdr:col>25</xdr:col>
      <xdr:colOff>104700</xdr:colOff>
      <xdr:row>30</xdr:row>
      <xdr:rowOff>137292</xdr:rowOff>
    </xdr:to>
    <xdr:sp macro="" textlink="AQ18" fLocksText="0">
      <xdr:nvSpPr>
        <xdr:cNvPr id="17" name="テキスト 1073"/>
        <xdr:cNvSpPr txBox="1">
          <a:spLocks noChangeArrowheads="1"/>
        </xdr:cNvSpPr>
      </xdr:nvSpPr>
      <xdr:spPr bwMode="auto">
        <a:xfrm>
          <a:off x="4257600" y="5242035"/>
          <a:ext cx="609600" cy="153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446F9D57-174A-4BCA-A7CC-CB567117FA5D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英国 0.10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 fLocksWithSheet="0"/>
  </xdr:twoCellAnchor>
  <xdr:twoCellAnchor>
    <xdr:from>
      <xdr:col>22</xdr:col>
      <xdr:colOff>47550</xdr:colOff>
      <xdr:row>16</xdr:row>
      <xdr:rowOff>142926</xdr:rowOff>
    </xdr:from>
    <xdr:to>
      <xdr:col>24</xdr:col>
      <xdr:colOff>180900</xdr:colOff>
      <xdr:row>17</xdr:row>
      <xdr:rowOff>168569</xdr:rowOff>
    </xdr:to>
    <xdr:sp macro="" textlink="AQ14" fLocksText="0">
      <xdr:nvSpPr>
        <xdr:cNvPr id="18" name="テキスト 1074"/>
        <xdr:cNvSpPr txBox="1">
          <a:spLocks noChangeArrowheads="1"/>
        </xdr:cNvSpPr>
      </xdr:nvSpPr>
      <xdr:spPr bwMode="auto">
        <a:xfrm>
          <a:off x="4238550" y="3000426"/>
          <a:ext cx="514350" cy="197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D3C33106-7D11-4077-844C-91C055D5D32E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 1.48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 fLocksWithSheet="0"/>
  </xdr:twoCellAnchor>
  <xdr:twoCellAnchor>
    <xdr:from>
      <xdr:col>22</xdr:col>
      <xdr:colOff>47550</xdr:colOff>
      <xdr:row>26</xdr:row>
      <xdr:rowOff>48282</xdr:rowOff>
    </xdr:from>
    <xdr:to>
      <xdr:col>25</xdr:col>
      <xdr:colOff>85650</xdr:colOff>
      <xdr:row>27</xdr:row>
      <xdr:rowOff>10182</xdr:rowOff>
    </xdr:to>
    <xdr:sp macro="" textlink="AQ15" fLocksText="0">
      <xdr:nvSpPr>
        <xdr:cNvPr id="19" name="テキスト 1075"/>
        <xdr:cNvSpPr txBox="1">
          <a:spLocks noChangeArrowheads="1"/>
        </xdr:cNvSpPr>
      </xdr:nvSpPr>
      <xdr:spPr bwMode="auto">
        <a:xfrm>
          <a:off x="4238550" y="4620282"/>
          <a:ext cx="609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FC4BAAB3-69BE-4894-A8CD-BE0470C49E8E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ドイツ 0.42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 fLocksWithSheet="0"/>
  </xdr:twoCellAnchor>
  <xdr:twoCellAnchor>
    <xdr:from>
      <xdr:col>22</xdr:col>
      <xdr:colOff>47550</xdr:colOff>
      <xdr:row>27</xdr:row>
      <xdr:rowOff>79534</xdr:rowOff>
    </xdr:from>
    <xdr:to>
      <xdr:col>25</xdr:col>
      <xdr:colOff>66600</xdr:colOff>
      <xdr:row>28</xdr:row>
      <xdr:rowOff>69353</xdr:rowOff>
    </xdr:to>
    <xdr:sp macro="" textlink="AQ16" fLocksText="0">
      <xdr:nvSpPr>
        <xdr:cNvPr id="20" name="テキスト 1076"/>
        <xdr:cNvSpPr txBox="1">
          <a:spLocks noChangeArrowheads="1"/>
        </xdr:cNvSpPr>
      </xdr:nvSpPr>
      <xdr:spPr bwMode="auto">
        <a:xfrm>
          <a:off x="4238550" y="4822984"/>
          <a:ext cx="590550" cy="16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0AF2308C-D5DE-40A6-A41D-8D7FAAB3FD62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 0.39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 fLocksWithSheet="0"/>
  </xdr:twoCellAnchor>
  <xdr:twoCellAnchor>
    <xdr:from>
      <xdr:col>1</xdr:col>
      <xdr:colOff>57150</xdr:colOff>
      <xdr:row>6</xdr:row>
      <xdr:rowOff>19050</xdr:rowOff>
    </xdr:from>
    <xdr:to>
      <xdr:col>6</xdr:col>
      <xdr:colOff>123825</xdr:colOff>
      <xdr:row>7</xdr:row>
      <xdr:rowOff>66675</xdr:rowOff>
    </xdr:to>
    <xdr:sp macro="" textlink="">
      <xdr:nvSpPr>
        <xdr:cNvPr id="21" name="テキスト 1081"/>
        <xdr:cNvSpPr txBox="1">
          <a:spLocks noChangeArrowheads="1"/>
        </xdr:cNvSpPr>
      </xdr:nvSpPr>
      <xdr:spPr bwMode="auto">
        <a:xfrm>
          <a:off x="247650" y="1162050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　推移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Trends</a:t>
          </a:r>
        </a:p>
      </xdr:txBody>
    </xdr:sp>
    <xdr:clientData/>
  </xdr:twoCellAnchor>
  <xdr:twoCellAnchor>
    <xdr:from>
      <xdr:col>2</xdr:col>
      <xdr:colOff>57150</xdr:colOff>
      <xdr:row>8</xdr:row>
      <xdr:rowOff>47625</xdr:rowOff>
    </xdr:from>
    <xdr:to>
      <xdr:col>6</xdr:col>
      <xdr:colOff>47625</xdr:colOff>
      <xdr:row>9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438150" y="1533525"/>
          <a:ext cx="7524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（万件）</a:t>
          </a:r>
        </a:p>
      </xdr:txBody>
    </xdr:sp>
    <xdr:clientData/>
  </xdr:twoCellAnchor>
  <xdr:twoCellAnchor>
    <xdr:from>
      <xdr:col>21</xdr:col>
      <xdr:colOff>133350</xdr:colOff>
      <xdr:row>31</xdr:row>
      <xdr:rowOff>123825</xdr:rowOff>
    </xdr:from>
    <xdr:to>
      <xdr:col>24</xdr:col>
      <xdr:colOff>104775</xdr:colOff>
      <xdr:row>34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4133850" y="5553075"/>
          <a:ext cx="5429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anchorCtr="0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year</a:t>
          </a:r>
        </a:p>
      </xdr:txBody>
    </xdr:sp>
    <xdr:clientData/>
  </xdr:twoCellAnchor>
  <xdr:twoCellAnchor>
    <xdr:from>
      <xdr:col>0</xdr:col>
      <xdr:colOff>85725</xdr:colOff>
      <xdr:row>26</xdr:row>
      <xdr:rowOff>0</xdr:rowOff>
    </xdr:from>
    <xdr:to>
      <xdr:col>4</xdr:col>
      <xdr:colOff>38100</xdr:colOff>
      <xdr:row>26</xdr:row>
      <xdr:rowOff>0</xdr:rowOff>
    </xdr:to>
    <xdr:sp macro="" textlink="">
      <xdr:nvSpPr>
        <xdr:cNvPr id="24" name="テキスト 1065"/>
        <xdr:cNvSpPr txBox="1">
          <a:spLocks noChangeArrowheads="1"/>
        </xdr:cNvSpPr>
      </xdr:nvSpPr>
      <xdr:spPr bwMode="auto">
        <a:xfrm>
          <a:off x="85725" y="4572000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（万件）</a:t>
          </a:r>
        </a:p>
      </xdr:txBody>
    </xdr:sp>
    <xdr:clientData/>
  </xdr:twoCellAnchor>
  <xdr:twoCellAnchor>
    <xdr:from>
      <xdr:col>1</xdr:col>
      <xdr:colOff>38100</xdr:colOff>
      <xdr:row>9</xdr:row>
      <xdr:rowOff>9525</xdr:rowOff>
    </xdr:from>
    <xdr:to>
      <xdr:col>8</xdr:col>
      <xdr:colOff>66675</xdr:colOff>
      <xdr:row>9</xdr:row>
      <xdr:rowOff>161925</xdr:rowOff>
    </xdr:to>
    <xdr:sp macro="" textlink="">
      <xdr:nvSpPr>
        <xdr:cNvPr id="25" name="Text Box 42"/>
        <xdr:cNvSpPr txBox="1">
          <a:spLocks noChangeArrowheads="1"/>
        </xdr:cNvSpPr>
      </xdr:nvSpPr>
      <xdr:spPr bwMode="auto">
        <a:xfrm>
          <a:off x="228600" y="1666875"/>
          <a:ext cx="136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10,000 grants</a:t>
          </a:r>
        </a:p>
      </xdr:txBody>
    </xdr:sp>
    <xdr:clientData/>
  </xdr:twoCellAnchor>
  <xdr:twoCellAnchor>
    <xdr:from>
      <xdr:col>29</xdr:col>
      <xdr:colOff>7252</xdr:colOff>
      <xdr:row>30</xdr:row>
      <xdr:rowOff>36634</xdr:rowOff>
    </xdr:from>
    <xdr:to>
      <xdr:col>36</xdr:col>
      <xdr:colOff>16777</xdr:colOff>
      <xdr:row>31</xdr:row>
      <xdr:rowOff>27108</xdr:rowOff>
    </xdr:to>
    <xdr:sp macro="" textlink="AR33">
      <xdr:nvSpPr>
        <xdr:cNvPr id="26" name="テキスト 1041"/>
        <xdr:cNvSpPr txBox="1">
          <a:spLocks noChangeArrowheads="1"/>
        </xdr:cNvSpPr>
      </xdr:nvSpPr>
      <xdr:spPr bwMode="auto">
        <a:xfrm>
          <a:off x="5531752" y="5294434"/>
          <a:ext cx="1314450" cy="161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35294244-9A56-499A-A23F-020F383CC600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スウェーデン 1.8 Sweden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29</xdr:col>
      <xdr:colOff>7252</xdr:colOff>
      <xdr:row>28</xdr:row>
      <xdr:rowOff>123825</xdr:rowOff>
    </xdr:from>
    <xdr:to>
      <xdr:col>35</xdr:col>
      <xdr:colOff>152400</xdr:colOff>
      <xdr:row>29</xdr:row>
      <xdr:rowOff>87485</xdr:rowOff>
    </xdr:to>
    <xdr:sp macro="" textlink="AR31">
      <xdr:nvSpPr>
        <xdr:cNvPr id="27" name="テキスト 1082"/>
        <xdr:cNvSpPr txBox="1">
          <a:spLocks noChangeArrowheads="1"/>
        </xdr:cNvSpPr>
      </xdr:nvSpPr>
      <xdr:spPr bwMode="auto">
        <a:xfrm>
          <a:off x="5531752" y="5038725"/>
          <a:ext cx="1288148" cy="135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fld id="{8E72D532-465C-4979-A7C4-5267314CD736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英国 2.7 United Kingdom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2-3-10&#22259;&#12288;&#26085;&#26412;&#20154;&#12398;&#22806;&#22269;&#12408;&#12398;&#29305;&#35377;&#20986;&#39000;&#21450;&#12403;&#30331;&#37682;&#20214;&#2596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3@12-04-01%20&#26085;&#26412;&#12391;&#12398;&#22806;&#22269;&#20154;&#12395;&#12424;&#12427;&#29305;&#35377;&#20986;&#39000;&#20214;&#25968;&#12398;&#25512;&#31227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3@12-04-02%20&#26085;&#26412;&#12391;&#12398;&#22806;&#22269;&#20154;&#12395;&#12424;&#12427;&#29305;&#35377;&#30331;&#37682;&#20214;&#25968;&#12398;&#25512;&#3122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2-3-7b&#22806;&#22269;&#12408;&#12398;&#29305;&#35377;&#20986;&#39000;&#20214;&#259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2-3-13(2)&#22259;&#12288;&#22806;&#22269;&#20154;&#30331;&#37682;&#259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3@12-01-01%20&#20027;&#35201;&#22269;&#31561;&#12398;&#29305;&#35377;&#20986;&#39000;&#20214;&#25968;&#12398;&#25512;&#3122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3@12-01-02%20&#20027;&#35201;&#22269;&#31561;&#12398;&#29305;&#35377;&#30331;&#37682;&#20214;&#25968;&#12398;&#25512;&#3122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3@12-02-01%20&#26085;&#26412;&#20154;&#12398;&#22806;&#22269;&#12408;&#12398;&#29305;&#35377;&#20986;&#39000;&#20214;&#25968;&#12398;&#25512;&#31227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3@12-02-02%20&#26085;&#26412;&#20154;&#12398;&#22806;&#22269;&#12391;&#12398;&#29305;&#35377;&#30331;&#37682;&#20214;&#25968;&#12398;&#25512;&#31227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3@12-03-01%20&#26085;&#26412;&#12395;&#12362;&#12369;&#12427;&#29305;&#35377;&#20986;&#39000;&#20214;&#25968;&#12398;&#25512;&#3122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3@12-03-02%20&#26085;&#26412;&#12395;&#12362;&#12369;&#12427;&#29305;&#35377;&#30331;&#37682;&#20214;&#25968;&#12398;&#25512;&#312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1997"/>
      <sheetName val="(2)1997"/>
      <sheetName val="(1)1998"/>
      <sheetName val="(2)1998"/>
    </sheetNames>
    <sheetDataSet>
      <sheetData sheetId="0">
        <row r="2">
          <cell r="C2">
            <v>1985</v>
          </cell>
          <cell r="D2">
            <v>86</v>
          </cell>
          <cell r="E2">
            <v>87</v>
          </cell>
          <cell r="F2">
            <v>88</v>
          </cell>
          <cell r="G2">
            <v>89</v>
          </cell>
          <cell r="H2">
            <v>90</v>
          </cell>
          <cell r="I2">
            <v>91</v>
          </cell>
          <cell r="J2">
            <v>92</v>
          </cell>
          <cell r="K2">
            <v>93</v>
          </cell>
          <cell r="L2">
            <v>94</v>
          </cell>
          <cell r="M2">
            <v>95</v>
          </cell>
        </row>
        <row r="3">
          <cell r="C3">
            <v>22103</v>
          </cell>
          <cell r="D3">
            <v>22895</v>
          </cell>
          <cell r="E3">
            <v>25526</v>
          </cell>
          <cell r="F3">
            <v>29613</v>
          </cell>
          <cell r="G3">
            <v>33104</v>
          </cell>
          <cell r="H3">
            <v>35771</v>
          </cell>
          <cell r="I3">
            <v>38609</v>
          </cell>
          <cell r="J3">
            <v>40267</v>
          </cell>
          <cell r="K3">
            <v>36650</v>
          </cell>
          <cell r="L3">
            <v>39941</v>
          </cell>
          <cell r="M3">
            <v>42431</v>
          </cell>
        </row>
        <row r="4">
          <cell r="C4">
            <v>10424</v>
          </cell>
          <cell r="D4">
            <v>10359</v>
          </cell>
          <cell r="E4">
            <v>11064</v>
          </cell>
          <cell r="F4">
            <v>12819</v>
          </cell>
          <cell r="G4">
            <v>14454</v>
          </cell>
          <cell r="H4">
            <v>16387</v>
          </cell>
          <cell r="I4">
            <v>16015</v>
          </cell>
          <cell r="J4">
            <v>14501</v>
          </cell>
          <cell r="K4">
            <v>13363</v>
          </cell>
          <cell r="L4">
            <v>13389</v>
          </cell>
          <cell r="M4">
            <v>13678</v>
          </cell>
        </row>
        <row r="5">
          <cell r="C5">
            <v>8857</v>
          </cell>
          <cell r="D5">
            <v>8715</v>
          </cell>
          <cell r="E5">
            <v>9566</v>
          </cell>
          <cell r="F5">
            <v>11371</v>
          </cell>
          <cell r="G5">
            <v>12938</v>
          </cell>
          <cell r="H5">
            <v>14644</v>
          </cell>
          <cell r="I5">
            <v>14217</v>
          </cell>
          <cell r="J5">
            <v>12826</v>
          </cell>
          <cell r="K5">
            <v>11899</v>
          </cell>
          <cell r="L5">
            <v>12232</v>
          </cell>
          <cell r="M5">
            <v>12140</v>
          </cell>
        </row>
        <row r="6">
          <cell r="C6">
            <v>7094</v>
          </cell>
          <cell r="D6">
            <v>6961</v>
          </cell>
          <cell r="E6">
            <v>7887</v>
          </cell>
          <cell r="F6">
            <v>9340</v>
          </cell>
          <cell r="G6">
            <v>10765</v>
          </cell>
          <cell r="H6">
            <v>12471</v>
          </cell>
          <cell r="I6">
            <v>12334</v>
          </cell>
          <cell r="J6">
            <v>11264</v>
          </cell>
          <cell r="K6">
            <v>10417</v>
          </cell>
          <cell r="L6">
            <v>10523</v>
          </cell>
          <cell r="M6">
            <v>10548</v>
          </cell>
        </row>
        <row r="7">
          <cell r="C7">
            <v>3549</v>
          </cell>
          <cell r="D7">
            <v>3761</v>
          </cell>
          <cell r="E7">
            <v>5219</v>
          </cell>
          <cell r="F7">
            <v>6194</v>
          </cell>
          <cell r="G7">
            <v>6942</v>
          </cell>
          <cell r="H7">
            <v>7346</v>
          </cell>
          <cell r="I7">
            <v>7346</v>
          </cell>
          <cell r="J7">
            <v>6670</v>
          </cell>
          <cell r="K7">
            <v>6421</v>
          </cell>
          <cell r="L7">
            <v>8183</v>
          </cell>
          <cell r="M7">
            <v>9317</v>
          </cell>
        </row>
        <row r="8">
          <cell r="C8">
            <v>2597</v>
          </cell>
          <cell r="D8">
            <v>2704</v>
          </cell>
          <cell r="E8">
            <v>3601</v>
          </cell>
          <cell r="F8">
            <v>4599</v>
          </cell>
          <cell r="G8">
            <v>5323</v>
          </cell>
          <cell r="H8">
            <v>6006</v>
          </cell>
          <cell r="I8">
            <v>6130</v>
          </cell>
          <cell r="J8">
            <v>5717</v>
          </cell>
          <cell r="K8">
            <v>5545</v>
          </cell>
          <cell r="L8">
            <v>5658</v>
          </cell>
          <cell r="M8">
            <v>5948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4-1"/>
      <sheetName val="Data"/>
      <sheetName val="20【0402_01】"/>
      <sheetName val="19【0402_01】"/>
      <sheetName val="19-2【0402_01】"/>
      <sheetName val="18【0402_01】"/>
      <sheetName val="2015データ"/>
      <sheetName val="4-2-1"/>
      <sheetName val="2014データ"/>
      <sheetName val="作成メモ"/>
    </sheetNames>
    <sheetDataSet>
      <sheetData sheetId="0"/>
      <sheetData sheetId="1">
        <row r="21">
          <cell r="D21" t="str">
            <v>昭
和
60</v>
          </cell>
          <cell r="E21" t="str">
            <v xml:space="preserve">
61</v>
          </cell>
          <cell r="F21" t="str">
            <v xml:space="preserve">
62</v>
          </cell>
          <cell r="G21" t="str">
            <v xml:space="preserve">
63</v>
          </cell>
          <cell r="H21" t="str">
            <v>平
成
元</v>
          </cell>
          <cell r="I21" t="str">
            <v xml:space="preserve">
2</v>
          </cell>
          <cell r="J21" t="str">
            <v xml:space="preserve">
3</v>
          </cell>
          <cell r="K21" t="str">
            <v xml:space="preserve">
4</v>
          </cell>
          <cell r="L21" t="str">
            <v xml:space="preserve">
5</v>
          </cell>
          <cell r="M21" t="str">
            <v xml:space="preserve">
6</v>
          </cell>
          <cell r="N21" t="str">
            <v xml:space="preserve">
7</v>
          </cell>
          <cell r="O21" t="str">
            <v xml:space="preserve">
8</v>
          </cell>
          <cell r="P21" t="str">
            <v xml:space="preserve">
9</v>
          </cell>
          <cell r="Q21" t="str">
            <v xml:space="preserve">
10</v>
          </cell>
          <cell r="R21" t="str">
            <v xml:space="preserve">
11</v>
          </cell>
          <cell r="S21" t="str">
            <v xml:space="preserve">
12</v>
          </cell>
          <cell r="T21" t="str">
            <v xml:space="preserve">
13</v>
          </cell>
          <cell r="U21" t="str">
            <v xml:space="preserve">
14</v>
          </cell>
          <cell r="V21" t="str">
            <v xml:space="preserve">
15</v>
          </cell>
          <cell r="W21" t="str">
            <v xml:space="preserve">
16</v>
          </cell>
          <cell r="X21" t="str">
            <v xml:space="preserve">
17</v>
          </cell>
          <cell r="Y21" t="str">
            <v xml:space="preserve">
18</v>
          </cell>
          <cell r="Z21" t="str">
            <v xml:space="preserve">
19</v>
          </cell>
          <cell r="AA21" t="str">
            <v xml:space="preserve">
20</v>
          </cell>
          <cell r="AB21" t="str">
            <v xml:space="preserve">
21</v>
          </cell>
          <cell r="AC21" t="str">
            <v xml:space="preserve">
22</v>
          </cell>
          <cell r="AD21" t="str">
            <v xml:space="preserve">
23</v>
          </cell>
          <cell r="AE21" t="str">
            <v xml:space="preserve">
24</v>
          </cell>
          <cell r="AF21" t="str">
            <v xml:space="preserve">
25</v>
          </cell>
          <cell r="AG21" t="str">
            <v xml:space="preserve">
26</v>
          </cell>
          <cell r="AH21" t="str">
            <v xml:space="preserve">
27</v>
          </cell>
          <cell r="AI21" t="str">
            <v xml:space="preserve">
28</v>
          </cell>
          <cell r="AJ21" t="str">
            <v xml:space="preserve">
29</v>
          </cell>
          <cell r="AK21" t="str">
            <v xml:space="preserve">
30</v>
          </cell>
          <cell r="AL21" t="str">
            <v xml:space="preserve">
31</v>
          </cell>
        </row>
        <row r="22">
          <cell r="C22" t="str">
            <v>米国 United States</v>
          </cell>
          <cell r="D22">
            <v>1.2639</v>
          </cell>
          <cell r="E22">
            <v>1.3087</v>
          </cell>
          <cell r="F22">
            <v>1.2843</v>
          </cell>
          <cell r="G22">
            <v>1.2903</v>
          </cell>
          <cell r="H22">
            <v>1.4846999999999999</v>
          </cell>
          <cell r="I22">
            <v>1.583</v>
          </cell>
          <cell r="J22">
            <v>1.5720000000000001</v>
          </cell>
          <cell r="K22">
            <v>1.593</v>
          </cell>
          <cell r="L22">
            <v>1.6762999999999999</v>
          </cell>
          <cell r="M22">
            <v>1.5912999999999999</v>
          </cell>
          <cell r="N22">
            <v>1.6482000000000001</v>
          </cell>
          <cell r="O22">
            <v>1.6795</v>
          </cell>
          <cell r="P22">
            <v>1.8806</v>
          </cell>
          <cell r="Q22">
            <v>1.8985000000000001</v>
          </cell>
          <cell r="R22">
            <v>2.0440999999999998</v>
          </cell>
          <cell r="S22">
            <v>2.2665000000000002</v>
          </cell>
          <cell r="T22">
            <v>2.3386</v>
          </cell>
          <cell r="U22">
            <v>2.2713999999999999</v>
          </cell>
          <cell r="V22">
            <v>2.1682000000000001</v>
          </cell>
          <cell r="W22">
            <v>2.2995000000000001</v>
          </cell>
          <cell r="X22">
            <v>2.3811</v>
          </cell>
          <cell r="Y22">
            <v>2.4961000000000002</v>
          </cell>
          <cell r="Z22">
            <v>2.6025999999999998</v>
          </cell>
          <cell r="AA22">
            <v>2.5112000000000001</v>
          </cell>
          <cell r="AB22">
            <v>2.2366999999999999</v>
          </cell>
          <cell r="AC22">
            <v>2.3182999999999998</v>
          </cell>
          <cell r="AD22">
            <v>2.3414000000000001</v>
          </cell>
          <cell r="AE22">
            <v>2.2921999999999998</v>
          </cell>
          <cell r="AF22">
            <v>2.3481000000000001</v>
          </cell>
          <cell r="AG22">
            <v>2.5998000000000001</v>
          </cell>
          <cell r="AH22">
            <v>2.6501000000000001</v>
          </cell>
          <cell r="AI22">
            <v>2.3978999999999999</v>
          </cell>
          <cell r="AJ22">
            <v>2.3948999999999998</v>
          </cell>
          <cell r="AK22">
            <v>2.3121</v>
          </cell>
          <cell r="AL22">
            <v>2.2867000000000002</v>
          </cell>
        </row>
        <row r="23">
          <cell r="C23" t="str">
            <v>ドイツ Germany</v>
          </cell>
          <cell r="D23">
            <v>0.57099999999999995</v>
          </cell>
          <cell r="E23">
            <v>0.59250000000000003</v>
          </cell>
          <cell r="F23">
            <v>0.58409999999999995</v>
          </cell>
          <cell r="G23">
            <v>0.60189999999999999</v>
          </cell>
          <cell r="H23">
            <v>0.60650000000000004</v>
          </cell>
          <cell r="I23">
            <v>0.58520000000000005</v>
          </cell>
          <cell r="J23">
            <v>0.53669999999999995</v>
          </cell>
          <cell r="K23">
            <v>0.51980000000000004</v>
          </cell>
          <cell r="L23">
            <v>0.49409999999999998</v>
          </cell>
          <cell r="M23">
            <v>0.46089999999999998</v>
          </cell>
          <cell r="N23">
            <v>0.4652</v>
          </cell>
          <cell r="O23">
            <v>0.45550000000000002</v>
          </cell>
          <cell r="P23">
            <v>0.48870000000000002</v>
          </cell>
          <cell r="Q23">
            <v>0.50249999999999995</v>
          </cell>
          <cell r="R23">
            <v>0.55089999999999995</v>
          </cell>
          <cell r="S23">
            <v>0.53790000000000004</v>
          </cell>
          <cell r="T23">
            <v>0.54369999999999996</v>
          </cell>
          <cell r="U23">
            <v>0.47070000000000001</v>
          </cell>
          <cell r="V23">
            <v>0.4047</v>
          </cell>
          <cell r="W23">
            <v>0.73939999999999995</v>
          </cell>
          <cell r="X23">
            <v>0.79290000000000005</v>
          </cell>
          <cell r="Y23">
            <v>0.79800000000000004</v>
          </cell>
          <cell r="Z23">
            <v>0.80679999999999996</v>
          </cell>
          <cell r="AA23">
            <v>0.80230000000000001</v>
          </cell>
          <cell r="AB23">
            <v>0.66020000000000001</v>
          </cell>
          <cell r="AC23">
            <v>0.6794</v>
          </cell>
          <cell r="AD23">
            <v>0.67730000000000001</v>
          </cell>
          <cell r="AE23">
            <v>0.68889999999999996</v>
          </cell>
          <cell r="AF23">
            <v>0.68969999999999998</v>
          </cell>
          <cell r="AG23">
            <v>0.66149999999999998</v>
          </cell>
          <cell r="AH23">
            <v>0.64300000000000002</v>
          </cell>
          <cell r="AI23">
            <v>0.63880000000000003</v>
          </cell>
          <cell r="AJ23">
            <v>0.623</v>
          </cell>
          <cell r="AK23">
            <v>0.6431</v>
          </cell>
          <cell r="AL23">
            <v>0.62070000000000003</v>
          </cell>
        </row>
        <row r="24">
          <cell r="C24" t="str">
            <v>韓国 Rep. of Korea</v>
          </cell>
          <cell r="D24">
            <v>9.2999999999999992E-3</v>
          </cell>
          <cell r="E24">
            <v>6.7000000000000002E-3</v>
          </cell>
          <cell r="F24">
            <v>9.1000000000000004E-3</v>
          </cell>
          <cell r="G24">
            <v>2.1100000000000001E-2</v>
          </cell>
          <cell r="H24">
            <v>3.6200000000000003E-2</v>
          </cell>
          <cell r="I24">
            <v>4.87E-2</v>
          </cell>
          <cell r="J24">
            <v>8.1500000000000003E-2</v>
          </cell>
          <cell r="K24">
            <v>9.9000000000000005E-2</v>
          </cell>
          <cell r="L24">
            <v>0.11310000000000001</v>
          </cell>
          <cell r="M24">
            <v>0.158</v>
          </cell>
          <cell r="N24">
            <v>0.17799999999999999</v>
          </cell>
          <cell r="O24">
            <v>0.27750000000000002</v>
          </cell>
          <cell r="P24">
            <v>0.3206</v>
          </cell>
          <cell r="Q24">
            <v>0.3004</v>
          </cell>
          <cell r="R24">
            <v>0.2384</v>
          </cell>
          <cell r="S24">
            <v>0.29930000000000001</v>
          </cell>
          <cell r="T24">
            <v>0.33090000000000003</v>
          </cell>
          <cell r="U24">
            <v>0.38109999999999999</v>
          </cell>
          <cell r="V24">
            <v>0.44030000000000002</v>
          </cell>
          <cell r="W24">
            <v>0.57809999999999995</v>
          </cell>
          <cell r="X24">
            <v>0.6845</v>
          </cell>
          <cell r="Y24">
            <v>0.72199999999999998</v>
          </cell>
          <cell r="Z24">
            <v>0.63470000000000004</v>
          </cell>
          <cell r="AA24">
            <v>0.55989999999999995</v>
          </cell>
          <cell r="AB24">
            <v>0.47820000000000001</v>
          </cell>
          <cell r="AC24">
            <v>0.48720000000000002</v>
          </cell>
          <cell r="AD24">
            <v>0.50070000000000003</v>
          </cell>
          <cell r="AE24">
            <v>0.57079999999999997</v>
          </cell>
          <cell r="AF24">
            <v>0.61339999999999995</v>
          </cell>
          <cell r="AG24">
            <v>0.56820000000000004</v>
          </cell>
          <cell r="AH24">
            <v>0.5222</v>
          </cell>
          <cell r="AI24">
            <v>0.52159999999999995</v>
          </cell>
          <cell r="AJ24">
            <v>0.47349999999999998</v>
          </cell>
          <cell r="AK24">
            <v>0.50700000000000001</v>
          </cell>
          <cell r="AL24">
            <v>0.56340000000000001</v>
          </cell>
        </row>
        <row r="25">
          <cell r="C25" t="str">
            <v>フランス France</v>
          </cell>
          <cell r="D25">
            <v>0.18809999999999999</v>
          </cell>
          <cell r="E25">
            <v>0.2029</v>
          </cell>
          <cell r="F25">
            <v>0.19500000000000001</v>
          </cell>
          <cell r="G25">
            <v>0.22009999999999999</v>
          </cell>
          <cell r="H25">
            <v>0.2336</v>
          </cell>
          <cell r="I25">
            <v>0.24740000000000001</v>
          </cell>
          <cell r="J25">
            <v>0.2351</v>
          </cell>
          <cell r="K25">
            <v>0.21729999999999999</v>
          </cell>
          <cell r="L25">
            <v>0.19689999999999999</v>
          </cell>
          <cell r="M25">
            <v>0.18909999999999999</v>
          </cell>
          <cell r="N25">
            <v>0.2122</v>
          </cell>
          <cell r="O25">
            <v>0.20319999999999999</v>
          </cell>
          <cell r="P25">
            <v>0.222</v>
          </cell>
          <cell r="Q25">
            <v>0.2351</v>
          </cell>
          <cell r="R25">
            <v>0.26640000000000003</v>
          </cell>
          <cell r="S25">
            <v>0.28399999999999997</v>
          </cell>
          <cell r="T25">
            <v>0.27539999999999998</v>
          </cell>
          <cell r="U25">
            <v>0.25829999999999997</v>
          </cell>
          <cell r="V25">
            <v>0.23680000000000001</v>
          </cell>
          <cell r="W25">
            <v>0.31440000000000001</v>
          </cell>
          <cell r="X25">
            <v>0.318</v>
          </cell>
          <cell r="Y25">
            <v>0.32419999999999999</v>
          </cell>
          <cell r="Z25">
            <v>0.33360000000000001</v>
          </cell>
          <cell r="AA25">
            <v>0.3458</v>
          </cell>
          <cell r="AB25">
            <v>0.32829999999999998</v>
          </cell>
          <cell r="AC25">
            <v>0.34250000000000003</v>
          </cell>
          <cell r="AD25">
            <v>0.34470000000000001</v>
          </cell>
          <cell r="AE25">
            <v>0.37219999999999998</v>
          </cell>
          <cell r="AF25">
            <v>0.33250000000000002</v>
          </cell>
          <cell r="AG25">
            <v>0.34520000000000001</v>
          </cell>
          <cell r="AH25">
            <v>0.33689999999999998</v>
          </cell>
          <cell r="AI25">
            <v>0.32369999999999999</v>
          </cell>
          <cell r="AJ25">
            <v>0.29570000000000002</v>
          </cell>
          <cell r="AK25">
            <v>0.2727</v>
          </cell>
          <cell r="AL25">
            <v>0.2525</v>
          </cell>
        </row>
        <row r="26">
          <cell r="C26" t="str">
            <v>英国 United Kingdom</v>
          </cell>
          <cell r="D26">
            <v>0.182</v>
          </cell>
          <cell r="E26">
            <v>0.18149999999999999</v>
          </cell>
          <cell r="F26">
            <v>0.19270000000000001</v>
          </cell>
          <cell r="G26">
            <v>0.17960000000000001</v>
          </cell>
          <cell r="H26">
            <v>0.20169999999999999</v>
          </cell>
          <cell r="I26">
            <v>0.19359999999999999</v>
          </cell>
          <cell r="J26">
            <v>0.18010000000000001</v>
          </cell>
          <cell r="K26">
            <v>0.17399999999999999</v>
          </cell>
          <cell r="L26">
            <v>0.1721</v>
          </cell>
          <cell r="M26">
            <v>0.1726</v>
          </cell>
          <cell r="N26">
            <v>0.1656</v>
          </cell>
          <cell r="O26">
            <v>0.16719999999999999</v>
          </cell>
          <cell r="P26">
            <v>0.17199999999999999</v>
          </cell>
          <cell r="Q26">
            <v>0.19769999999999999</v>
          </cell>
          <cell r="R26">
            <v>0.19350000000000001</v>
          </cell>
          <cell r="S26">
            <v>0.2016</v>
          </cell>
          <cell r="T26">
            <v>0.21859999999999999</v>
          </cell>
          <cell r="U26">
            <v>0.20150000000000001</v>
          </cell>
          <cell r="V26">
            <v>0.2084</v>
          </cell>
          <cell r="W26">
            <v>0.184</v>
          </cell>
          <cell r="X26">
            <v>0.1898</v>
          </cell>
          <cell r="Y26">
            <v>0.18140000000000001</v>
          </cell>
          <cell r="Z26">
            <v>0.19289999999999999</v>
          </cell>
          <cell r="AA26">
            <v>0.2079</v>
          </cell>
          <cell r="AB26">
            <v>0.17749999999999999</v>
          </cell>
          <cell r="AC26">
            <v>0.17380000000000001</v>
          </cell>
          <cell r="AD26">
            <v>0.1739</v>
          </cell>
          <cell r="AE26">
            <v>0.16539999999999999</v>
          </cell>
          <cell r="AF26">
            <v>0.16650000000000001</v>
          </cell>
          <cell r="AG26">
            <v>0.1731</v>
          </cell>
          <cell r="AH26">
            <v>0.17150000000000001</v>
          </cell>
          <cell r="AI26">
            <v>0.17180000000000001</v>
          </cell>
          <cell r="AJ26">
            <v>0.18290000000000001</v>
          </cell>
          <cell r="AK26">
            <v>0.189</v>
          </cell>
          <cell r="AL26">
            <v>0.19070000000000001</v>
          </cell>
        </row>
        <row r="32">
          <cell r="E32">
            <v>22867</v>
          </cell>
          <cell r="J32" t="str">
            <v>米国</v>
          </cell>
          <cell r="K32">
            <v>36.530504656772692</v>
          </cell>
          <cell r="L32" t="str">
            <v>United States</v>
          </cell>
        </row>
        <row r="33">
          <cell r="E33">
            <v>6207</v>
          </cell>
          <cell r="J33" t="str">
            <v>中国</v>
          </cell>
          <cell r="K33">
            <v>12.695496589293418</v>
          </cell>
          <cell r="L33" t="str">
            <v>China</v>
          </cell>
        </row>
        <row r="34">
          <cell r="E34">
            <v>5634</v>
          </cell>
          <cell r="J34" t="str">
            <v>ドイツ</v>
          </cell>
          <cell r="K34">
            <v>9.9158106618528041</v>
          </cell>
          <cell r="L34" t="str">
            <v>Germany</v>
          </cell>
        </row>
        <row r="35">
          <cell r="J35" t="str">
            <v>韓国</v>
          </cell>
          <cell r="K35">
            <v>9.0004313305749477</v>
          </cell>
          <cell r="L35" t="str">
            <v>Rep. of Korea</v>
          </cell>
        </row>
        <row r="36">
          <cell r="E36">
            <v>2525</v>
          </cell>
          <cell r="J36" t="str">
            <v>スイス</v>
          </cell>
          <cell r="K36">
            <v>4.2174545105995502</v>
          </cell>
          <cell r="L36" t="str">
            <v>Switzerland</v>
          </cell>
        </row>
        <row r="37">
          <cell r="J37" t="str">
            <v>フランス</v>
          </cell>
          <cell r="K37">
            <v>4.033739636084797</v>
          </cell>
          <cell r="L37" t="str">
            <v>France</v>
          </cell>
        </row>
        <row r="38">
          <cell r="E38">
            <v>1907</v>
          </cell>
          <cell r="J38" t="str">
            <v>オランダ</v>
          </cell>
          <cell r="K38">
            <v>3.1806636100771604</v>
          </cell>
          <cell r="L38" t="str">
            <v>Netherlands</v>
          </cell>
        </row>
        <row r="39">
          <cell r="J39" t="str">
            <v>英国</v>
          </cell>
          <cell r="K39">
            <v>3.0464718756489928</v>
          </cell>
          <cell r="L39" t="str">
            <v>United Kingdom</v>
          </cell>
        </row>
        <row r="40">
          <cell r="J40" t="str">
            <v>台湾</v>
          </cell>
          <cell r="K40">
            <v>2.4729619630333719</v>
          </cell>
          <cell r="L40" t="str">
            <v>Taiwan</v>
          </cell>
        </row>
        <row r="41">
          <cell r="J41" t="str">
            <v>スウェーデン</v>
          </cell>
          <cell r="K41">
            <v>1.9282074220809304</v>
          </cell>
          <cell r="L41" t="str">
            <v>Sweden</v>
          </cell>
        </row>
        <row r="42">
          <cell r="J42" t="str">
            <v>その他</v>
          </cell>
          <cell r="K42">
            <v>12.978257743981342</v>
          </cell>
          <cell r="L42" t="str">
            <v>Others</v>
          </cell>
        </row>
        <row r="43">
          <cell r="E43">
            <v>62597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4-2"/>
      <sheetName val="Data"/>
      <sheetName val="20【0403_01】"/>
      <sheetName val="19【0403_01】"/>
      <sheetName val="18【0403_01】"/>
      <sheetName val="グラフ・データ"/>
      <sheetName val="計算"/>
      <sheetName val="2015データ"/>
      <sheetName val="4-3-1"/>
      <sheetName val="作成メモ"/>
      <sheetName val="2014データ"/>
    </sheetNames>
    <sheetDataSet>
      <sheetData sheetId="0"/>
      <sheetData sheetId="1">
        <row r="21">
          <cell r="D21" t="str">
            <v>昭
和
60</v>
          </cell>
          <cell r="E21" t="str">
            <v xml:space="preserve">
61</v>
          </cell>
          <cell r="F21" t="str">
            <v xml:space="preserve">
62</v>
          </cell>
          <cell r="G21" t="str">
            <v xml:space="preserve">
63</v>
          </cell>
          <cell r="H21" t="str">
            <v>平
成
元</v>
          </cell>
          <cell r="I21" t="str">
            <v xml:space="preserve">
2</v>
          </cell>
          <cell r="J21" t="str">
            <v xml:space="preserve">
3</v>
          </cell>
          <cell r="K21" t="str">
            <v xml:space="preserve">
4</v>
          </cell>
          <cell r="L21" t="str">
            <v xml:space="preserve">
5</v>
          </cell>
          <cell r="M21" t="str">
            <v xml:space="preserve">
6</v>
          </cell>
          <cell r="N21" t="str">
            <v xml:space="preserve">
7</v>
          </cell>
          <cell r="O21" t="str">
            <v xml:space="preserve">
8</v>
          </cell>
          <cell r="P21" t="str">
            <v xml:space="preserve">
9</v>
          </cell>
          <cell r="Q21" t="str">
            <v xml:space="preserve">
10</v>
          </cell>
          <cell r="R21" t="str">
            <v xml:space="preserve">
11</v>
          </cell>
          <cell r="S21" t="str">
            <v xml:space="preserve">
12</v>
          </cell>
          <cell r="T21" t="str">
            <v xml:space="preserve">
13</v>
          </cell>
          <cell r="U21" t="str">
            <v xml:space="preserve">
14</v>
          </cell>
          <cell r="V21" t="str">
            <v xml:space="preserve">
15</v>
          </cell>
          <cell r="W21" t="str">
            <v xml:space="preserve">
16</v>
          </cell>
          <cell r="X21" t="str">
            <v xml:space="preserve">
17</v>
          </cell>
          <cell r="Y21" t="str">
            <v xml:space="preserve">
18</v>
          </cell>
          <cell r="Z21" t="str">
            <v xml:space="preserve">
19</v>
          </cell>
          <cell r="AA21" t="str">
            <v xml:space="preserve">
20</v>
          </cell>
          <cell r="AB21" t="str">
            <v xml:space="preserve">
21</v>
          </cell>
          <cell r="AC21" t="str">
            <v xml:space="preserve">
22</v>
          </cell>
          <cell r="AD21" t="str">
            <v xml:space="preserve">
23</v>
          </cell>
          <cell r="AE21" t="str">
            <v xml:space="preserve">
24</v>
          </cell>
          <cell r="AF21" t="str">
            <v xml:space="preserve">
25</v>
          </cell>
          <cell r="AG21" t="str">
            <v xml:space="preserve">
26</v>
          </cell>
          <cell r="AH21" t="str">
            <v xml:space="preserve">
27</v>
          </cell>
          <cell r="AI21" t="str">
            <v xml:space="preserve">
28</v>
          </cell>
          <cell r="AJ21" t="str">
            <v xml:space="preserve">
29</v>
          </cell>
          <cell r="AK21" t="str">
            <v xml:space="preserve">
30</v>
          </cell>
          <cell r="AL21" t="str">
            <v xml:space="preserve">
31</v>
          </cell>
        </row>
        <row r="22">
          <cell r="C22" t="str">
            <v>米国 United States</v>
          </cell>
          <cell r="D22">
            <v>0.36070000000000002</v>
          </cell>
          <cell r="E22">
            <v>0.39760000000000001</v>
          </cell>
          <cell r="F22">
            <v>0.38240000000000002</v>
          </cell>
          <cell r="G22">
            <v>0.32290000000000002</v>
          </cell>
          <cell r="H22">
            <v>0.37990000000000002</v>
          </cell>
          <cell r="I22">
            <v>0.41120000000000001</v>
          </cell>
          <cell r="J22">
            <v>0.25890000000000002</v>
          </cell>
          <cell r="K22">
            <v>0.60799999999999998</v>
          </cell>
          <cell r="L22">
            <v>0.53239999999999998</v>
          </cell>
          <cell r="M22">
            <v>0.48280000000000001</v>
          </cell>
          <cell r="N22">
            <v>0.74470000000000003</v>
          </cell>
          <cell r="O22">
            <v>1.4103000000000001</v>
          </cell>
          <cell r="P22">
            <v>0.86460000000000004</v>
          </cell>
          <cell r="Q22">
            <v>0.7046</v>
          </cell>
          <cell r="R22">
            <v>0.70489999999999997</v>
          </cell>
          <cell r="S22">
            <v>0.60070000000000001</v>
          </cell>
          <cell r="T22">
            <v>0.60199999999999998</v>
          </cell>
          <cell r="U22">
            <v>0.55879999999999996</v>
          </cell>
          <cell r="V22">
            <v>0.54759999999999998</v>
          </cell>
          <cell r="W22">
            <v>0.52559999999999996</v>
          </cell>
          <cell r="X22">
            <v>0.51680000000000004</v>
          </cell>
          <cell r="Y22">
            <v>0.59930000000000005</v>
          </cell>
          <cell r="Z22">
            <v>0.80230000000000001</v>
          </cell>
          <cell r="AA22">
            <v>0.98729999999999996</v>
          </cell>
          <cell r="AB22">
            <v>1.1032999999999999</v>
          </cell>
          <cell r="AC22">
            <v>1.3824000000000001</v>
          </cell>
          <cell r="AD22">
            <v>1.6262000000000001</v>
          </cell>
          <cell r="AE22">
            <v>2.0103</v>
          </cell>
          <cell r="AF22">
            <v>2.1131000000000002</v>
          </cell>
          <cell r="AG22">
            <v>2.0228999999999999</v>
          </cell>
          <cell r="AH22">
            <v>1.7995000000000001</v>
          </cell>
          <cell r="AI22">
            <v>1.7248000000000001</v>
          </cell>
          <cell r="AJ22">
            <v>1.7451000000000001</v>
          </cell>
          <cell r="AK22">
            <v>1.708</v>
          </cell>
          <cell r="AL22">
            <v>1.4789000000000001</v>
          </cell>
        </row>
        <row r="23">
          <cell r="C23" t="str">
            <v>ドイツ Germany</v>
          </cell>
          <cell r="D23">
            <v>0.15240000000000001</v>
          </cell>
          <cell r="E23">
            <v>0.1726</v>
          </cell>
          <cell r="F23">
            <v>0.16439999999999999</v>
          </cell>
          <cell r="G23">
            <v>0.16070000000000001</v>
          </cell>
          <cell r="H23">
            <v>0.18129999999999999</v>
          </cell>
          <cell r="I23">
            <v>0.1925</v>
          </cell>
          <cell r="J23">
            <v>0.1178</v>
          </cell>
          <cell r="K23">
            <v>0.2762</v>
          </cell>
          <cell r="L23">
            <v>0.2225</v>
          </cell>
          <cell r="M23">
            <v>0.18190000000000001</v>
          </cell>
          <cell r="N23">
            <v>0.25740000000000002</v>
          </cell>
          <cell r="O23">
            <v>0.47749999999999998</v>
          </cell>
          <cell r="P23">
            <v>0.3019</v>
          </cell>
          <cell r="Q23">
            <v>0.27550000000000002</v>
          </cell>
          <cell r="R23">
            <v>0.26650000000000001</v>
          </cell>
          <cell r="S23">
            <v>0.2112</v>
          </cell>
          <cell r="T23">
            <v>0.1963</v>
          </cell>
          <cell r="U23">
            <v>0.19489999999999999</v>
          </cell>
          <cell r="V23">
            <v>0.1968</v>
          </cell>
          <cell r="W23">
            <v>0.18559999999999999</v>
          </cell>
          <cell r="X23">
            <v>0.1802</v>
          </cell>
          <cell r="Y23">
            <v>0.21640000000000001</v>
          </cell>
          <cell r="Z23">
            <v>0.31330000000000002</v>
          </cell>
          <cell r="AA23">
            <v>0.4153</v>
          </cell>
          <cell r="AB23">
            <v>0.46929999999999999</v>
          </cell>
          <cell r="AC23">
            <v>0.54530000000000001</v>
          </cell>
          <cell r="AD23">
            <v>0.59530000000000005</v>
          </cell>
          <cell r="AE23">
            <v>0.6764</v>
          </cell>
          <cell r="AF23">
            <v>0.6673</v>
          </cell>
          <cell r="AG23">
            <v>0.66339999999999999</v>
          </cell>
          <cell r="AH23">
            <v>0.54090000000000005</v>
          </cell>
          <cell r="AI23">
            <v>0.51600000000000001</v>
          </cell>
          <cell r="AJ23">
            <v>0.50549999999999995</v>
          </cell>
          <cell r="AK23">
            <v>0.45760000000000001</v>
          </cell>
          <cell r="AL23">
            <v>0.41970000000000002</v>
          </cell>
        </row>
        <row r="24">
          <cell r="C24" t="str">
            <v>韓国 Rep. of Korea</v>
          </cell>
          <cell r="J24">
            <v>6.9999999999999999E-4</v>
          </cell>
          <cell r="K24">
            <v>3.0999999999999999E-3</v>
          </cell>
          <cell r="L24">
            <v>6.4999999999999997E-3</v>
          </cell>
          <cell r="M24">
            <v>9.5999999999999992E-3</v>
          </cell>
          <cell r="N24">
            <v>2.46E-2</v>
          </cell>
          <cell r="O24">
            <v>9.3899999999999997E-2</v>
          </cell>
          <cell r="P24">
            <v>9.4200000000000006E-2</v>
          </cell>
          <cell r="Q24">
            <v>0.12479999999999999</v>
          </cell>
          <cell r="R24">
            <v>0.1628</v>
          </cell>
          <cell r="S24">
            <v>0.11559999999999999</v>
          </cell>
          <cell r="T24">
            <v>7.2900000000000006E-2</v>
          </cell>
          <cell r="U24">
            <v>6.4000000000000001E-2</v>
          </cell>
          <cell r="V24">
            <v>8.9700000000000002E-2</v>
          </cell>
          <cell r="W24">
            <v>0.11219999999999999</v>
          </cell>
          <cell r="X24">
            <v>0.14699999999999999</v>
          </cell>
          <cell r="Y24">
            <v>0.20019999999999999</v>
          </cell>
          <cell r="Z24">
            <v>0.25380000000000003</v>
          </cell>
          <cell r="AA24">
            <v>0.2596</v>
          </cell>
          <cell r="AB24">
            <v>0.2777</v>
          </cell>
          <cell r="AC24">
            <v>0.35049999999999998</v>
          </cell>
          <cell r="AD24">
            <v>0.40479999999999999</v>
          </cell>
          <cell r="AE24">
            <v>0.51649999999999996</v>
          </cell>
          <cell r="AF24">
            <v>0.49840000000000001</v>
          </cell>
          <cell r="AG24">
            <v>0.43359999999999999</v>
          </cell>
          <cell r="AH24">
            <v>0.3886</v>
          </cell>
          <cell r="AI24">
            <v>0.42920000000000003</v>
          </cell>
          <cell r="AJ24">
            <v>0.42320000000000002</v>
          </cell>
          <cell r="AK24">
            <v>0.4199</v>
          </cell>
          <cell r="AL24">
            <v>0.39379999999999998</v>
          </cell>
        </row>
        <row r="25">
          <cell r="C25" t="str">
            <v>フランス France</v>
          </cell>
          <cell r="D25">
            <v>0.05</v>
          </cell>
          <cell r="E25">
            <v>5.8099999999999999E-2</v>
          </cell>
          <cell r="F25">
            <v>6.0699999999999997E-2</v>
          </cell>
          <cell r="G25">
            <v>5.3900000000000003E-2</v>
          </cell>
          <cell r="H25">
            <v>6.54E-2</v>
          </cell>
          <cell r="I25">
            <v>6.9500000000000006E-2</v>
          </cell>
          <cell r="J25">
            <v>4.0099999999999997E-2</v>
          </cell>
          <cell r="K25">
            <v>9.2799999999999994E-2</v>
          </cell>
          <cell r="L25">
            <v>7.3499999999999996E-2</v>
          </cell>
          <cell r="M25">
            <v>6.2799999999999995E-2</v>
          </cell>
          <cell r="N25">
            <v>9.6299999999999997E-2</v>
          </cell>
          <cell r="O25">
            <v>0.16750000000000001</v>
          </cell>
          <cell r="P25">
            <v>0.11799999999999999</v>
          </cell>
          <cell r="Q25">
            <v>0.1084</v>
          </cell>
          <cell r="R25">
            <v>0.1085</v>
          </cell>
          <cell r="S25">
            <v>7.9299999999999995E-2</v>
          </cell>
          <cell r="T25">
            <v>7.85E-2</v>
          </cell>
          <cell r="U25">
            <v>7.0900000000000005E-2</v>
          </cell>
          <cell r="V25">
            <v>6.9400000000000003E-2</v>
          </cell>
          <cell r="W25">
            <v>6.8000000000000005E-2</v>
          </cell>
          <cell r="X25">
            <v>6.8099999999999994E-2</v>
          </cell>
          <cell r="Y25">
            <v>8.5699999999999998E-2</v>
          </cell>
          <cell r="Z25">
            <v>0.1241</v>
          </cell>
          <cell r="AA25">
            <v>0.16769999999999999</v>
          </cell>
          <cell r="AB25">
            <v>0.18440000000000001</v>
          </cell>
          <cell r="AC25">
            <v>0.23150000000000001</v>
          </cell>
          <cell r="AD25">
            <v>0.27610000000000001</v>
          </cell>
          <cell r="AE25">
            <v>0.32079999999999997</v>
          </cell>
          <cell r="AF25">
            <v>0.35809999999999997</v>
          </cell>
          <cell r="AG25">
            <v>0.34110000000000001</v>
          </cell>
          <cell r="AH25">
            <v>0.27200000000000002</v>
          </cell>
          <cell r="AI25">
            <v>0.25440000000000002</v>
          </cell>
          <cell r="AJ25">
            <v>0.21920000000000001</v>
          </cell>
          <cell r="AK25">
            <v>0.20960000000000001</v>
          </cell>
          <cell r="AL25">
            <v>0.18770000000000001</v>
          </cell>
        </row>
        <row r="26">
          <cell r="C26" t="str">
            <v>英国 United Kingdom</v>
          </cell>
          <cell r="D26">
            <v>4.2299999999999997E-2</v>
          </cell>
          <cell r="E26">
            <v>4.5900000000000003E-2</v>
          </cell>
          <cell r="F26">
            <v>4.1099999999999998E-2</v>
          </cell>
          <cell r="G26">
            <v>3.73E-2</v>
          </cell>
          <cell r="H26">
            <v>4.3200000000000002E-2</v>
          </cell>
          <cell r="I26">
            <v>4.65E-2</v>
          </cell>
          <cell r="J26">
            <v>2.58E-2</v>
          </cell>
          <cell r="K26">
            <v>5.7299999999999997E-2</v>
          </cell>
          <cell r="L26">
            <v>5.0500000000000003E-2</v>
          </cell>
          <cell r="M26">
            <v>3.9199999999999999E-2</v>
          </cell>
          <cell r="N26">
            <v>5.4699999999999999E-2</v>
          </cell>
          <cell r="O26">
            <v>9.8699999999999996E-2</v>
          </cell>
          <cell r="P26">
            <v>6.1600000000000002E-2</v>
          </cell>
          <cell r="Q26">
            <v>6.7699999999999996E-2</v>
          </cell>
          <cell r="R26">
            <v>6.4600000000000005E-2</v>
          </cell>
          <cell r="S26">
            <v>4.4900000000000002E-2</v>
          </cell>
          <cell r="T26">
            <v>4.7899999999999998E-2</v>
          </cell>
          <cell r="U26">
            <v>4.3400000000000001E-2</v>
          </cell>
          <cell r="V26">
            <v>3.9E-2</v>
          </cell>
          <cell r="W26">
            <v>4.0800000000000003E-2</v>
          </cell>
          <cell r="X26">
            <v>3.2599999999999997E-2</v>
          </cell>
          <cell r="Y26">
            <v>4.58E-2</v>
          </cell>
          <cell r="Z26">
            <v>6.1499999999999999E-2</v>
          </cell>
          <cell r="AA26">
            <v>7.6600000000000001E-2</v>
          </cell>
          <cell r="AB26">
            <v>9.6100000000000005E-2</v>
          </cell>
          <cell r="AC26">
            <v>0.1099</v>
          </cell>
          <cell r="AD26">
            <v>0.11550000000000001</v>
          </cell>
          <cell r="AE26">
            <v>0.1479</v>
          </cell>
          <cell r="AF26">
            <v>0.15060000000000001</v>
          </cell>
          <cell r="AG26">
            <v>0.1492</v>
          </cell>
          <cell r="AH26">
            <v>0.1208</v>
          </cell>
          <cell r="AI26">
            <v>0.1217</v>
          </cell>
          <cell r="AJ26">
            <v>0.1144</v>
          </cell>
          <cell r="AK26">
            <v>0.1149</v>
          </cell>
          <cell r="AL26">
            <v>0.1048</v>
          </cell>
        </row>
        <row r="32">
          <cell r="E32">
            <v>14789</v>
          </cell>
          <cell r="J32" t="str">
            <v>米国</v>
          </cell>
          <cell r="K32">
            <v>37.876808810347036</v>
          </cell>
          <cell r="L32" t="str">
            <v>United States</v>
          </cell>
        </row>
        <row r="33">
          <cell r="E33">
            <v>4197</v>
          </cell>
          <cell r="J33" t="str">
            <v>ドイツ</v>
          </cell>
          <cell r="K33">
            <v>10.749135612754515</v>
          </cell>
          <cell r="L33" t="str">
            <v>Germany</v>
          </cell>
        </row>
        <row r="34">
          <cell r="E34">
            <v>3938</v>
          </cell>
          <cell r="J34" t="str">
            <v>韓国</v>
          </cell>
          <cell r="K34">
            <v>10.08579843770009</v>
          </cell>
          <cell r="L34" t="str">
            <v>Rep. of Korea</v>
          </cell>
        </row>
        <row r="35">
          <cell r="J35" t="str">
            <v>中国</v>
          </cell>
          <cell r="K35">
            <v>9.5735689588935848</v>
          </cell>
          <cell r="L35" t="str">
            <v>China</v>
          </cell>
        </row>
        <row r="36">
          <cell r="E36">
            <v>1877</v>
          </cell>
          <cell r="J36" t="str">
            <v>フランス</v>
          </cell>
          <cell r="K36">
            <v>4.8072736585990521</v>
          </cell>
          <cell r="L36" t="str">
            <v>France</v>
          </cell>
        </row>
        <row r="37">
          <cell r="J37" t="str">
            <v>オランダ</v>
          </cell>
          <cell r="K37">
            <v>4.2438212319118964</v>
          </cell>
          <cell r="L37" t="str">
            <v>Netherlands</v>
          </cell>
        </row>
        <row r="38">
          <cell r="E38">
            <v>1048</v>
          </cell>
          <cell r="J38" t="str">
            <v>スイス</v>
          </cell>
          <cell r="K38">
            <v>4.1234473043923678</v>
          </cell>
          <cell r="L38" t="str">
            <v>Switzerland</v>
          </cell>
        </row>
        <row r="39">
          <cell r="J39" t="str">
            <v>英国</v>
          </cell>
          <cell r="K39">
            <v>2.6840824689460878</v>
          </cell>
          <cell r="L39" t="str">
            <v>United Kingdom</v>
          </cell>
        </row>
        <row r="40">
          <cell r="J40" t="str">
            <v>台湾</v>
          </cell>
          <cell r="K40">
            <v>2.5816365731847868</v>
          </cell>
          <cell r="L40" t="str">
            <v>Taiwan</v>
          </cell>
        </row>
        <row r="41">
          <cell r="J41" t="str">
            <v>スウェーデン</v>
          </cell>
          <cell r="K41">
            <v>1.8081700601869637</v>
          </cell>
          <cell r="L41" t="str">
            <v>Sweden</v>
          </cell>
        </row>
        <row r="42">
          <cell r="J42" t="str">
            <v>その他</v>
          </cell>
          <cell r="K42">
            <v>11.466256883083622</v>
          </cell>
          <cell r="L42" t="str">
            <v>Others</v>
          </cell>
        </row>
        <row r="43">
          <cell r="E43">
            <v>39045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15">
          <cell r="Q15">
            <v>33.549635850665965</v>
          </cell>
        </row>
        <row r="16">
          <cell r="Q16">
            <v>1.7203595564595497</v>
          </cell>
        </row>
        <row r="17">
          <cell r="Q17">
            <v>3.0135817859720491</v>
          </cell>
        </row>
        <row r="18">
          <cell r="Q18">
            <v>3.9026310609540058</v>
          </cell>
        </row>
        <row r="19">
          <cell r="Q19">
            <v>6.1131159372744568</v>
          </cell>
        </row>
        <row r="20">
          <cell r="Q20">
            <v>6.9208057214093568</v>
          </cell>
        </row>
        <row r="27">
          <cell r="R27">
            <v>6.9000000000000006E-2</v>
          </cell>
          <cell r="S27">
            <v>6.1000000000000006E-2</v>
          </cell>
          <cell r="W27">
            <v>0.33500000000000002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4">
          <cell r="T4" t="str">
            <v>オランダ</v>
          </cell>
          <cell r="U4">
            <v>1.5528026493315344E-2</v>
          </cell>
        </row>
        <row r="5">
          <cell r="T5" t="str">
            <v>スイス</v>
          </cell>
          <cell r="U5">
            <v>2.3794922114559056E-2</v>
          </cell>
        </row>
        <row r="6">
          <cell r="T6" t="str">
            <v>イギリス</v>
          </cell>
          <cell r="U6">
            <v>4.219305777014596E-2</v>
          </cell>
        </row>
        <row r="7">
          <cell r="T7" t="str">
            <v>フランス</v>
          </cell>
          <cell r="U7">
            <v>5.4458481540537222E-2</v>
          </cell>
        </row>
        <row r="8">
          <cell r="T8" t="str">
            <v>韓国</v>
          </cell>
          <cell r="U8">
            <v>7.86458972157488E-2</v>
          </cell>
        </row>
        <row r="9">
          <cell r="T9" t="str">
            <v>ドイツ</v>
          </cell>
          <cell r="U9">
            <v>0.11988225193180424</v>
          </cell>
        </row>
        <row r="10">
          <cell r="T10" t="str">
            <v>米国</v>
          </cell>
          <cell r="U10">
            <v>0.46132711885195632</v>
          </cell>
        </row>
        <row r="18">
          <cell r="B18">
            <v>1.2639</v>
          </cell>
          <cell r="C18">
            <v>1.3087</v>
          </cell>
          <cell r="D18">
            <v>1.2843</v>
          </cell>
          <cell r="E18">
            <v>1.2903</v>
          </cell>
          <cell r="F18">
            <v>1.4846999999999999</v>
          </cell>
          <cell r="G18">
            <v>1.583</v>
          </cell>
          <cell r="H18">
            <v>1.5720000000000001</v>
          </cell>
          <cell r="I18">
            <v>1.593</v>
          </cell>
          <cell r="J18">
            <v>1.6762999999999999</v>
          </cell>
          <cell r="K18">
            <v>1.5912999999999999</v>
          </cell>
          <cell r="L18">
            <v>1.6482000000000001</v>
          </cell>
          <cell r="M18">
            <v>1.6795</v>
          </cell>
          <cell r="N18">
            <v>1.8806</v>
          </cell>
        </row>
        <row r="19">
          <cell r="B19">
            <v>0.57099999999999995</v>
          </cell>
          <cell r="C19">
            <v>0.59250000000000003</v>
          </cell>
          <cell r="D19">
            <v>0.58409999999999995</v>
          </cell>
          <cell r="E19">
            <v>0.60189999999999999</v>
          </cell>
          <cell r="F19">
            <v>0.60650000000000004</v>
          </cell>
          <cell r="G19">
            <v>0.58520000000000005</v>
          </cell>
          <cell r="H19">
            <v>0.53669999999999995</v>
          </cell>
          <cell r="I19">
            <v>0.51980000000000004</v>
          </cell>
          <cell r="J19">
            <v>0.49409999999999998</v>
          </cell>
          <cell r="K19">
            <v>0.46089999999999998</v>
          </cell>
          <cell r="L19">
            <v>0.4652</v>
          </cell>
          <cell r="M19">
            <v>0.45550000000000002</v>
          </cell>
          <cell r="N19">
            <v>0.48870000000000002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1-1"/>
      <sheetName val="Data"/>
      <sheetName val="20【WIPO5】"/>
      <sheetName val="19【WIPO5】"/>
      <sheetName val="18【WIPO5】"/>
      <sheetName val="16グラフデータ"/>
      <sheetName val="16【WIPO】"/>
      <sheetName val="15_12-1-1"/>
      <sheetName val="15グラフデータ"/>
      <sheetName val="グラフデータ"/>
      <sheetName val="15【WIPO】"/>
      <sheetName val="WIPO"/>
    </sheetNames>
    <sheetDataSet>
      <sheetData sheetId="0"/>
      <sheetData sheetId="1">
        <row r="14">
          <cell r="C14">
            <v>1995</v>
          </cell>
          <cell r="D14">
            <v>96</v>
          </cell>
          <cell r="E14">
            <v>97</v>
          </cell>
          <cell r="F14">
            <v>98</v>
          </cell>
          <cell r="G14">
            <v>99</v>
          </cell>
          <cell r="H14">
            <v>2000</v>
          </cell>
          <cell r="I14" t="str">
            <v>01</v>
          </cell>
          <cell r="J14" t="str">
            <v>02</v>
          </cell>
          <cell r="K14" t="str">
            <v>03</v>
          </cell>
          <cell r="L14" t="str">
            <v>04</v>
          </cell>
          <cell r="M14" t="str">
            <v>05</v>
          </cell>
          <cell r="N14" t="str">
            <v>06</v>
          </cell>
          <cell r="O14" t="str">
            <v>07</v>
          </cell>
          <cell r="P14" t="str">
            <v>08</v>
          </cell>
          <cell r="Q14" t="str">
            <v>09</v>
          </cell>
          <cell r="R14" t="str">
            <v>10</v>
          </cell>
          <cell r="S14" t="str">
            <v>11</v>
          </cell>
          <cell r="T14" t="str">
            <v>12</v>
          </cell>
          <cell r="U14" t="str">
            <v>13</v>
          </cell>
          <cell r="V14" t="str">
            <v>14</v>
          </cell>
          <cell r="W14" t="str">
            <v>15</v>
          </cell>
          <cell r="X14" t="str">
            <v>16</v>
          </cell>
          <cell r="Y14" t="str">
            <v>17</v>
          </cell>
          <cell r="Z14" t="str">
            <v>18</v>
          </cell>
        </row>
        <row r="15">
          <cell r="B15" t="str">
            <v>日本 Japan</v>
          </cell>
          <cell r="C15">
            <v>40.468699999999998</v>
          </cell>
          <cell r="D15">
            <v>41.548499999999997</v>
          </cell>
          <cell r="E15">
            <v>42.397599999999997</v>
          </cell>
          <cell r="F15">
            <v>45.115699999999997</v>
          </cell>
          <cell r="G15">
            <v>45.100700000000003</v>
          </cell>
          <cell r="H15">
            <v>49.077199999999998</v>
          </cell>
          <cell r="I15">
            <v>50.850099999999998</v>
          </cell>
          <cell r="J15">
            <v>48.380600000000001</v>
          </cell>
          <cell r="K15">
            <v>48.494799999999998</v>
          </cell>
          <cell r="L15">
            <v>51.002299999999998</v>
          </cell>
          <cell r="M15">
            <v>53.000900000000001</v>
          </cell>
          <cell r="N15">
            <v>51.7485</v>
          </cell>
          <cell r="O15">
            <v>50.826000000000001</v>
          </cell>
          <cell r="P15">
            <v>50.9985</v>
          </cell>
          <cell r="Q15">
            <v>46.362299999999998</v>
          </cell>
          <cell r="R15">
            <v>46.843800000000002</v>
          </cell>
          <cell r="S15">
            <v>47.506999999999998</v>
          </cell>
          <cell r="T15">
            <v>49.027099999999997</v>
          </cell>
          <cell r="U15">
            <v>47.314</v>
          </cell>
          <cell r="V15">
            <v>46.597099999999998</v>
          </cell>
          <cell r="W15">
            <v>45.794899999999998</v>
          </cell>
          <cell r="X15">
            <v>45.655000000000001</v>
          </cell>
          <cell r="Y15">
            <v>46.077100000000002</v>
          </cell>
          <cell r="Z15">
            <v>46.036900000000003</v>
          </cell>
        </row>
        <row r="16">
          <cell r="B16" t="str">
            <v>米国 United States</v>
          </cell>
          <cell r="C16">
            <v>18.5854</v>
          </cell>
          <cell r="D16">
            <v>17.791899999999998</v>
          </cell>
          <cell r="E16">
            <v>20.6206</v>
          </cell>
          <cell r="F16">
            <v>23.851900000000001</v>
          </cell>
          <cell r="G16">
            <v>25.787600000000001</v>
          </cell>
          <cell r="H16">
            <v>28.038599999999999</v>
          </cell>
          <cell r="I16">
            <v>29.387499999999999</v>
          </cell>
          <cell r="J16">
            <v>29.192399999999999</v>
          </cell>
          <cell r="K16">
            <v>30.186800000000002</v>
          </cell>
          <cell r="L16">
            <v>33.097499999999997</v>
          </cell>
          <cell r="M16">
            <v>38.335799999999999</v>
          </cell>
          <cell r="N16">
            <v>40.435899999999997</v>
          </cell>
          <cell r="O16">
            <v>43.736499999999999</v>
          </cell>
          <cell r="P16">
            <v>42.888599999999997</v>
          </cell>
          <cell r="Q16">
            <v>39.799700000000001</v>
          </cell>
          <cell r="R16">
            <v>43.329700000000003</v>
          </cell>
          <cell r="S16">
            <v>44.073700000000002</v>
          </cell>
          <cell r="T16">
            <v>47.347499999999997</v>
          </cell>
          <cell r="U16">
            <v>50.114400000000003</v>
          </cell>
          <cell r="V16">
            <v>50.951599999999999</v>
          </cell>
          <cell r="W16">
            <v>53.065800000000003</v>
          </cell>
          <cell r="X16">
            <v>52.206499999999998</v>
          </cell>
          <cell r="Y16">
            <v>52.546700000000001</v>
          </cell>
          <cell r="Z16">
            <v>51.518000000000001</v>
          </cell>
        </row>
        <row r="17">
          <cell r="B17" t="str">
            <v>ドイツ Germany</v>
          </cell>
          <cell r="C17">
            <v>6.9684999999999997</v>
          </cell>
          <cell r="D17">
            <v>9.7319999999999993</v>
          </cell>
          <cell r="E17">
            <v>10.296099999999999</v>
          </cell>
          <cell r="F17">
            <v>11.6844</v>
          </cell>
          <cell r="G17">
            <v>12.8278</v>
          </cell>
          <cell r="H17">
            <v>13.469799999999999</v>
          </cell>
          <cell r="I17">
            <v>13.8299</v>
          </cell>
          <cell r="J17">
            <v>13.284800000000001</v>
          </cell>
          <cell r="K17">
            <v>13.4641</v>
          </cell>
          <cell r="L17">
            <v>14.605700000000001</v>
          </cell>
          <cell r="M17">
            <v>15.3659</v>
          </cell>
          <cell r="N17">
            <v>16.064599999999999</v>
          </cell>
          <cell r="O17">
            <v>16.379799999999999</v>
          </cell>
          <cell r="P17">
            <v>17.184100000000001</v>
          </cell>
          <cell r="Q17">
            <v>16.236699999999999</v>
          </cell>
          <cell r="R17">
            <v>17.365600000000001</v>
          </cell>
          <cell r="S17">
            <v>17.564</v>
          </cell>
          <cell r="T17">
            <v>18.304400000000001</v>
          </cell>
          <cell r="U17">
            <v>18.448799999999999</v>
          </cell>
          <cell r="V17">
            <v>17.950199999999999</v>
          </cell>
          <cell r="W17">
            <v>17.542000000000002</v>
          </cell>
          <cell r="X17">
            <v>17.717500000000001</v>
          </cell>
          <cell r="Y17">
            <v>17.640499999999999</v>
          </cell>
          <cell r="Z17">
            <v>18.008600000000001</v>
          </cell>
        </row>
        <row r="18">
          <cell r="B18" t="str">
            <v>フランス France</v>
          </cell>
          <cell r="C18">
            <v>2.5952000000000002</v>
          </cell>
          <cell r="D18">
            <v>3.4377</v>
          </cell>
          <cell r="E18">
            <v>3.7069000000000001</v>
          </cell>
          <cell r="F18">
            <v>4.0434000000000001</v>
          </cell>
          <cell r="G18">
            <v>4.3696000000000002</v>
          </cell>
          <cell r="H18">
            <v>4.5831999999999997</v>
          </cell>
          <cell r="I18">
            <v>4.4660000000000002</v>
          </cell>
          <cell r="J18">
            <v>4.4371</v>
          </cell>
          <cell r="K18">
            <v>4.4736000000000002</v>
          </cell>
          <cell r="L18">
            <v>5.0980999999999996</v>
          </cell>
          <cell r="M18">
            <v>5.4309000000000003</v>
          </cell>
          <cell r="N18">
            <v>5.5468000000000002</v>
          </cell>
          <cell r="O18">
            <v>5.8376000000000001</v>
          </cell>
          <cell r="P18">
            <v>6.2061000000000002</v>
          </cell>
          <cell r="Q18">
            <v>6.0864000000000003</v>
          </cell>
          <cell r="R18">
            <v>6.5726000000000004</v>
          </cell>
          <cell r="S18">
            <v>6.7199</v>
          </cell>
          <cell r="T18">
            <v>6.9985999999999997</v>
          </cell>
          <cell r="U18">
            <v>7.1081000000000003</v>
          </cell>
          <cell r="V18">
            <v>7.2309000000000001</v>
          </cell>
          <cell r="W18">
            <v>7.2549999999999999</v>
          </cell>
          <cell r="X18">
            <v>7.1509</v>
          </cell>
          <cell r="Y18">
            <v>7.1086999999999998</v>
          </cell>
          <cell r="Z18">
            <v>6.9119999999999999</v>
          </cell>
        </row>
        <row r="19">
          <cell r="B19" t="str">
            <v>英国 United Kingdom</v>
          </cell>
          <cell r="C19">
            <v>2.9809999999999999</v>
          </cell>
          <cell r="D19">
            <v>3.5082</v>
          </cell>
          <cell r="E19">
            <v>3.7021999999999999</v>
          </cell>
          <cell r="F19">
            <v>4.2404999999999999</v>
          </cell>
          <cell r="G19">
            <v>4.4695999999999998</v>
          </cell>
          <cell r="H19">
            <v>4.6275000000000004</v>
          </cell>
          <cell r="I19">
            <v>4.6753</v>
          </cell>
          <cell r="J19">
            <v>4.5259</v>
          </cell>
          <cell r="K19">
            <v>4.5101000000000004</v>
          </cell>
          <cell r="L19">
            <v>4.6029</v>
          </cell>
          <cell r="M19">
            <v>4.6920000000000002</v>
          </cell>
          <cell r="N19">
            <v>4.7736999999999998</v>
          </cell>
          <cell r="O19">
            <v>5.0053000000000001</v>
          </cell>
          <cell r="P19">
            <v>5.1272000000000002</v>
          </cell>
          <cell r="Q19">
            <v>4.87</v>
          </cell>
          <cell r="R19">
            <v>5.0862999999999996</v>
          </cell>
          <cell r="S19">
            <v>5.0789</v>
          </cell>
          <cell r="T19">
            <v>5.1528</v>
          </cell>
          <cell r="U19">
            <v>5.1271000000000004</v>
          </cell>
          <cell r="V19">
            <v>5.2569999999999997</v>
          </cell>
          <cell r="W19">
            <v>5.3365999999999998</v>
          </cell>
          <cell r="X19">
            <v>5.2901999999999996</v>
          </cell>
          <cell r="Y19">
            <v>5.3825000000000003</v>
          </cell>
          <cell r="Z19">
            <v>5.6215999999999999</v>
          </cell>
        </row>
        <row r="20">
          <cell r="B20" t="str">
            <v>中国 China</v>
          </cell>
          <cell r="C20">
            <v>1.0317000000000001</v>
          </cell>
          <cell r="D20">
            <v>1.1974</v>
          </cell>
          <cell r="E20">
            <v>1.3038000000000001</v>
          </cell>
          <cell r="F20">
            <v>1.4154</v>
          </cell>
          <cell r="G20">
            <v>1.6214</v>
          </cell>
          <cell r="H20">
            <v>2.6444999999999999</v>
          </cell>
          <cell r="I20">
            <v>3.1236000000000002</v>
          </cell>
          <cell r="J20">
            <v>4.1417999999999999</v>
          </cell>
          <cell r="K20">
            <v>5.8754999999999997</v>
          </cell>
          <cell r="L20">
            <v>6.9016999999999999</v>
          </cell>
          <cell r="M20">
            <v>9.7948000000000004</v>
          </cell>
          <cell r="N20">
            <v>12.929</v>
          </cell>
          <cell r="O20">
            <v>16.130800000000001</v>
          </cell>
          <cell r="P20">
            <v>20.426600000000001</v>
          </cell>
          <cell r="Q20">
            <v>24.1435</v>
          </cell>
          <cell r="R20">
            <v>30.832699999999999</v>
          </cell>
          <cell r="S20">
            <v>43.616799999999998</v>
          </cell>
          <cell r="T20">
            <v>56.1404</v>
          </cell>
          <cell r="U20">
            <v>73.409300000000002</v>
          </cell>
          <cell r="V20">
            <v>83.781400000000005</v>
          </cell>
          <cell r="W20">
            <v>101.05240000000001</v>
          </cell>
          <cell r="X20">
            <v>125.74250000000001</v>
          </cell>
          <cell r="Y20">
            <v>130.608</v>
          </cell>
          <cell r="Z20">
            <v>146.02440000000001</v>
          </cell>
        </row>
        <row r="21">
          <cell r="B21" t="str">
            <v>韓国 Rep. of Korea</v>
          </cell>
          <cell r="C21">
            <v>6.6379999999999999</v>
          </cell>
          <cell r="D21">
            <v>7.9814999999999996</v>
          </cell>
          <cell r="E21">
            <v>8.0851000000000006</v>
          </cell>
          <cell r="F21">
            <v>6.3304999999999998</v>
          </cell>
          <cell r="G21">
            <v>6.7008000000000001</v>
          </cell>
          <cell r="H21">
            <v>8.5783000000000005</v>
          </cell>
          <cell r="I21">
            <v>8.8405000000000005</v>
          </cell>
          <cell r="J21">
            <v>9.4247999999999994</v>
          </cell>
          <cell r="K21">
            <v>11.275399999999999</v>
          </cell>
          <cell r="L21">
            <v>13.643800000000001</v>
          </cell>
          <cell r="M21">
            <v>16.269400000000001</v>
          </cell>
          <cell r="N21">
            <v>17.330100000000002</v>
          </cell>
          <cell r="O21">
            <v>17.633600000000001</v>
          </cell>
          <cell r="P21">
            <v>17.349599999999999</v>
          </cell>
          <cell r="Q21">
            <v>17.023299999999999</v>
          </cell>
          <cell r="R21">
            <v>17.865400000000001</v>
          </cell>
          <cell r="S21">
            <v>18.775099999999998</v>
          </cell>
          <cell r="T21">
            <v>20.383500000000002</v>
          </cell>
          <cell r="U21">
            <v>22.352699999999999</v>
          </cell>
          <cell r="V21">
            <v>23.055299999999999</v>
          </cell>
          <cell r="W21">
            <v>23.8185</v>
          </cell>
          <cell r="X21">
            <v>23.380099999999999</v>
          </cell>
          <cell r="Y21">
            <v>22.6614</v>
          </cell>
          <cell r="Z21">
            <v>23.202000000000002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1-2"/>
      <sheetName val="Data"/>
      <sheetName val="20【WIPO6】"/>
      <sheetName val="19【WIPO6】"/>
      <sheetName val="18【WIPO6】"/>
      <sheetName val="16グラフデータ"/>
      <sheetName val="16【WIPO】"/>
      <sheetName val="15_12-1-2"/>
      <sheetName val="15グラフデータ"/>
      <sheetName val="グラフデータ"/>
      <sheetName val="15【WIPO】"/>
      <sheetName val="WIPO"/>
    </sheetNames>
    <sheetDataSet>
      <sheetData sheetId="0"/>
      <sheetData sheetId="1">
        <row r="14">
          <cell r="C14">
            <v>1995</v>
          </cell>
          <cell r="D14">
            <v>96</v>
          </cell>
          <cell r="E14">
            <v>97</v>
          </cell>
          <cell r="F14">
            <v>98</v>
          </cell>
          <cell r="G14">
            <v>99</v>
          </cell>
          <cell r="H14">
            <v>2000</v>
          </cell>
          <cell r="I14" t="str">
            <v>01</v>
          </cell>
          <cell r="J14" t="str">
            <v>02</v>
          </cell>
          <cell r="K14" t="str">
            <v>03</v>
          </cell>
          <cell r="L14" t="str">
            <v>04</v>
          </cell>
          <cell r="M14" t="str">
            <v>05</v>
          </cell>
          <cell r="N14" t="str">
            <v>06</v>
          </cell>
          <cell r="O14" t="str">
            <v>07</v>
          </cell>
          <cell r="P14" t="str">
            <v>08</v>
          </cell>
          <cell r="Q14" t="str">
            <v>09</v>
          </cell>
          <cell r="R14" t="str">
            <v>10</v>
          </cell>
          <cell r="S14" t="str">
            <v>11</v>
          </cell>
          <cell r="T14" t="str">
            <v>12</v>
          </cell>
          <cell r="U14" t="str">
            <v>13</v>
          </cell>
          <cell r="V14" t="str">
            <v>14</v>
          </cell>
          <cell r="W14" t="str">
            <v>15</v>
          </cell>
          <cell r="X14" t="str">
            <v>16</v>
          </cell>
          <cell r="Y14" t="str">
            <v>17</v>
          </cell>
          <cell r="Z14" t="str">
            <v>18</v>
          </cell>
        </row>
        <row r="15">
          <cell r="B15" t="str">
            <v>日本 Japan</v>
          </cell>
          <cell r="C15">
            <v>14.070600000000001</v>
          </cell>
          <cell r="D15">
            <v>23.3996</v>
          </cell>
          <cell r="E15">
            <v>17.6904</v>
          </cell>
          <cell r="F15">
            <v>18.355699999999999</v>
          </cell>
          <cell r="G15">
            <v>19.309100000000001</v>
          </cell>
          <cell r="H15">
            <v>16.709900000000001</v>
          </cell>
          <cell r="I15">
            <v>16.808700000000002</v>
          </cell>
          <cell r="J15">
            <v>17.565000000000001</v>
          </cell>
          <cell r="K15">
            <v>18.329899999999999</v>
          </cell>
          <cell r="L15">
            <v>18.877500000000001</v>
          </cell>
          <cell r="M15">
            <v>18.789200000000001</v>
          </cell>
          <cell r="N15">
            <v>22.019300000000001</v>
          </cell>
          <cell r="O15">
            <v>23.508199999999999</v>
          </cell>
          <cell r="P15">
            <v>24.069199999999999</v>
          </cell>
          <cell r="Q15">
            <v>25.5548</v>
          </cell>
          <cell r="R15">
            <v>28.6845</v>
          </cell>
          <cell r="S15">
            <v>30.466799999999999</v>
          </cell>
          <cell r="T15">
            <v>34.352400000000003</v>
          </cell>
          <cell r="U15">
            <v>34.0227</v>
          </cell>
          <cell r="V15">
            <v>29.702000000000002</v>
          </cell>
          <cell r="W15">
            <v>27.114899999999999</v>
          </cell>
          <cell r="X15">
            <v>28.923500000000001</v>
          </cell>
          <cell r="Y15">
            <v>28.598199999999999</v>
          </cell>
          <cell r="Z15">
            <v>28.4068</v>
          </cell>
        </row>
        <row r="16">
          <cell r="B16" t="str">
            <v>米国 United States</v>
          </cell>
          <cell r="C16">
            <v>9.8998000000000008</v>
          </cell>
          <cell r="D16">
            <v>10.8856</v>
          </cell>
          <cell r="E16">
            <v>10.5495</v>
          </cell>
          <cell r="F16">
            <v>12.840999999999999</v>
          </cell>
          <cell r="G16">
            <v>13.8751</v>
          </cell>
          <cell r="H16">
            <v>13.6671</v>
          </cell>
          <cell r="I16">
            <v>13.9488</v>
          </cell>
          <cell r="J16">
            <v>14.382999999999999</v>
          </cell>
          <cell r="K16">
            <v>15.198499999999999</v>
          </cell>
          <cell r="L16">
            <v>14.755800000000001</v>
          </cell>
          <cell r="M16">
            <v>13.9438</v>
          </cell>
          <cell r="N16">
            <v>15.886799999999999</v>
          </cell>
          <cell r="O16">
            <v>15.010999999999999</v>
          </cell>
          <cell r="P16">
            <v>15.0046</v>
          </cell>
          <cell r="Q16">
            <v>15.8146</v>
          </cell>
          <cell r="R16">
            <v>19.087700000000002</v>
          </cell>
          <cell r="S16">
            <v>20.206900000000001</v>
          </cell>
          <cell r="T16">
            <v>22.9117</v>
          </cell>
          <cell r="U16">
            <v>24.416699999999999</v>
          </cell>
          <cell r="V16">
            <v>25.465699999999998</v>
          </cell>
          <cell r="W16">
            <v>25.7072</v>
          </cell>
          <cell r="X16">
            <v>27.709</v>
          </cell>
          <cell r="Y16">
            <v>28.575900000000001</v>
          </cell>
          <cell r="Z16">
            <v>28.908200000000001</v>
          </cell>
        </row>
        <row r="17">
          <cell r="B17" t="str">
            <v>ドイツ Germany</v>
          </cell>
          <cell r="C17">
            <v>2.9478</v>
          </cell>
          <cell r="D17">
            <v>4.8174000000000001</v>
          </cell>
          <cell r="E17">
            <v>4.6416000000000004</v>
          </cell>
          <cell r="F17">
            <v>4.9663000000000004</v>
          </cell>
          <cell r="G17">
            <v>5.0358000000000001</v>
          </cell>
          <cell r="H17">
            <v>4.6303999999999998</v>
          </cell>
          <cell r="I17">
            <v>5.2838000000000003</v>
          </cell>
          <cell r="J17">
            <v>5.9452999999999996</v>
          </cell>
          <cell r="K17">
            <v>6.7617000000000003</v>
          </cell>
          <cell r="L17">
            <v>6.6336000000000004</v>
          </cell>
          <cell r="M17">
            <v>6.3795000000000002</v>
          </cell>
          <cell r="N17">
            <v>7.1955999999999998</v>
          </cell>
          <cell r="O17">
            <v>6.5067000000000004</v>
          </cell>
          <cell r="P17">
            <v>6.8746999999999998</v>
          </cell>
          <cell r="Q17">
            <v>6.4873000000000003</v>
          </cell>
          <cell r="R17">
            <v>7.0663999999999998</v>
          </cell>
          <cell r="S17">
            <v>7.2812999999999999</v>
          </cell>
          <cell r="T17">
            <v>7.7080000000000002</v>
          </cell>
          <cell r="U17">
            <v>8.1293000000000006</v>
          </cell>
          <cell r="V17">
            <v>8.3126999999999995</v>
          </cell>
          <cell r="W17">
            <v>8.6857000000000006</v>
          </cell>
          <cell r="X17">
            <v>9.9712999999999994</v>
          </cell>
          <cell r="Y17">
            <v>9.8956</v>
          </cell>
          <cell r="Z17">
            <v>10.1556</v>
          </cell>
        </row>
        <row r="18">
          <cell r="B18" t="str">
            <v>フランス France</v>
          </cell>
          <cell r="C18">
            <v>2.0948000000000002</v>
          </cell>
          <cell r="D18">
            <v>2.4287999999999998</v>
          </cell>
          <cell r="E18">
            <v>2.5954999999999999</v>
          </cell>
          <cell r="F18">
            <v>2.5960000000000001</v>
          </cell>
          <cell r="G18">
            <v>2.6423000000000001</v>
          </cell>
          <cell r="H18">
            <v>2.3597999999999999</v>
          </cell>
          <cell r="I18">
            <v>2.5181</v>
          </cell>
          <cell r="J18">
            <v>2.7054</v>
          </cell>
          <cell r="K18">
            <v>3.032</v>
          </cell>
          <cell r="L18">
            <v>2.9</v>
          </cell>
          <cell r="M18">
            <v>2.7092000000000001</v>
          </cell>
          <cell r="N18">
            <v>3.0994999999999999</v>
          </cell>
          <cell r="O18">
            <v>2.9449999999999998</v>
          </cell>
          <cell r="P18">
            <v>3.0977999999999999</v>
          </cell>
          <cell r="Q18">
            <v>3.0162</v>
          </cell>
          <cell r="R18">
            <v>3.3405</v>
          </cell>
          <cell r="S18">
            <v>3.4998</v>
          </cell>
          <cell r="T18">
            <v>4.0327999999999999</v>
          </cell>
          <cell r="U18">
            <v>4.2066999999999997</v>
          </cell>
          <cell r="V18">
            <v>4.2142999999999997</v>
          </cell>
          <cell r="W18">
            <v>4.3959000000000001</v>
          </cell>
          <cell r="X18">
            <v>4.7637</v>
          </cell>
          <cell r="Y18">
            <v>4.7576000000000001</v>
          </cell>
          <cell r="Z18">
            <v>5.0384000000000002</v>
          </cell>
        </row>
        <row r="19">
          <cell r="B19" t="str">
            <v>英国 United Kingdom</v>
          </cell>
          <cell r="C19">
            <v>1.0410999999999999</v>
          </cell>
          <cell r="D19">
            <v>1.3398000000000001</v>
          </cell>
          <cell r="E19">
            <v>1.3927</v>
          </cell>
          <cell r="F19">
            <v>1.5986</v>
          </cell>
          <cell r="G19">
            <v>1.5935999999999999</v>
          </cell>
          <cell r="H19">
            <v>1.4939</v>
          </cell>
          <cell r="I19">
            <v>1.4962</v>
          </cell>
          <cell r="J19">
            <v>1.6495</v>
          </cell>
          <cell r="K19">
            <v>1.8309</v>
          </cell>
          <cell r="L19">
            <v>1.7410000000000001</v>
          </cell>
          <cell r="M19">
            <v>1.6325000000000001</v>
          </cell>
          <cell r="N19">
            <v>1.62</v>
          </cell>
          <cell r="O19">
            <v>1.4805999999999999</v>
          </cell>
          <cell r="P19">
            <v>1.466</v>
          </cell>
          <cell r="Q19">
            <v>1.4540999999999999</v>
          </cell>
          <cell r="R19">
            <v>1.6696</v>
          </cell>
          <cell r="S19">
            <v>1.8339000000000001</v>
          </cell>
          <cell r="T19">
            <v>2.0230000000000001</v>
          </cell>
          <cell r="U19">
            <v>2.0615000000000001</v>
          </cell>
          <cell r="V19">
            <v>2.0893000000000002</v>
          </cell>
          <cell r="W19">
            <v>2.1473</v>
          </cell>
          <cell r="X19">
            <v>2.3843000000000001</v>
          </cell>
          <cell r="Y19">
            <v>2.5131999999999999</v>
          </cell>
          <cell r="Z19">
            <v>2.6442000000000001</v>
          </cell>
        </row>
        <row r="20">
          <cell r="B20" t="str">
            <v>中国 China</v>
          </cell>
          <cell r="C20">
            <v>0.16769999999999999</v>
          </cell>
          <cell r="D20">
            <v>0.15160000000000001</v>
          </cell>
          <cell r="E20">
            <v>0.16880000000000001</v>
          </cell>
          <cell r="F20">
            <v>0.1817</v>
          </cell>
          <cell r="G20">
            <v>0.33100000000000002</v>
          </cell>
          <cell r="H20">
            <v>0.64459999999999995</v>
          </cell>
          <cell r="I20">
            <v>0.57220000000000004</v>
          </cell>
          <cell r="J20">
            <v>0.63480000000000003</v>
          </cell>
          <cell r="K20">
            <v>1.1983999999999999</v>
          </cell>
          <cell r="L20">
            <v>1.8967000000000001</v>
          </cell>
          <cell r="M20">
            <v>2.1575000000000002</v>
          </cell>
          <cell r="N20">
            <v>2.6356000000000002</v>
          </cell>
          <cell r="O20">
            <v>3.3502000000000001</v>
          </cell>
          <cell r="P20">
            <v>4.8918999999999997</v>
          </cell>
          <cell r="Q20">
            <v>6.85</v>
          </cell>
          <cell r="R20">
            <v>8.4814000000000007</v>
          </cell>
          <cell r="S20">
            <v>11.812799999999999</v>
          </cell>
          <cell r="T20">
            <v>15.2096</v>
          </cell>
          <cell r="U20">
            <v>15.446999999999999</v>
          </cell>
          <cell r="V20">
            <v>17.634499999999999</v>
          </cell>
          <cell r="W20">
            <v>27.950800000000001</v>
          </cell>
          <cell r="X20">
            <v>32.251600000000003</v>
          </cell>
          <cell r="Y20">
            <v>35.256700000000002</v>
          </cell>
          <cell r="Z20">
            <v>37.730499999999999</v>
          </cell>
        </row>
        <row r="21">
          <cell r="B21" t="str">
            <v>韓国 Rep. of Korea</v>
          </cell>
          <cell r="C21">
            <v>0.87939999999999996</v>
          </cell>
          <cell r="D21">
            <v>1.1426000000000001</v>
          </cell>
          <cell r="E21">
            <v>1.8326</v>
          </cell>
          <cell r="F21">
            <v>4.1859000000000002</v>
          </cell>
          <cell r="G21">
            <v>5.0388999999999999</v>
          </cell>
          <cell r="H21">
            <v>2.9437000000000002</v>
          </cell>
          <cell r="I21">
            <v>2.8298999999999999</v>
          </cell>
          <cell r="J21">
            <v>3.7075</v>
          </cell>
          <cell r="K21">
            <v>3.9388000000000001</v>
          </cell>
          <cell r="L21">
            <v>4.5476999999999999</v>
          </cell>
          <cell r="M21">
            <v>6.4034000000000004</v>
          </cell>
          <cell r="N21">
            <v>10.286899999999999</v>
          </cell>
          <cell r="O21">
            <v>10.6616</v>
          </cell>
          <cell r="P21">
            <v>7.9698000000000002</v>
          </cell>
          <cell r="Q21">
            <v>6.3803999999999998</v>
          </cell>
          <cell r="R21">
            <v>7.6</v>
          </cell>
          <cell r="S21">
            <v>9.7702000000000009</v>
          </cell>
          <cell r="T21">
            <v>11.2111</v>
          </cell>
          <cell r="U21">
            <v>12.383900000000001</v>
          </cell>
          <cell r="V21">
            <v>12.7394</v>
          </cell>
          <cell r="W21">
            <v>10.9108</v>
          </cell>
          <cell r="X21">
            <v>12.054500000000001</v>
          </cell>
          <cell r="Y21">
            <v>13.1577</v>
          </cell>
          <cell r="Z21">
            <v>13.1912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2-1"/>
      <sheetName val="Data"/>
      <sheetName val="20【WIPO1】"/>
      <sheetName val="19【WIPO1】"/>
      <sheetName val="18【WIPO1】"/>
      <sheetName val="16【グラフ・データ】"/>
      <sheetName val="15【グラフ・データ】"/>
      <sheetName val="グラフ・データ"/>
      <sheetName val="16【WIPO】"/>
      <sheetName val="15【WIPO】"/>
      <sheetName val="WIPO"/>
    </sheetNames>
    <sheetDataSet>
      <sheetData sheetId="0"/>
      <sheetData sheetId="1">
        <row r="12">
          <cell r="C12">
            <v>1995</v>
          </cell>
          <cell r="D12">
            <v>1996</v>
          </cell>
          <cell r="E12">
            <v>1997</v>
          </cell>
          <cell r="F12">
            <v>1998</v>
          </cell>
          <cell r="G12">
            <v>1999</v>
          </cell>
          <cell r="H12">
            <v>2000</v>
          </cell>
          <cell r="I12">
            <v>2001</v>
          </cell>
          <cell r="J12">
            <v>2002</v>
          </cell>
          <cell r="K12">
            <v>2003</v>
          </cell>
          <cell r="L12">
            <v>2004</v>
          </cell>
          <cell r="M12">
            <v>2005</v>
          </cell>
          <cell r="N12">
            <v>2006</v>
          </cell>
          <cell r="O12">
            <v>2007</v>
          </cell>
          <cell r="P12">
            <v>2008</v>
          </cell>
          <cell r="Q12">
            <v>2009</v>
          </cell>
          <cell r="R12">
            <v>2010</v>
          </cell>
          <cell r="S12">
            <v>2011</v>
          </cell>
          <cell r="T12">
            <v>2012</v>
          </cell>
          <cell r="U12">
            <v>2013</v>
          </cell>
          <cell r="V12">
            <v>2014</v>
          </cell>
          <cell r="W12">
            <v>2015</v>
          </cell>
          <cell r="X12">
            <v>2016</v>
          </cell>
          <cell r="Y12">
            <v>2017</v>
          </cell>
          <cell r="Z12">
            <v>2018</v>
          </cell>
        </row>
        <row r="13">
          <cell r="C13" t="str">
            <v>平成
7</v>
          </cell>
          <cell r="D13" t="str">
            <v xml:space="preserve">
8</v>
          </cell>
          <cell r="E13" t="str">
            <v xml:space="preserve">
9</v>
          </cell>
          <cell r="F13" t="str">
            <v xml:space="preserve">
10</v>
          </cell>
          <cell r="G13" t="str">
            <v xml:space="preserve">
11</v>
          </cell>
          <cell r="H13" t="str">
            <v xml:space="preserve">
12</v>
          </cell>
          <cell r="I13" t="str">
            <v xml:space="preserve">
13</v>
          </cell>
          <cell r="J13" t="str">
            <v xml:space="preserve">
14</v>
          </cell>
          <cell r="K13" t="str">
            <v xml:space="preserve">
15</v>
          </cell>
          <cell r="L13" t="str">
            <v xml:space="preserve">
16</v>
          </cell>
          <cell r="M13" t="str">
            <v xml:space="preserve">
17</v>
          </cell>
          <cell r="N13" t="str">
            <v xml:space="preserve">
18</v>
          </cell>
          <cell r="O13" t="str">
            <v xml:space="preserve">
19</v>
          </cell>
          <cell r="P13" t="str">
            <v xml:space="preserve">
20</v>
          </cell>
          <cell r="Q13" t="str">
            <v xml:space="preserve">
21</v>
          </cell>
          <cell r="R13" t="str">
            <v xml:space="preserve">
22</v>
          </cell>
          <cell r="S13" t="str">
            <v xml:space="preserve">
23</v>
          </cell>
          <cell r="T13" t="str">
            <v xml:space="preserve">
24</v>
          </cell>
          <cell r="U13" t="str">
            <v xml:space="preserve">
25</v>
          </cell>
          <cell r="V13" t="str">
            <v xml:space="preserve">
26</v>
          </cell>
          <cell r="W13" t="str">
            <v xml:space="preserve">
27</v>
          </cell>
          <cell r="X13" t="str">
            <v xml:space="preserve">
28</v>
          </cell>
          <cell r="Y13" t="str">
            <v xml:space="preserve">
29</v>
          </cell>
          <cell r="Z13" t="str">
            <v xml:space="preserve">
30</v>
          </cell>
        </row>
        <row r="14">
          <cell r="B14" t="str">
            <v>米国 United States</v>
          </cell>
          <cell r="C14">
            <v>39.872</v>
          </cell>
          <cell r="D14">
            <v>39.51</v>
          </cell>
          <cell r="E14">
            <v>39.164999999999999</v>
          </cell>
          <cell r="F14">
            <v>44.173000000000002</v>
          </cell>
          <cell r="G14">
            <v>46.951000000000001</v>
          </cell>
          <cell r="H14">
            <v>52.883000000000003</v>
          </cell>
          <cell r="I14">
            <v>61.225999999999999</v>
          </cell>
          <cell r="J14">
            <v>58.738</v>
          </cell>
          <cell r="K14">
            <v>60.35</v>
          </cell>
          <cell r="L14">
            <v>64.811999999999998</v>
          </cell>
          <cell r="M14">
            <v>71.994</v>
          </cell>
          <cell r="N14">
            <v>76.838999999999999</v>
          </cell>
          <cell r="O14">
            <v>78.793999999999997</v>
          </cell>
          <cell r="P14">
            <v>82.396000000000001</v>
          </cell>
          <cell r="Q14">
            <v>81.981999999999999</v>
          </cell>
          <cell r="R14">
            <v>84.016999999999996</v>
          </cell>
          <cell r="S14">
            <v>85.183999999999997</v>
          </cell>
          <cell r="T14">
            <v>88.686000000000007</v>
          </cell>
          <cell r="U14">
            <v>84.966999999999999</v>
          </cell>
          <cell r="V14">
            <v>86.691000000000003</v>
          </cell>
          <cell r="W14">
            <v>86.358999999999995</v>
          </cell>
          <cell r="X14">
            <v>86.021000000000001</v>
          </cell>
          <cell r="Y14">
            <v>86.113</v>
          </cell>
          <cell r="Z14">
            <v>85.322000000000003</v>
          </cell>
        </row>
        <row r="15">
          <cell r="B15" t="str">
            <v>欧州特許庁 European Patent Office</v>
          </cell>
          <cell r="C15">
            <v>8.7899999999999991</v>
          </cell>
          <cell r="D15">
            <v>11.356999999999999</v>
          </cell>
          <cell r="E15">
            <v>12.856</v>
          </cell>
          <cell r="F15">
            <v>13.813000000000001</v>
          </cell>
          <cell r="G15">
            <v>14.617000000000001</v>
          </cell>
          <cell r="H15">
            <v>17.123999999999999</v>
          </cell>
          <cell r="I15">
            <v>19.844999999999999</v>
          </cell>
          <cell r="J15">
            <v>15.912000000000001</v>
          </cell>
          <cell r="K15">
            <v>18.533999999999999</v>
          </cell>
          <cell r="L15">
            <v>20.582999999999998</v>
          </cell>
          <cell r="M15">
            <v>21.47</v>
          </cell>
          <cell r="N15">
            <v>22.152999999999999</v>
          </cell>
          <cell r="O15">
            <v>22.888999999999999</v>
          </cell>
          <cell r="P15">
            <v>23.085000000000001</v>
          </cell>
          <cell r="Q15">
            <v>19.937000000000001</v>
          </cell>
          <cell r="R15">
            <v>21.824000000000002</v>
          </cell>
          <cell r="S15">
            <v>20.568000000000001</v>
          </cell>
          <cell r="T15">
            <v>22.699000000000002</v>
          </cell>
          <cell r="U15">
            <v>22.565999999999999</v>
          </cell>
          <cell r="V15">
            <v>22.111000000000001</v>
          </cell>
          <cell r="W15">
            <v>21.417999999999999</v>
          </cell>
          <cell r="X15">
            <v>21.006</v>
          </cell>
          <cell r="Y15">
            <v>21.754999999999999</v>
          </cell>
          <cell r="Z15">
            <v>22.568999999999999</v>
          </cell>
        </row>
        <row r="16">
          <cell r="B16" t="str">
            <v>韓国 Rep. of Korea</v>
          </cell>
          <cell r="C16">
            <v>7.585</v>
          </cell>
          <cell r="D16">
            <v>8.6449999999999996</v>
          </cell>
          <cell r="E16">
            <v>1.601</v>
          </cell>
          <cell r="F16">
            <v>10.616</v>
          </cell>
          <cell r="G16">
            <v>9.7520000000000007</v>
          </cell>
          <cell r="H16">
            <v>12.260999999999999</v>
          </cell>
          <cell r="I16">
            <v>14.082000000000001</v>
          </cell>
          <cell r="J16">
            <v>13.298999999999999</v>
          </cell>
          <cell r="K16">
            <v>12.632</v>
          </cell>
          <cell r="L16">
            <v>14.794</v>
          </cell>
          <cell r="M16">
            <v>16.468</v>
          </cell>
          <cell r="N16">
            <v>17.603999999999999</v>
          </cell>
          <cell r="O16">
            <v>18.100000000000001</v>
          </cell>
          <cell r="P16">
            <v>17.552</v>
          </cell>
          <cell r="Q16">
            <v>14.167999999999999</v>
          </cell>
          <cell r="R16">
            <v>14.346</v>
          </cell>
          <cell r="S16">
            <v>15.234</v>
          </cell>
          <cell r="T16">
            <v>16.004000000000001</v>
          </cell>
          <cell r="U16">
            <v>16.298999999999999</v>
          </cell>
          <cell r="V16">
            <v>15.653</v>
          </cell>
          <cell r="W16">
            <v>15.282999999999999</v>
          </cell>
          <cell r="X16">
            <v>14.773</v>
          </cell>
          <cell r="Y16">
            <v>15.042999999999999</v>
          </cell>
          <cell r="Z16">
            <v>15.595000000000001</v>
          </cell>
        </row>
        <row r="17">
          <cell r="B17" t="str">
            <v>中国 China</v>
          </cell>
          <cell r="C17">
            <v>3.7719999999999998</v>
          </cell>
          <cell r="D17">
            <v>4.9470000000000001</v>
          </cell>
          <cell r="E17">
            <v>5.6820000000000004</v>
          </cell>
          <cell r="F17">
            <v>9.4749999999999996</v>
          </cell>
          <cell r="G17">
            <v>8.6189999999999998</v>
          </cell>
          <cell r="H17">
            <v>8.3000000000000007</v>
          </cell>
          <cell r="I17">
            <v>11.632</v>
          </cell>
          <cell r="J17">
            <v>15.364000000000001</v>
          </cell>
          <cell r="K17">
            <v>20.02</v>
          </cell>
          <cell r="L17">
            <v>25.542000000000002</v>
          </cell>
          <cell r="M17">
            <v>30.975999999999999</v>
          </cell>
          <cell r="N17">
            <v>32.801000000000002</v>
          </cell>
          <cell r="O17">
            <v>32.869999999999997</v>
          </cell>
          <cell r="P17">
            <v>33.264000000000003</v>
          </cell>
          <cell r="Q17">
            <v>30.302</v>
          </cell>
          <cell r="R17">
            <v>33.881999999999998</v>
          </cell>
          <cell r="S17">
            <v>39.231000000000002</v>
          </cell>
          <cell r="T17">
            <v>42.277999999999999</v>
          </cell>
          <cell r="U17">
            <v>41.192999999999998</v>
          </cell>
          <cell r="V17">
            <v>40.46</v>
          </cell>
          <cell r="W17">
            <v>40.078000000000003</v>
          </cell>
          <cell r="X17">
            <v>39.207000000000001</v>
          </cell>
          <cell r="Y17">
            <v>40.908000000000001</v>
          </cell>
          <cell r="Z17">
            <v>45.283999999999999</v>
          </cell>
        </row>
        <row r="23">
          <cell r="B23" t="str">
            <v>その他 Others</v>
          </cell>
          <cell r="C23">
            <v>17.792271684437669</v>
          </cell>
        </row>
        <row r="24">
          <cell r="B24" t="str">
            <v>韓国 Rep. of Korea</v>
          </cell>
          <cell r="C24">
            <v>7.5963116850221875</v>
          </cell>
        </row>
        <row r="25">
          <cell r="B25" t="str">
            <v>欧州特許庁 EPO</v>
          </cell>
          <cell r="C25">
            <v>10.993341354233136</v>
          </cell>
        </row>
        <row r="26">
          <cell r="B26" t="str">
            <v>中国 China</v>
          </cell>
          <cell r="C26">
            <v>22.057799188492769</v>
          </cell>
        </row>
        <row r="27">
          <cell r="B27" t="str">
            <v>米国 United States</v>
          </cell>
          <cell r="C27">
            <v>41.560276087814238</v>
          </cell>
        </row>
        <row r="28">
          <cell r="D28">
            <v>205297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2-2"/>
      <sheetName val="Data"/>
      <sheetName val="20【WIPO3】"/>
      <sheetName val="19【WIPO3】"/>
      <sheetName val="18【WIPO3】"/>
      <sheetName val="16グラフ・データ"/>
      <sheetName val="15グラフ・データ"/>
      <sheetName val="グラフ・データ"/>
      <sheetName val="16【WIPO】"/>
      <sheetName val="15【WIPO】"/>
      <sheetName val="WIPO"/>
    </sheetNames>
    <sheetDataSet>
      <sheetData sheetId="0"/>
      <sheetData sheetId="1">
        <row r="12">
          <cell r="C12">
            <v>1995</v>
          </cell>
          <cell r="D12">
            <v>1996</v>
          </cell>
          <cell r="E12">
            <v>1997</v>
          </cell>
          <cell r="F12">
            <v>1998</v>
          </cell>
          <cell r="G12">
            <v>1999</v>
          </cell>
          <cell r="H12">
            <v>2000</v>
          </cell>
          <cell r="I12">
            <v>2001</v>
          </cell>
          <cell r="J12">
            <v>2002</v>
          </cell>
          <cell r="K12">
            <v>2003</v>
          </cell>
          <cell r="L12">
            <v>2004</v>
          </cell>
          <cell r="M12">
            <v>2005</v>
          </cell>
          <cell r="N12">
            <v>2006</v>
          </cell>
          <cell r="O12">
            <v>2007</v>
          </cell>
          <cell r="P12">
            <v>2008</v>
          </cell>
          <cell r="Q12">
            <v>2009</v>
          </cell>
          <cell r="R12">
            <v>2010</v>
          </cell>
          <cell r="S12">
            <v>2011</v>
          </cell>
          <cell r="T12">
            <v>2012</v>
          </cell>
          <cell r="U12">
            <v>2013</v>
          </cell>
          <cell r="V12">
            <v>2014</v>
          </cell>
          <cell r="W12">
            <v>2015</v>
          </cell>
          <cell r="X12">
            <v>2016</v>
          </cell>
          <cell r="Y12">
            <v>2017</v>
          </cell>
          <cell r="Z12">
            <v>2018</v>
          </cell>
        </row>
        <row r="13">
          <cell r="C13" t="str">
            <v>平成
7</v>
          </cell>
          <cell r="D13" t="str">
            <v xml:space="preserve">
8</v>
          </cell>
          <cell r="E13" t="str">
            <v xml:space="preserve">
9</v>
          </cell>
          <cell r="F13" t="str">
            <v xml:space="preserve">
10</v>
          </cell>
          <cell r="G13" t="str">
            <v xml:space="preserve">
11</v>
          </cell>
          <cell r="H13" t="str">
            <v xml:space="preserve">
12</v>
          </cell>
          <cell r="I13" t="str">
            <v xml:space="preserve">
13</v>
          </cell>
          <cell r="J13" t="str">
            <v xml:space="preserve">
14</v>
          </cell>
          <cell r="K13" t="str">
            <v xml:space="preserve">
15</v>
          </cell>
          <cell r="L13" t="str">
            <v xml:space="preserve">
16</v>
          </cell>
          <cell r="M13" t="str">
            <v xml:space="preserve">
17</v>
          </cell>
          <cell r="N13" t="str">
            <v xml:space="preserve">
18</v>
          </cell>
          <cell r="O13" t="str">
            <v xml:space="preserve">
19</v>
          </cell>
          <cell r="P13" t="str">
            <v xml:space="preserve">
20</v>
          </cell>
          <cell r="Q13" t="str">
            <v xml:space="preserve">
21</v>
          </cell>
          <cell r="R13" t="str">
            <v xml:space="preserve">
22</v>
          </cell>
          <cell r="S13" t="str">
            <v xml:space="preserve">
23</v>
          </cell>
          <cell r="T13" t="str">
            <v xml:space="preserve">
24</v>
          </cell>
          <cell r="U13" t="str">
            <v xml:space="preserve">
25</v>
          </cell>
          <cell r="V13" t="str">
            <v xml:space="preserve">
26</v>
          </cell>
          <cell r="W13" t="str">
            <v xml:space="preserve">
27</v>
          </cell>
          <cell r="X13" t="str">
            <v xml:space="preserve">
28</v>
          </cell>
          <cell r="Y13" t="str">
            <v xml:space="preserve">
29</v>
          </cell>
          <cell r="Z13" t="str">
            <v xml:space="preserve">
30</v>
          </cell>
        </row>
        <row r="14">
          <cell r="B14" t="str">
            <v>米国 United States</v>
          </cell>
          <cell r="C14">
            <v>21.763999999999999</v>
          </cell>
          <cell r="D14">
            <v>23.053000000000001</v>
          </cell>
          <cell r="E14">
            <v>23.178999999999998</v>
          </cell>
          <cell r="F14">
            <v>30.841000000000001</v>
          </cell>
          <cell r="G14">
            <v>31.103999999999999</v>
          </cell>
          <cell r="H14">
            <v>31.295999999999999</v>
          </cell>
          <cell r="I14">
            <v>33.222999999999999</v>
          </cell>
          <cell r="J14">
            <v>34.859000000000002</v>
          </cell>
          <cell r="K14">
            <v>35.517000000000003</v>
          </cell>
          <cell r="L14">
            <v>35.347999999999999</v>
          </cell>
          <cell r="M14">
            <v>30.341000000000001</v>
          </cell>
          <cell r="N14">
            <v>36.807000000000002</v>
          </cell>
          <cell r="O14">
            <v>33.353999999999999</v>
          </cell>
          <cell r="P14">
            <v>33.682000000000002</v>
          </cell>
          <cell r="Q14">
            <v>35.500999999999998</v>
          </cell>
          <cell r="R14">
            <v>44.814</v>
          </cell>
          <cell r="S14">
            <v>46.139000000000003</v>
          </cell>
          <cell r="T14">
            <v>50.677</v>
          </cell>
          <cell r="U14">
            <v>51.918999999999997</v>
          </cell>
          <cell r="V14">
            <v>53.848999999999997</v>
          </cell>
          <cell r="W14">
            <v>52.408999999999999</v>
          </cell>
          <cell r="X14">
            <v>49.8</v>
          </cell>
          <cell r="Y14">
            <v>49.677</v>
          </cell>
          <cell r="Z14">
            <v>47.566000000000003</v>
          </cell>
        </row>
        <row r="15">
          <cell r="B15" t="str">
            <v>欧州特許庁 European Patent Office</v>
          </cell>
          <cell r="C15">
            <v>9.875</v>
          </cell>
          <cell r="D15">
            <v>9.6010000000000009</v>
          </cell>
          <cell r="E15">
            <v>8.98</v>
          </cell>
          <cell r="F15">
            <v>7.702</v>
          </cell>
          <cell r="G15">
            <v>7.1390000000000002</v>
          </cell>
          <cell r="H15">
            <v>5.4980000000000002</v>
          </cell>
          <cell r="I15">
            <v>6.58</v>
          </cell>
          <cell r="J15">
            <v>8.2490000000000006</v>
          </cell>
          <cell r="K15">
            <v>10.291</v>
          </cell>
          <cell r="L15">
            <v>10.441000000000001</v>
          </cell>
          <cell r="M15">
            <v>9.5459999999999994</v>
          </cell>
          <cell r="N15">
            <v>12.044</v>
          </cell>
          <cell r="O15">
            <v>10.65</v>
          </cell>
          <cell r="P15">
            <v>10.917</v>
          </cell>
          <cell r="Q15">
            <v>9.4390000000000001</v>
          </cell>
          <cell r="R15">
            <v>10.58</v>
          </cell>
          <cell r="S15">
            <v>11.648999999999999</v>
          </cell>
          <cell r="T15">
            <v>12.852</v>
          </cell>
          <cell r="U15">
            <v>12.132</v>
          </cell>
          <cell r="V15">
            <v>11.121</v>
          </cell>
          <cell r="W15">
            <v>10.586</v>
          </cell>
          <cell r="X15">
            <v>15.398</v>
          </cell>
          <cell r="Y15">
            <v>17.681999999999999</v>
          </cell>
          <cell r="Z15">
            <v>21.338000000000001</v>
          </cell>
        </row>
        <row r="16">
          <cell r="B16" t="str">
            <v>韓国 Rep. of Korea</v>
          </cell>
          <cell r="C16">
            <v>3.552</v>
          </cell>
          <cell r="D16">
            <v>4.7279999999999998</v>
          </cell>
          <cell r="E16">
            <v>5.42</v>
          </cell>
          <cell r="F16">
            <v>9.2029999999999994</v>
          </cell>
          <cell r="G16">
            <v>10.23</v>
          </cell>
          <cell r="H16">
            <v>6.6970000000000001</v>
          </cell>
          <cell r="I16">
            <v>6.8140000000000001</v>
          </cell>
          <cell r="J16">
            <v>7.8680000000000003</v>
          </cell>
          <cell r="K16">
            <v>7.2670000000000003</v>
          </cell>
          <cell r="L16">
            <v>7.3250000000000002</v>
          </cell>
          <cell r="M16">
            <v>11</v>
          </cell>
          <cell r="N16">
            <v>16.405999999999999</v>
          </cell>
          <cell r="O16">
            <v>17.274999999999999</v>
          </cell>
          <cell r="P16">
            <v>11.311999999999999</v>
          </cell>
          <cell r="Q16">
            <v>7.141</v>
          </cell>
          <cell r="R16">
            <v>8.3320000000000007</v>
          </cell>
          <cell r="S16">
            <v>11.083</v>
          </cell>
          <cell r="T16">
            <v>12.98</v>
          </cell>
          <cell r="U16">
            <v>13.513999999999999</v>
          </cell>
          <cell r="V16">
            <v>13.499000000000001</v>
          </cell>
          <cell r="W16">
            <v>9.6150000000000002</v>
          </cell>
          <cell r="X16">
            <v>9.9619999999999997</v>
          </cell>
          <cell r="Y16">
            <v>11.081</v>
          </cell>
          <cell r="Z16">
            <v>11.239000000000001</v>
          </cell>
        </row>
        <row r="17">
          <cell r="B17" t="str">
            <v>中国 China</v>
          </cell>
          <cell r="C17">
            <v>0.48899999999999999</v>
          </cell>
          <cell r="D17">
            <v>0.44500000000000001</v>
          </cell>
          <cell r="E17">
            <v>0.59399999999999997</v>
          </cell>
          <cell r="F17">
            <v>0.92700000000000005</v>
          </cell>
          <cell r="G17">
            <v>1.4650000000000001</v>
          </cell>
          <cell r="H17">
            <v>2.343</v>
          </cell>
          <cell r="I17">
            <v>3.8519999999999999</v>
          </cell>
          <cell r="J17">
            <v>5.8710000000000004</v>
          </cell>
          <cell r="K17">
            <v>9.3689999999999998</v>
          </cell>
          <cell r="L17">
            <v>12.49</v>
          </cell>
          <cell r="M17">
            <v>13.882999999999999</v>
          </cell>
          <cell r="N17">
            <v>15.099</v>
          </cell>
          <cell r="O17">
            <v>16.173999999999999</v>
          </cell>
          <cell r="P17">
            <v>21.998999999999999</v>
          </cell>
          <cell r="Q17">
            <v>27.896999999999998</v>
          </cell>
          <cell r="R17">
            <v>23.89</v>
          </cell>
          <cell r="S17">
            <v>25.387</v>
          </cell>
          <cell r="T17">
            <v>28.863</v>
          </cell>
          <cell r="U17">
            <v>22.609000000000002</v>
          </cell>
          <cell r="V17">
            <v>26.501000000000001</v>
          </cell>
          <cell r="W17">
            <v>36.417999999999999</v>
          </cell>
          <cell r="X17">
            <v>34.966999999999999</v>
          </cell>
          <cell r="Y17">
            <v>31.09</v>
          </cell>
          <cell r="Z17">
            <v>28.094000000000001</v>
          </cell>
        </row>
        <row r="23">
          <cell r="B23" t="str">
            <v>その他 Others</v>
          </cell>
          <cell r="C23">
            <v>16.490239950621095</v>
          </cell>
        </row>
        <row r="24">
          <cell r="B24" t="str">
            <v>韓国 Rep. of Korea</v>
          </cell>
          <cell r="C24">
            <v>8.671398811820076</v>
          </cell>
        </row>
        <row r="25">
          <cell r="B25" t="str">
            <v>欧州特許庁 EPO</v>
          </cell>
          <cell r="C25">
            <v>16.463235861430444</v>
          </cell>
        </row>
        <row r="26">
          <cell r="B26" t="str">
            <v>中国 China</v>
          </cell>
          <cell r="C26">
            <v>21.675796620631125</v>
          </cell>
        </row>
        <row r="27">
          <cell r="B27" t="str">
            <v>米国 United States</v>
          </cell>
          <cell r="C27">
            <v>36.699328755497262</v>
          </cell>
        </row>
        <row r="28">
          <cell r="D28">
            <v>129610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3-1"/>
      <sheetName val="Data"/>
      <sheetName val="20【特許040201】"/>
      <sheetName val="19【0402_01】"/>
      <sheetName val="19-2【0402_01】"/>
      <sheetName val="18【0402_01】"/>
      <sheetName val="16_グラフ・データ"/>
      <sheetName val="16_計算"/>
      <sheetName val="16_4-2-1"/>
      <sheetName val="グラフ・データ"/>
      <sheetName val="計算"/>
      <sheetName val="4-2-1"/>
      <sheetName val="作成メモ"/>
    </sheetNames>
    <sheetDataSet>
      <sheetData sheetId="0"/>
      <sheetData sheetId="1">
        <row r="3">
          <cell r="C3">
            <v>1980</v>
          </cell>
          <cell r="D3">
            <v>1981</v>
          </cell>
          <cell r="E3">
            <v>1982</v>
          </cell>
          <cell r="F3">
            <v>1983</v>
          </cell>
          <cell r="G3">
            <v>1984</v>
          </cell>
          <cell r="H3">
            <v>1985</v>
          </cell>
          <cell r="I3">
            <v>1986</v>
          </cell>
          <cell r="J3">
            <v>1987</v>
          </cell>
          <cell r="K3">
            <v>1988</v>
          </cell>
          <cell r="L3">
            <v>1989</v>
          </cell>
          <cell r="M3">
            <v>1990</v>
          </cell>
          <cell r="N3">
            <v>1991</v>
          </cell>
          <cell r="O3">
            <v>1992</v>
          </cell>
          <cell r="P3">
            <v>1993</v>
          </cell>
          <cell r="Q3">
            <v>1994</v>
          </cell>
          <cell r="R3">
            <v>1995</v>
          </cell>
          <cell r="S3">
            <v>1996</v>
          </cell>
          <cell r="T3">
            <v>1997</v>
          </cell>
          <cell r="U3">
            <v>1998</v>
          </cell>
          <cell r="V3">
            <v>1999</v>
          </cell>
          <cell r="W3">
            <v>2000</v>
          </cell>
          <cell r="X3">
            <v>2001</v>
          </cell>
          <cell r="Y3">
            <v>2002</v>
          </cell>
          <cell r="Z3">
            <v>2003</v>
          </cell>
          <cell r="AA3">
            <v>2004</v>
          </cell>
          <cell r="AB3">
            <v>2005</v>
          </cell>
          <cell r="AC3">
            <v>2006</v>
          </cell>
          <cell r="AD3">
            <v>2007</v>
          </cell>
          <cell r="AE3">
            <v>2008</v>
          </cell>
          <cell r="AF3">
            <v>2009</v>
          </cell>
          <cell r="AG3">
            <v>2010</v>
          </cell>
          <cell r="AH3">
            <v>2011</v>
          </cell>
          <cell r="AI3">
            <v>2012</v>
          </cell>
          <cell r="AJ3">
            <v>2013</v>
          </cell>
          <cell r="AK3">
            <v>2014</v>
          </cell>
          <cell r="AL3">
            <v>2015</v>
          </cell>
          <cell r="AM3">
            <v>2016</v>
          </cell>
          <cell r="AN3">
            <v>2017</v>
          </cell>
          <cell r="AO3">
            <v>2018</v>
          </cell>
          <cell r="AP3">
            <v>2019</v>
          </cell>
        </row>
        <row r="4">
          <cell r="C4" t="str">
            <v>昭和
55</v>
          </cell>
          <cell r="D4" t="str">
            <v xml:space="preserve">
56</v>
          </cell>
          <cell r="E4" t="str">
            <v xml:space="preserve">
57</v>
          </cell>
          <cell r="F4" t="str">
            <v xml:space="preserve">
58</v>
          </cell>
          <cell r="G4" t="str">
            <v xml:space="preserve">
59</v>
          </cell>
          <cell r="H4" t="str">
            <v xml:space="preserve">
60</v>
          </cell>
          <cell r="I4" t="str">
            <v xml:space="preserve">
61</v>
          </cell>
          <cell r="J4" t="str">
            <v xml:space="preserve">
62</v>
          </cell>
          <cell r="K4" t="str">
            <v xml:space="preserve">
63</v>
          </cell>
          <cell r="L4" t="str">
            <v>平成
元</v>
          </cell>
          <cell r="M4" t="str">
            <v xml:space="preserve">
2</v>
          </cell>
          <cell r="N4" t="str">
            <v xml:space="preserve">
3</v>
          </cell>
          <cell r="O4" t="str">
            <v xml:space="preserve">
4</v>
          </cell>
          <cell r="P4" t="str">
            <v xml:space="preserve">
5</v>
          </cell>
          <cell r="Q4" t="str">
            <v xml:space="preserve">
6</v>
          </cell>
          <cell r="R4" t="str">
            <v xml:space="preserve">
7</v>
          </cell>
          <cell r="S4" t="str">
            <v xml:space="preserve">
8</v>
          </cell>
          <cell r="T4" t="str">
            <v xml:space="preserve">
9</v>
          </cell>
          <cell r="U4" t="str">
            <v xml:space="preserve">
10</v>
          </cell>
          <cell r="V4" t="str">
            <v xml:space="preserve">
11</v>
          </cell>
          <cell r="W4" t="str">
            <v xml:space="preserve">
12</v>
          </cell>
          <cell r="X4" t="str">
            <v xml:space="preserve">
13</v>
          </cell>
          <cell r="Y4" t="str">
            <v xml:space="preserve">
14</v>
          </cell>
          <cell r="Z4" t="str">
            <v xml:space="preserve">
15</v>
          </cell>
          <cell r="AA4" t="str">
            <v xml:space="preserve">
16</v>
          </cell>
          <cell r="AB4" t="str">
            <v xml:space="preserve">
17</v>
          </cell>
          <cell r="AC4" t="str">
            <v xml:space="preserve">
18</v>
          </cell>
          <cell r="AD4" t="str">
            <v xml:space="preserve">
19</v>
          </cell>
          <cell r="AE4" t="str">
            <v xml:space="preserve">
20</v>
          </cell>
          <cell r="AF4" t="str">
            <v xml:space="preserve">
21</v>
          </cell>
          <cell r="AG4" t="str">
            <v xml:space="preserve">
22</v>
          </cell>
          <cell r="AH4" t="str">
            <v xml:space="preserve">
23</v>
          </cell>
          <cell r="AI4" t="str">
            <v xml:space="preserve">
24</v>
          </cell>
          <cell r="AJ4" t="str">
            <v xml:space="preserve">
25</v>
          </cell>
          <cell r="AK4" t="str">
            <v xml:space="preserve">
26</v>
          </cell>
          <cell r="AL4" t="str">
            <v xml:space="preserve">
27</v>
          </cell>
          <cell r="AM4" t="str">
            <v xml:space="preserve">
28</v>
          </cell>
          <cell r="AN4" t="str">
            <v xml:space="preserve">
29</v>
          </cell>
          <cell r="AO4" t="str">
            <v xml:space="preserve">
30</v>
          </cell>
          <cell r="AP4">
            <v>31</v>
          </cell>
        </row>
        <row r="5">
          <cell r="C5">
            <v>191020</v>
          </cell>
          <cell r="D5">
            <v>218261</v>
          </cell>
          <cell r="E5">
            <v>237513</v>
          </cell>
          <cell r="F5">
            <v>254956</v>
          </cell>
          <cell r="G5">
            <v>284767</v>
          </cell>
          <cell r="H5">
            <v>302995</v>
          </cell>
          <cell r="I5">
            <v>320089</v>
          </cell>
          <cell r="J5">
            <v>341095</v>
          </cell>
          <cell r="K5">
            <v>339399</v>
          </cell>
          <cell r="L5">
            <v>351207</v>
          </cell>
          <cell r="M5">
            <v>367590</v>
          </cell>
          <cell r="N5">
            <v>369396</v>
          </cell>
          <cell r="O5">
            <v>371894</v>
          </cell>
          <cell r="P5">
            <v>366486</v>
          </cell>
          <cell r="Q5">
            <v>353301</v>
          </cell>
          <cell r="R5">
            <v>369215</v>
          </cell>
          <cell r="S5">
            <v>376615</v>
          </cell>
          <cell r="T5">
            <v>391572</v>
          </cell>
          <cell r="U5">
            <v>401932</v>
          </cell>
          <cell r="V5">
            <v>405655</v>
          </cell>
          <cell r="W5">
            <v>436865</v>
          </cell>
          <cell r="X5">
            <v>439175</v>
          </cell>
          <cell r="Y5">
            <v>421044</v>
          </cell>
          <cell r="Z5">
            <v>413092</v>
          </cell>
          <cell r="AA5">
            <v>423081</v>
          </cell>
          <cell r="AB5">
            <v>427078</v>
          </cell>
          <cell r="AC5">
            <v>408674</v>
          </cell>
          <cell r="AD5">
            <v>396291</v>
          </cell>
          <cell r="AE5">
            <v>391002</v>
          </cell>
          <cell r="AF5">
            <v>348596</v>
          </cell>
          <cell r="AG5">
            <v>344598</v>
          </cell>
          <cell r="AH5">
            <v>342610</v>
          </cell>
          <cell r="AI5">
            <v>342796</v>
          </cell>
          <cell r="AJ5">
            <v>328436</v>
          </cell>
          <cell r="AK5">
            <v>325989</v>
          </cell>
          <cell r="AL5">
            <v>318721</v>
          </cell>
          <cell r="AM5">
            <v>318381</v>
          </cell>
          <cell r="AN5">
            <v>318481</v>
          </cell>
          <cell r="AO5">
            <v>313567</v>
          </cell>
          <cell r="AP5">
            <v>307969</v>
          </cell>
        </row>
        <row r="6">
          <cell r="C6">
            <v>25290</v>
          </cell>
          <cell r="D6">
            <v>26616</v>
          </cell>
          <cell r="E6">
            <v>26591</v>
          </cell>
          <cell r="F6">
            <v>27213</v>
          </cell>
          <cell r="G6">
            <v>28562</v>
          </cell>
          <cell r="H6">
            <v>28622</v>
          </cell>
          <cell r="I6">
            <v>29887</v>
          </cell>
          <cell r="J6">
            <v>30089</v>
          </cell>
          <cell r="K6">
            <v>30491</v>
          </cell>
          <cell r="L6">
            <v>33641</v>
          </cell>
          <cell r="M6">
            <v>34360</v>
          </cell>
          <cell r="N6">
            <v>33463</v>
          </cell>
          <cell r="O6">
            <v>33875</v>
          </cell>
          <cell r="P6">
            <v>34141</v>
          </cell>
          <cell r="Q6">
            <v>33363</v>
          </cell>
          <cell r="R6">
            <v>34603</v>
          </cell>
          <cell r="S6">
            <v>36514</v>
          </cell>
          <cell r="T6">
            <v>40765</v>
          </cell>
          <cell r="U6">
            <v>42551</v>
          </cell>
          <cell r="V6">
            <v>45475</v>
          </cell>
          <cell r="W6">
            <v>49501</v>
          </cell>
          <cell r="X6">
            <v>52408</v>
          </cell>
          <cell r="Y6">
            <v>51586</v>
          </cell>
          <cell r="Z6">
            <v>50381</v>
          </cell>
          <cell r="AA6">
            <v>54665</v>
          </cell>
          <cell r="AB6">
            <v>59118</v>
          </cell>
          <cell r="AC6">
            <v>61614</v>
          </cell>
          <cell r="AD6">
            <v>62793</v>
          </cell>
          <cell r="AE6">
            <v>60892</v>
          </cell>
          <cell r="AF6">
            <v>53281</v>
          </cell>
          <cell r="AG6">
            <v>54517</v>
          </cell>
          <cell r="AH6">
            <v>55030</v>
          </cell>
          <cell r="AI6">
            <v>55783</v>
          </cell>
          <cell r="AJ6">
            <v>56705</v>
          </cell>
          <cell r="AK6">
            <v>60030</v>
          </cell>
          <cell r="AL6">
            <v>59882</v>
          </cell>
          <cell r="AM6">
            <v>58137</v>
          </cell>
          <cell r="AN6">
            <v>58189</v>
          </cell>
          <cell r="AO6">
            <v>59937</v>
          </cell>
          <cell r="AP6">
            <v>62597</v>
          </cell>
        </row>
        <row r="10">
          <cell r="C10">
            <v>1980</v>
          </cell>
          <cell r="D10">
            <v>1981</v>
          </cell>
          <cell r="E10">
            <v>1982</v>
          </cell>
          <cell r="F10">
            <v>1983</v>
          </cell>
          <cell r="G10">
            <v>1984</v>
          </cell>
          <cell r="H10">
            <v>1985</v>
          </cell>
          <cell r="I10">
            <v>1986</v>
          </cell>
          <cell r="J10">
            <v>1987</v>
          </cell>
          <cell r="K10">
            <v>1988</v>
          </cell>
          <cell r="L10">
            <v>1989</v>
          </cell>
          <cell r="M10">
            <v>1990</v>
          </cell>
          <cell r="N10">
            <v>1991</v>
          </cell>
          <cell r="O10">
            <v>1992</v>
          </cell>
          <cell r="P10">
            <v>1993</v>
          </cell>
          <cell r="Q10">
            <v>1994</v>
          </cell>
          <cell r="R10">
            <v>1995</v>
          </cell>
          <cell r="S10">
            <v>1996</v>
          </cell>
          <cell r="T10">
            <v>1997</v>
          </cell>
          <cell r="U10">
            <v>1998</v>
          </cell>
          <cell r="V10">
            <v>1999</v>
          </cell>
          <cell r="W10">
            <v>2000</v>
          </cell>
          <cell r="X10">
            <v>2001</v>
          </cell>
          <cell r="Y10">
            <v>2002</v>
          </cell>
          <cell r="Z10">
            <v>2003</v>
          </cell>
          <cell r="AA10">
            <v>2004</v>
          </cell>
          <cell r="AB10">
            <v>2005</v>
          </cell>
          <cell r="AC10">
            <v>2006</v>
          </cell>
          <cell r="AD10">
            <v>2007</v>
          </cell>
          <cell r="AE10">
            <v>2008</v>
          </cell>
          <cell r="AF10">
            <v>2009</v>
          </cell>
          <cell r="AG10">
            <v>2010</v>
          </cell>
          <cell r="AH10">
            <v>2011</v>
          </cell>
          <cell r="AI10">
            <v>2012</v>
          </cell>
          <cell r="AJ10">
            <v>2013</v>
          </cell>
          <cell r="AK10">
            <v>2014</v>
          </cell>
          <cell r="AL10">
            <v>2015</v>
          </cell>
          <cell r="AM10">
            <v>2016</v>
          </cell>
          <cell r="AN10">
            <v>2017</v>
          </cell>
          <cell r="AO10">
            <v>2018</v>
          </cell>
          <cell r="AP10">
            <v>2019</v>
          </cell>
        </row>
        <row r="11">
          <cell r="C11" t="str">
            <v>昭和
55</v>
          </cell>
          <cell r="D11" t="str">
            <v xml:space="preserve">
56</v>
          </cell>
          <cell r="E11" t="str">
            <v xml:space="preserve">
57</v>
          </cell>
          <cell r="F11" t="str">
            <v xml:space="preserve">
58</v>
          </cell>
          <cell r="G11" t="str">
            <v xml:space="preserve">
59</v>
          </cell>
          <cell r="H11" t="str">
            <v xml:space="preserve">
60</v>
          </cell>
          <cell r="I11" t="str">
            <v xml:space="preserve">
61</v>
          </cell>
          <cell r="J11" t="str">
            <v xml:space="preserve">
62</v>
          </cell>
          <cell r="K11" t="str">
            <v xml:space="preserve">
63</v>
          </cell>
          <cell r="L11" t="str">
            <v>平成
元</v>
          </cell>
          <cell r="M11" t="str">
            <v xml:space="preserve">
2</v>
          </cell>
          <cell r="N11" t="str">
            <v xml:space="preserve">
3</v>
          </cell>
          <cell r="O11" t="str">
            <v xml:space="preserve">
4</v>
          </cell>
          <cell r="P11" t="str">
            <v xml:space="preserve">
5</v>
          </cell>
          <cell r="Q11" t="str">
            <v xml:space="preserve">
6</v>
          </cell>
          <cell r="R11" t="str">
            <v xml:space="preserve">
7</v>
          </cell>
          <cell r="S11" t="str">
            <v xml:space="preserve">
8</v>
          </cell>
          <cell r="T11" t="str">
            <v xml:space="preserve">
9</v>
          </cell>
          <cell r="U11" t="str">
            <v xml:space="preserve">
10</v>
          </cell>
          <cell r="V11" t="str">
            <v xml:space="preserve">
11</v>
          </cell>
          <cell r="W11" t="str">
            <v xml:space="preserve">
12</v>
          </cell>
          <cell r="X11" t="str">
            <v xml:space="preserve">
13</v>
          </cell>
          <cell r="Y11" t="str">
            <v xml:space="preserve">
14</v>
          </cell>
          <cell r="Z11" t="str">
            <v xml:space="preserve">
15</v>
          </cell>
          <cell r="AA11" t="str">
            <v xml:space="preserve">
16</v>
          </cell>
          <cell r="AB11" t="str">
            <v xml:space="preserve">
17</v>
          </cell>
          <cell r="AC11" t="str">
            <v xml:space="preserve">
18</v>
          </cell>
          <cell r="AD11" t="str">
            <v xml:space="preserve">
19</v>
          </cell>
          <cell r="AE11" t="str">
            <v xml:space="preserve">
20</v>
          </cell>
          <cell r="AF11" t="str">
            <v xml:space="preserve">
21</v>
          </cell>
          <cell r="AG11" t="str">
            <v xml:space="preserve">
22</v>
          </cell>
          <cell r="AH11" t="str">
            <v xml:space="preserve">
23</v>
          </cell>
          <cell r="AI11" t="str">
            <v xml:space="preserve">
24</v>
          </cell>
          <cell r="AJ11" t="str">
            <v xml:space="preserve">
25</v>
          </cell>
          <cell r="AK11" t="str">
            <v xml:space="preserve">
26</v>
          </cell>
          <cell r="AL11" t="str">
            <v xml:space="preserve">
27</v>
          </cell>
          <cell r="AM11" t="str">
            <v xml:space="preserve">
28</v>
          </cell>
          <cell r="AN11" t="str">
            <v xml:space="preserve">
29</v>
          </cell>
          <cell r="AO11" t="str">
            <v xml:space="preserve">
30</v>
          </cell>
          <cell r="AP11" t="str">
            <v xml:space="preserve">
31</v>
          </cell>
        </row>
        <row r="12">
          <cell r="B12" t="str">
            <v>特許出願件数
Number of patent applications</v>
          </cell>
          <cell r="C12">
            <v>19.102</v>
          </cell>
          <cell r="D12">
            <v>21.8261</v>
          </cell>
          <cell r="E12">
            <v>23.751300000000001</v>
          </cell>
          <cell r="F12">
            <v>25.4956</v>
          </cell>
          <cell r="G12">
            <v>28.476700000000001</v>
          </cell>
          <cell r="H12">
            <v>30.299499999999998</v>
          </cell>
          <cell r="I12">
            <v>32.008899999999997</v>
          </cell>
          <cell r="J12">
            <v>34.109499999999997</v>
          </cell>
          <cell r="K12">
            <v>33.939900000000002</v>
          </cell>
          <cell r="L12">
            <v>35.120699999999999</v>
          </cell>
          <cell r="M12">
            <v>36.759</v>
          </cell>
          <cell r="N12">
            <v>36.939599999999999</v>
          </cell>
          <cell r="O12">
            <v>37.189399999999999</v>
          </cell>
          <cell r="P12">
            <v>36.648600000000002</v>
          </cell>
          <cell r="Q12">
            <v>35.330100000000002</v>
          </cell>
          <cell r="R12">
            <v>36.921500000000002</v>
          </cell>
          <cell r="S12">
            <v>37.661499999999997</v>
          </cell>
          <cell r="T12">
            <v>39.157200000000003</v>
          </cell>
          <cell r="U12">
            <v>40.193199999999997</v>
          </cell>
          <cell r="V12">
            <v>40.5655</v>
          </cell>
          <cell r="W12">
            <v>43.686500000000002</v>
          </cell>
          <cell r="X12">
            <v>43.917499999999997</v>
          </cell>
          <cell r="Y12">
            <v>42.104399999999998</v>
          </cell>
          <cell r="Z12">
            <v>41.309199999999997</v>
          </cell>
          <cell r="AA12">
            <v>42.308100000000003</v>
          </cell>
          <cell r="AB12">
            <v>42.707799999999999</v>
          </cell>
          <cell r="AC12">
            <v>40.867400000000004</v>
          </cell>
          <cell r="AD12">
            <v>39.629100000000001</v>
          </cell>
          <cell r="AE12">
            <v>39.100200000000001</v>
          </cell>
          <cell r="AF12">
            <v>34.8596</v>
          </cell>
          <cell r="AG12">
            <v>34.459800000000001</v>
          </cell>
          <cell r="AH12">
            <v>34.261000000000003</v>
          </cell>
          <cell r="AI12">
            <v>34.279600000000002</v>
          </cell>
          <cell r="AJ12">
            <v>32.843600000000002</v>
          </cell>
          <cell r="AK12">
            <v>32.5989</v>
          </cell>
          <cell r="AL12">
            <v>31.8721</v>
          </cell>
          <cell r="AM12">
            <v>31.838100000000001</v>
          </cell>
          <cell r="AN12">
            <v>31.848099999999999</v>
          </cell>
          <cell r="AO12">
            <v>31.3567</v>
          </cell>
          <cell r="AP12">
            <v>30.796900000000001</v>
          </cell>
        </row>
        <row r="13">
          <cell r="B13" t="str">
            <v>うち外国人
Number of applications by foreign nationals among them</v>
          </cell>
          <cell r="C13">
            <v>2.5289999999999999</v>
          </cell>
          <cell r="D13">
            <v>2.6616</v>
          </cell>
          <cell r="E13">
            <v>2.6591</v>
          </cell>
          <cell r="F13">
            <v>2.7212999999999998</v>
          </cell>
          <cell r="G13">
            <v>2.8561999999999999</v>
          </cell>
          <cell r="H13">
            <v>2.8622000000000001</v>
          </cell>
          <cell r="I13">
            <v>2.9887000000000001</v>
          </cell>
          <cell r="J13">
            <v>3.0089000000000001</v>
          </cell>
          <cell r="K13">
            <v>3.0491000000000001</v>
          </cell>
          <cell r="L13">
            <v>3.3641000000000001</v>
          </cell>
          <cell r="M13">
            <v>3.4359999999999999</v>
          </cell>
          <cell r="N13">
            <v>3.3462999999999998</v>
          </cell>
          <cell r="O13">
            <v>3.3875000000000002</v>
          </cell>
          <cell r="P13">
            <v>3.4140999999999999</v>
          </cell>
          <cell r="Q13">
            <v>3.3363</v>
          </cell>
          <cell r="R13">
            <v>3.4603000000000002</v>
          </cell>
          <cell r="S13">
            <v>3.6514000000000002</v>
          </cell>
          <cell r="T13">
            <v>4.0765000000000002</v>
          </cell>
          <cell r="U13">
            <v>4.2550999999999997</v>
          </cell>
          <cell r="V13">
            <v>4.5475000000000003</v>
          </cell>
          <cell r="W13">
            <v>4.9500999999999999</v>
          </cell>
          <cell r="X13">
            <v>5.2408000000000001</v>
          </cell>
          <cell r="Y13">
            <v>5.1585999999999999</v>
          </cell>
          <cell r="Z13">
            <v>5.0381</v>
          </cell>
          <cell r="AA13">
            <v>5.4664999999999999</v>
          </cell>
          <cell r="AB13">
            <v>5.9118000000000004</v>
          </cell>
          <cell r="AC13">
            <v>6.1614000000000004</v>
          </cell>
          <cell r="AD13">
            <v>6.2793000000000001</v>
          </cell>
          <cell r="AE13">
            <v>6.0891999999999999</v>
          </cell>
          <cell r="AF13">
            <v>5.3281000000000001</v>
          </cell>
          <cell r="AG13">
            <v>5.4516999999999998</v>
          </cell>
          <cell r="AH13">
            <v>5.5030000000000001</v>
          </cell>
          <cell r="AI13">
            <v>5.5782999999999996</v>
          </cell>
          <cell r="AJ13">
            <v>5.6704999999999997</v>
          </cell>
          <cell r="AK13">
            <v>6.0030000000000001</v>
          </cell>
          <cell r="AL13">
            <v>5.9882</v>
          </cell>
          <cell r="AM13">
            <v>5.8136999999999999</v>
          </cell>
          <cell r="AN13">
            <v>5.8189000000000002</v>
          </cell>
          <cell r="AO13">
            <v>5.9936999999999996</v>
          </cell>
          <cell r="AP13">
            <v>6.2596999999999996</v>
          </cell>
        </row>
        <row r="14">
          <cell r="B14" t="str">
            <v>外国人割合
Percentage of foreign nationals</v>
          </cell>
          <cell r="C14">
            <v>13.239451366349073</v>
          </cell>
          <cell r="D14">
            <v>12.194574385712519</v>
          </cell>
          <cell r="E14">
            <v>11.195597714651409</v>
          </cell>
          <cell r="F14">
            <v>10.673606426206875</v>
          </cell>
          <cell r="G14">
            <v>10.029954313526497</v>
          </cell>
          <cell r="H14">
            <v>9.4463605009983667</v>
          </cell>
          <cell r="I14">
            <v>9.337090621670848</v>
          </cell>
          <cell r="J14">
            <v>8.8212961198493094</v>
          </cell>
          <cell r="K14">
            <v>8.9838214019487381</v>
          </cell>
          <cell r="L14">
            <v>9.5786815183068672</v>
          </cell>
          <cell r="M14">
            <v>9.3473707119344933</v>
          </cell>
          <cell r="N14">
            <v>9.058842001537645</v>
          </cell>
          <cell r="O14">
            <v>9.1087783077973832</v>
          </cell>
          <cell r="P14">
            <v>9.3157719530896124</v>
          </cell>
          <cell r="Q14">
            <v>9.443222634524103</v>
          </cell>
          <cell r="R14">
            <v>9.3720460978020927</v>
          </cell>
          <cell r="S14">
            <v>9.6953121888400613</v>
          </cell>
          <cell r="T14">
            <v>10.410601370884537</v>
          </cell>
          <cell r="U14">
            <v>10.586616641620971</v>
          </cell>
          <cell r="V14">
            <v>11.210264880255389</v>
          </cell>
          <cell r="W14">
            <v>11.330960365330251</v>
          </cell>
          <cell r="X14">
            <v>11.933283998406102</v>
          </cell>
          <cell r="Y14">
            <v>12.251926164486372</v>
          </cell>
          <cell r="Z14">
            <v>12.196072545583066</v>
          </cell>
          <cell r="AA14">
            <v>12.920693673315512</v>
          </cell>
          <cell r="AB14">
            <v>13.8424362762774</v>
          </cell>
          <cell r="AC14">
            <v>15.07656469459765</v>
          </cell>
          <cell r="AD14">
            <v>15.845174379433294</v>
          </cell>
          <cell r="AE14">
            <v>15.573321875591429</v>
          </cell>
          <cell r="AF14">
            <v>15.284455358064925</v>
          </cell>
          <cell r="AG14">
            <v>15.820463264441464</v>
          </cell>
          <cell r="AH14">
            <v>16.061994687837483</v>
          </cell>
          <cell r="AI14">
            <v>16.272943674955368</v>
          </cell>
          <cell r="AJ14">
            <v>17.265159726704745</v>
          </cell>
          <cell r="AK14">
            <v>18.414731785428344</v>
          </cell>
          <cell r="AL14">
            <v>18.788219163468987</v>
          </cell>
          <cell r="AM14">
            <v>18.260197687676087</v>
          </cell>
          <cell r="AN14">
            <v>18.270791664180908</v>
          </cell>
          <cell r="AO14">
            <v>19.114575194456048</v>
          </cell>
          <cell r="AP14">
            <v>20.325747071945553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3-2"/>
      <sheetName val="Data"/>
      <sheetName val="20【0403_01】"/>
      <sheetName val="19【0403_01】"/>
      <sheetName val="18【0403_01】"/>
      <sheetName val="16_グラフ・データ"/>
      <sheetName val="16_計算"/>
      <sheetName val="16_4-3-1"/>
      <sheetName val="グラフ・データ"/>
      <sheetName val="計算"/>
      <sheetName val="4-3-1"/>
      <sheetName val="作成メモ"/>
    </sheetNames>
    <sheetDataSet>
      <sheetData sheetId="0"/>
      <sheetData sheetId="1">
        <row r="3">
          <cell r="C3">
            <v>1980</v>
          </cell>
          <cell r="D3">
            <v>1981</v>
          </cell>
          <cell r="E3">
            <v>1982</v>
          </cell>
          <cell r="F3">
            <v>1983</v>
          </cell>
          <cell r="G3">
            <v>1984</v>
          </cell>
          <cell r="H3">
            <v>1985</v>
          </cell>
          <cell r="I3">
            <v>1986</v>
          </cell>
          <cell r="J3">
            <v>1987</v>
          </cell>
          <cell r="K3">
            <v>1988</v>
          </cell>
          <cell r="L3">
            <v>1989</v>
          </cell>
          <cell r="M3">
            <v>1990</v>
          </cell>
          <cell r="N3">
            <v>1991</v>
          </cell>
          <cell r="O3">
            <v>1992</v>
          </cell>
          <cell r="P3">
            <v>1993</v>
          </cell>
          <cell r="Q3">
            <v>1994</v>
          </cell>
          <cell r="R3">
            <v>1995</v>
          </cell>
          <cell r="S3">
            <v>1996</v>
          </cell>
          <cell r="T3">
            <v>1997</v>
          </cell>
          <cell r="U3">
            <v>1998</v>
          </cell>
          <cell r="V3">
            <v>1999</v>
          </cell>
          <cell r="W3">
            <v>2000</v>
          </cell>
          <cell r="X3">
            <v>2001</v>
          </cell>
          <cell r="Y3">
            <v>2002</v>
          </cell>
          <cell r="Z3">
            <v>2003</v>
          </cell>
          <cell r="AA3">
            <v>2004</v>
          </cell>
          <cell r="AB3">
            <v>2005</v>
          </cell>
          <cell r="AC3">
            <v>2006</v>
          </cell>
          <cell r="AD3">
            <v>2007</v>
          </cell>
          <cell r="AE3">
            <v>2008</v>
          </cell>
          <cell r="AF3">
            <v>2009</v>
          </cell>
          <cell r="AG3">
            <v>2010</v>
          </cell>
          <cell r="AH3">
            <v>2011</v>
          </cell>
          <cell r="AI3">
            <v>2012</v>
          </cell>
          <cell r="AJ3">
            <v>2013</v>
          </cell>
          <cell r="AK3">
            <v>2014</v>
          </cell>
          <cell r="AL3">
            <v>2015</v>
          </cell>
          <cell r="AM3">
            <v>2016</v>
          </cell>
          <cell r="AN3">
            <v>2017</v>
          </cell>
          <cell r="AO3">
            <v>2018</v>
          </cell>
          <cell r="AP3">
            <v>2019</v>
          </cell>
        </row>
        <row r="4">
          <cell r="C4" t="str">
            <v>昭和
55</v>
          </cell>
          <cell r="D4" t="str">
            <v xml:space="preserve">
56</v>
          </cell>
          <cell r="E4" t="str">
            <v xml:space="preserve">
57</v>
          </cell>
          <cell r="F4" t="str">
            <v xml:space="preserve">
58</v>
          </cell>
          <cell r="G4" t="str">
            <v xml:space="preserve">
59</v>
          </cell>
          <cell r="H4" t="str">
            <v xml:space="preserve">
60</v>
          </cell>
          <cell r="I4" t="str">
            <v xml:space="preserve">
61</v>
          </cell>
          <cell r="J4" t="str">
            <v xml:space="preserve">
62</v>
          </cell>
          <cell r="K4" t="str">
            <v xml:space="preserve">
63</v>
          </cell>
          <cell r="L4" t="str">
            <v>平成
元</v>
          </cell>
          <cell r="M4" t="str">
            <v xml:space="preserve">
2</v>
          </cell>
          <cell r="N4" t="str">
            <v xml:space="preserve">
3</v>
          </cell>
          <cell r="O4" t="str">
            <v xml:space="preserve">
4</v>
          </cell>
          <cell r="P4" t="str">
            <v xml:space="preserve">
5</v>
          </cell>
          <cell r="Q4" t="str">
            <v xml:space="preserve">
6</v>
          </cell>
          <cell r="R4" t="str">
            <v xml:space="preserve">
7</v>
          </cell>
          <cell r="S4" t="str">
            <v xml:space="preserve">
8</v>
          </cell>
          <cell r="T4" t="str">
            <v xml:space="preserve">
9</v>
          </cell>
          <cell r="U4" t="str">
            <v xml:space="preserve">
10</v>
          </cell>
          <cell r="V4" t="str">
            <v xml:space="preserve">
11</v>
          </cell>
          <cell r="W4" t="str">
            <v xml:space="preserve">
12</v>
          </cell>
          <cell r="X4" t="str">
            <v xml:space="preserve">
13</v>
          </cell>
          <cell r="Y4" t="str">
            <v xml:space="preserve">
14</v>
          </cell>
          <cell r="Z4" t="str">
            <v xml:space="preserve">
15</v>
          </cell>
          <cell r="AA4" t="str">
            <v xml:space="preserve">
16</v>
          </cell>
          <cell r="AB4" t="str">
            <v xml:space="preserve">
17</v>
          </cell>
          <cell r="AC4" t="str">
            <v xml:space="preserve">
18</v>
          </cell>
          <cell r="AD4" t="str">
            <v xml:space="preserve">
19</v>
          </cell>
          <cell r="AE4" t="str">
            <v xml:space="preserve">
20</v>
          </cell>
          <cell r="AF4" t="str">
            <v xml:space="preserve">
21</v>
          </cell>
          <cell r="AG4" t="str">
            <v xml:space="preserve">
22</v>
          </cell>
          <cell r="AH4" t="str">
            <v xml:space="preserve">
23</v>
          </cell>
          <cell r="AI4" t="str">
            <v xml:space="preserve">
24</v>
          </cell>
          <cell r="AJ4" t="str">
            <v xml:space="preserve">
25</v>
          </cell>
          <cell r="AK4" t="str">
            <v xml:space="preserve">
26</v>
          </cell>
          <cell r="AL4" t="str">
            <v xml:space="preserve">
27</v>
          </cell>
          <cell r="AM4" t="str">
            <v xml:space="preserve">
28</v>
          </cell>
          <cell r="AN4" t="str">
            <v xml:space="preserve">
29</v>
          </cell>
          <cell r="AO4" t="str">
            <v xml:space="preserve">
30</v>
          </cell>
          <cell r="AP4" t="str">
            <v xml:space="preserve">
31</v>
          </cell>
        </row>
        <row r="5">
          <cell r="C5">
            <v>46106</v>
          </cell>
          <cell r="D5">
            <v>50904</v>
          </cell>
          <cell r="E5">
            <v>50601</v>
          </cell>
          <cell r="F5">
            <v>54701</v>
          </cell>
          <cell r="G5">
            <v>61800</v>
          </cell>
          <cell r="H5">
            <v>50100</v>
          </cell>
          <cell r="I5">
            <v>59900</v>
          </cell>
          <cell r="J5">
            <v>62400</v>
          </cell>
          <cell r="K5">
            <v>55300</v>
          </cell>
          <cell r="L5">
            <v>63301</v>
          </cell>
          <cell r="M5">
            <v>59410</v>
          </cell>
          <cell r="N5">
            <v>36100</v>
          </cell>
          <cell r="O5">
            <v>92100</v>
          </cell>
          <cell r="P5">
            <v>88400</v>
          </cell>
          <cell r="Q5">
            <v>82400</v>
          </cell>
          <cell r="R5">
            <v>109100</v>
          </cell>
          <cell r="S5">
            <v>215100</v>
          </cell>
          <cell r="T5">
            <v>147686</v>
          </cell>
          <cell r="U5">
            <v>141448</v>
          </cell>
          <cell r="V5">
            <v>150059</v>
          </cell>
          <cell r="W5">
            <v>125880</v>
          </cell>
          <cell r="X5">
            <v>121742</v>
          </cell>
          <cell r="Y5">
            <v>120018</v>
          </cell>
          <cell r="Z5">
            <v>122511</v>
          </cell>
          <cell r="AA5">
            <v>124192</v>
          </cell>
          <cell r="AB5">
            <v>122944</v>
          </cell>
          <cell r="AC5">
            <v>141399</v>
          </cell>
          <cell r="AD5">
            <v>164954</v>
          </cell>
          <cell r="AE5">
            <v>176950</v>
          </cell>
          <cell r="AF5">
            <v>193349</v>
          </cell>
          <cell r="AG5">
            <v>222693</v>
          </cell>
          <cell r="AH5">
            <v>238323</v>
          </cell>
          <cell r="AI5">
            <v>274791</v>
          </cell>
          <cell r="AJ5">
            <v>277079</v>
          </cell>
          <cell r="AK5">
            <v>227142</v>
          </cell>
          <cell r="AL5">
            <v>189358</v>
          </cell>
          <cell r="AM5">
            <v>203087</v>
          </cell>
          <cell r="AN5">
            <v>199577</v>
          </cell>
          <cell r="AO5">
            <v>194525</v>
          </cell>
          <cell r="AP5">
            <v>179910</v>
          </cell>
        </row>
        <row r="6">
          <cell r="C6">
            <v>8074</v>
          </cell>
          <cell r="D6">
            <v>8824</v>
          </cell>
          <cell r="E6">
            <v>8378</v>
          </cell>
          <cell r="F6">
            <v>9123</v>
          </cell>
          <cell r="G6">
            <v>10110</v>
          </cell>
          <cell r="H6">
            <v>7777</v>
          </cell>
          <cell r="I6">
            <v>8624</v>
          </cell>
          <cell r="J6">
            <v>8313</v>
          </cell>
          <cell r="K6">
            <v>7388</v>
          </cell>
          <cell r="L6">
            <v>8558</v>
          </cell>
          <cell r="M6">
            <v>9031</v>
          </cell>
          <cell r="N6">
            <v>5647</v>
          </cell>
          <cell r="O6">
            <v>13106</v>
          </cell>
          <cell r="P6">
            <v>11089</v>
          </cell>
          <cell r="Q6">
            <v>9643</v>
          </cell>
          <cell r="R6">
            <v>14296</v>
          </cell>
          <cell r="S6">
            <v>27419</v>
          </cell>
          <cell r="T6">
            <v>17749</v>
          </cell>
          <cell r="U6">
            <v>15744</v>
          </cell>
          <cell r="V6">
            <v>16099</v>
          </cell>
          <cell r="W6">
            <v>13611</v>
          </cell>
          <cell r="X6">
            <v>12367</v>
          </cell>
          <cell r="Y6">
            <v>11503</v>
          </cell>
          <cell r="Z6">
            <v>11676</v>
          </cell>
          <cell r="AA6">
            <v>11665</v>
          </cell>
          <cell r="AB6">
            <v>11856</v>
          </cell>
          <cell r="AC6">
            <v>14595</v>
          </cell>
          <cell r="AD6">
            <v>19914</v>
          </cell>
          <cell r="AE6">
            <v>25185</v>
          </cell>
          <cell r="AF6">
            <v>28890</v>
          </cell>
          <cell r="AG6">
            <v>35456</v>
          </cell>
          <cell r="AH6">
            <v>40729</v>
          </cell>
          <cell r="AI6">
            <v>49874</v>
          </cell>
          <cell r="AJ6">
            <v>51508</v>
          </cell>
          <cell r="AK6">
            <v>49392</v>
          </cell>
          <cell r="AL6">
            <v>42609</v>
          </cell>
          <cell r="AM6">
            <v>42444</v>
          </cell>
          <cell r="AN6">
            <v>42733</v>
          </cell>
          <cell r="AO6">
            <v>42085</v>
          </cell>
          <cell r="AP6">
            <v>39045</v>
          </cell>
        </row>
        <row r="10">
          <cell r="C10">
            <v>1980</v>
          </cell>
          <cell r="D10">
            <v>1981</v>
          </cell>
          <cell r="E10">
            <v>1982</v>
          </cell>
          <cell r="F10">
            <v>1983</v>
          </cell>
          <cell r="G10">
            <v>1984</v>
          </cell>
          <cell r="H10">
            <v>1985</v>
          </cell>
          <cell r="I10">
            <v>1986</v>
          </cell>
          <cell r="J10">
            <v>1987</v>
          </cell>
          <cell r="K10">
            <v>1988</v>
          </cell>
          <cell r="L10">
            <v>1989</v>
          </cell>
          <cell r="M10">
            <v>1990</v>
          </cell>
          <cell r="N10">
            <v>1991</v>
          </cell>
          <cell r="O10">
            <v>1992</v>
          </cell>
          <cell r="P10">
            <v>1993</v>
          </cell>
          <cell r="Q10">
            <v>1994</v>
          </cell>
          <cell r="R10">
            <v>1995</v>
          </cell>
          <cell r="S10">
            <v>1996</v>
          </cell>
          <cell r="T10">
            <v>1997</v>
          </cell>
          <cell r="U10">
            <v>1998</v>
          </cell>
          <cell r="V10">
            <v>1999</v>
          </cell>
          <cell r="W10">
            <v>2000</v>
          </cell>
          <cell r="X10">
            <v>2001</v>
          </cell>
          <cell r="Y10">
            <v>2002</v>
          </cell>
          <cell r="Z10">
            <v>2003</v>
          </cell>
          <cell r="AA10">
            <v>2004</v>
          </cell>
          <cell r="AB10">
            <v>2005</v>
          </cell>
          <cell r="AC10">
            <v>2006</v>
          </cell>
          <cell r="AD10">
            <v>2007</v>
          </cell>
          <cell r="AE10">
            <v>2008</v>
          </cell>
          <cell r="AF10">
            <v>2009</v>
          </cell>
          <cell r="AG10">
            <v>2010</v>
          </cell>
          <cell r="AH10">
            <v>2011</v>
          </cell>
          <cell r="AI10">
            <v>2012</v>
          </cell>
          <cell r="AJ10">
            <v>2013</v>
          </cell>
          <cell r="AK10">
            <v>2014</v>
          </cell>
          <cell r="AL10">
            <v>2015</v>
          </cell>
          <cell r="AM10">
            <v>2016</v>
          </cell>
          <cell r="AN10">
            <v>2017</v>
          </cell>
          <cell r="AO10">
            <v>2018</v>
          </cell>
          <cell r="AP10">
            <v>2019</v>
          </cell>
        </row>
        <row r="11">
          <cell r="C11" t="str">
            <v>昭和
55</v>
          </cell>
          <cell r="D11" t="str">
            <v xml:space="preserve">
56</v>
          </cell>
          <cell r="E11" t="str">
            <v xml:space="preserve">
57</v>
          </cell>
          <cell r="F11" t="str">
            <v xml:space="preserve">
58</v>
          </cell>
          <cell r="G11" t="str">
            <v xml:space="preserve">
59</v>
          </cell>
          <cell r="H11" t="str">
            <v xml:space="preserve">
60</v>
          </cell>
          <cell r="I11" t="str">
            <v xml:space="preserve">
61</v>
          </cell>
          <cell r="J11" t="str">
            <v xml:space="preserve">
62</v>
          </cell>
          <cell r="K11" t="str">
            <v xml:space="preserve">
63</v>
          </cell>
          <cell r="L11" t="str">
            <v>平成
元</v>
          </cell>
          <cell r="M11" t="str">
            <v xml:space="preserve">
2</v>
          </cell>
          <cell r="N11" t="str">
            <v xml:space="preserve">
3</v>
          </cell>
          <cell r="O11" t="str">
            <v xml:space="preserve">
4</v>
          </cell>
          <cell r="P11" t="str">
            <v xml:space="preserve">
5</v>
          </cell>
          <cell r="Q11" t="str">
            <v xml:space="preserve">
6</v>
          </cell>
          <cell r="R11" t="str">
            <v xml:space="preserve">
7</v>
          </cell>
          <cell r="S11" t="str">
            <v xml:space="preserve">
8</v>
          </cell>
          <cell r="T11" t="str">
            <v xml:space="preserve">
9</v>
          </cell>
          <cell r="U11" t="str">
            <v xml:space="preserve">
10</v>
          </cell>
          <cell r="V11" t="str">
            <v xml:space="preserve">
11</v>
          </cell>
          <cell r="W11" t="str">
            <v xml:space="preserve">
12</v>
          </cell>
          <cell r="X11" t="str">
            <v xml:space="preserve">
13</v>
          </cell>
          <cell r="Y11" t="str">
            <v xml:space="preserve">
14</v>
          </cell>
          <cell r="Z11" t="str">
            <v xml:space="preserve">
15</v>
          </cell>
          <cell r="AA11" t="str">
            <v xml:space="preserve">
16</v>
          </cell>
          <cell r="AB11" t="str">
            <v xml:space="preserve">
17</v>
          </cell>
          <cell r="AC11" t="str">
            <v xml:space="preserve">
18</v>
          </cell>
          <cell r="AD11" t="str">
            <v xml:space="preserve">
19</v>
          </cell>
          <cell r="AE11" t="str">
            <v xml:space="preserve">
20</v>
          </cell>
          <cell r="AF11" t="str">
            <v xml:space="preserve">
21</v>
          </cell>
          <cell r="AG11" t="str">
            <v xml:space="preserve">
22</v>
          </cell>
          <cell r="AH11" t="str">
            <v xml:space="preserve">
23</v>
          </cell>
          <cell r="AI11" t="str">
            <v xml:space="preserve">
24</v>
          </cell>
          <cell r="AJ11" t="str">
            <v xml:space="preserve">
25</v>
          </cell>
          <cell r="AK11" t="str">
            <v xml:space="preserve">
26</v>
          </cell>
          <cell r="AL11" t="str">
            <v xml:space="preserve">
27</v>
          </cell>
          <cell r="AM11" t="str">
            <v xml:space="preserve">
28</v>
          </cell>
          <cell r="AN11" t="str">
            <v xml:space="preserve">
29</v>
          </cell>
          <cell r="AO11" t="str">
            <v xml:space="preserve">
30</v>
          </cell>
          <cell r="AP11" t="str">
            <v xml:space="preserve">
31</v>
          </cell>
        </row>
        <row r="12">
          <cell r="B12" t="str">
            <v>特許登録件数
Number of patent grants</v>
          </cell>
          <cell r="C12">
            <v>4.6105999999999998</v>
          </cell>
          <cell r="D12">
            <v>5.0903999999999998</v>
          </cell>
          <cell r="E12">
            <v>5.0601000000000003</v>
          </cell>
          <cell r="F12">
            <v>5.4701000000000004</v>
          </cell>
          <cell r="G12">
            <v>6.18</v>
          </cell>
          <cell r="H12">
            <v>5.01</v>
          </cell>
          <cell r="I12">
            <v>5.99</v>
          </cell>
          <cell r="J12">
            <v>6.24</v>
          </cell>
          <cell r="K12">
            <v>5.53</v>
          </cell>
          <cell r="L12">
            <v>6.3300999999999998</v>
          </cell>
          <cell r="M12">
            <v>5.9409999999999998</v>
          </cell>
          <cell r="N12">
            <v>3.61</v>
          </cell>
          <cell r="O12">
            <v>9.2100000000000009</v>
          </cell>
          <cell r="P12">
            <v>8.84</v>
          </cell>
          <cell r="Q12">
            <v>8.24</v>
          </cell>
          <cell r="R12">
            <v>10.91</v>
          </cell>
          <cell r="S12">
            <v>21.51</v>
          </cell>
          <cell r="T12">
            <v>14.768599999999999</v>
          </cell>
          <cell r="U12">
            <v>14.1448</v>
          </cell>
          <cell r="V12">
            <v>15.0059</v>
          </cell>
          <cell r="W12">
            <v>12.587999999999999</v>
          </cell>
          <cell r="X12">
            <v>12.174200000000001</v>
          </cell>
          <cell r="Y12">
            <v>12.001799999999999</v>
          </cell>
          <cell r="Z12">
            <v>12.251099999999999</v>
          </cell>
          <cell r="AA12">
            <v>12.4192</v>
          </cell>
          <cell r="AB12">
            <v>12.2944</v>
          </cell>
          <cell r="AC12">
            <v>14.139900000000001</v>
          </cell>
          <cell r="AD12">
            <v>16.4954</v>
          </cell>
          <cell r="AE12">
            <v>17.695</v>
          </cell>
          <cell r="AF12">
            <v>19.334900000000001</v>
          </cell>
          <cell r="AG12">
            <v>22.269300000000001</v>
          </cell>
          <cell r="AH12">
            <v>23.8323</v>
          </cell>
          <cell r="AI12">
            <v>27.479099999999999</v>
          </cell>
          <cell r="AJ12">
            <v>27.707899999999999</v>
          </cell>
          <cell r="AK12">
            <v>22.714200000000002</v>
          </cell>
          <cell r="AL12">
            <v>18.9358</v>
          </cell>
          <cell r="AM12">
            <v>20.308700000000002</v>
          </cell>
          <cell r="AN12">
            <v>19.957699999999999</v>
          </cell>
          <cell r="AO12">
            <v>19.452500000000001</v>
          </cell>
          <cell r="AP12">
            <v>17.991</v>
          </cell>
        </row>
        <row r="13">
          <cell r="B13" t="str">
            <v>うち外国人
Number of foreing-oriented grants among them</v>
          </cell>
          <cell r="C13">
            <v>0.80740000000000001</v>
          </cell>
          <cell r="D13">
            <v>0.88239999999999996</v>
          </cell>
          <cell r="E13">
            <v>0.83779999999999999</v>
          </cell>
          <cell r="F13">
            <v>0.9123</v>
          </cell>
          <cell r="G13">
            <v>1.0109999999999999</v>
          </cell>
          <cell r="H13">
            <v>0.77769999999999995</v>
          </cell>
          <cell r="I13">
            <v>0.86240000000000006</v>
          </cell>
          <cell r="J13">
            <v>0.83130000000000004</v>
          </cell>
          <cell r="K13">
            <v>0.73880000000000001</v>
          </cell>
          <cell r="L13">
            <v>0.85580000000000001</v>
          </cell>
          <cell r="M13">
            <v>0.90310000000000001</v>
          </cell>
          <cell r="N13">
            <v>0.56469999999999998</v>
          </cell>
          <cell r="O13">
            <v>1.3106</v>
          </cell>
          <cell r="P13">
            <v>1.1089</v>
          </cell>
          <cell r="Q13">
            <v>0.96430000000000005</v>
          </cell>
          <cell r="R13">
            <v>1.4296</v>
          </cell>
          <cell r="S13">
            <v>2.7418999999999998</v>
          </cell>
          <cell r="T13">
            <v>1.7748999999999999</v>
          </cell>
          <cell r="U13">
            <v>1.5744</v>
          </cell>
          <cell r="V13">
            <v>1.6099000000000001</v>
          </cell>
          <cell r="W13">
            <v>1.3611</v>
          </cell>
          <cell r="X13">
            <v>1.2366999999999999</v>
          </cell>
          <cell r="Y13">
            <v>1.1503000000000001</v>
          </cell>
          <cell r="Z13">
            <v>1.1676</v>
          </cell>
          <cell r="AA13">
            <v>1.1665000000000001</v>
          </cell>
          <cell r="AB13">
            <v>1.1856</v>
          </cell>
          <cell r="AC13">
            <v>1.4595</v>
          </cell>
          <cell r="AD13">
            <v>1.9914000000000001</v>
          </cell>
          <cell r="AE13">
            <v>2.5185</v>
          </cell>
          <cell r="AF13">
            <v>2.8889999999999998</v>
          </cell>
          <cell r="AG13">
            <v>3.5455999999999999</v>
          </cell>
          <cell r="AH13">
            <v>4.0728999999999997</v>
          </cell>
          <cell r="AI13">
            <v>4.9874000000000001</v>
          </cell>
          <cell r="AJ13">
            <v>5.1508000000000003</v>
          </cell>
          <cell r="AK13">
            <v>4.9391999999999996</v>
          </cell>
          <cell r="AL13">
            <v>4.2609000000000004</v>
          </cell>
          <cell r="AM13">
            <v>4.2443999999999997</v>
          </cell>
          <cell r="AN13">
            <v>4.2732999999999999</v>
          </cell>
          <cell r="AO13">
            <v>4.2084999999999999</v>
          </cell>
          <cell r="AP13">
            <v>3.9045000000000001</v>
          </cell>
        </row>
        <row r="14">
          <cell r="B14" t="str">
            <v>外国人割合
Percentage of foreign nationals</v>
          </cell>
          <cell r="C14">
            <v>17.511820587342211</v>
          </cell>
          <cell r="D14">
            <v>17.334590601917334</v>
          </cell>
          <cell r="E14">
            <v>16.556985039821349</v>
          </cell>
          <cell r="F14">
            <v>16.677940074221677</v>
          </cell>
          <cell r="G14">
            <v>16.359223300970875</v>
          </cell>
          <cell r="H14">
            <v>15.522954091816368</v>
          </cell>
          <cell r="I14">
            <v>14.397328881469114</v>
          </cell>
          <cell r="J14">
            <v>13.322115384615385</v>
          </cell>
          <cell r="K14">
            <v>13.359855334538878</v>
          </cell>
          <cell r="L14">
            <v>13.519533656656293</v>
          </cell>
          <cell r="M14">
            <v>15.201144588453122</v>
          </cell>
          <cell r="N14">
            <v>15.642659279778393</v>
          </cell>
          <cell r="O14">
            <v>14.230184581976113</v>
          </cell>
          <cell r="P14">
            <v>12.544117647058822</v>
          </cell>
          <cell r="Q14">
            <v>11.702669902912621</v>
          </cell>
          <cell r="R14">
            <v>13.103574702108158</v>
          </cell>
          <cell r="S14">
            <v>12.747094374709436</v>
          </cell>
          <cell r="T14">
            <v>12.018065354874532</v>
          </cell>
          <cell r="U14">
            <v>11.130592161076862</v>
          </cell>
          <cell r="V14">
            <v>10.728446810921037</v>
          </cell>
          <cell r="W14">
            <v>10.812678741658722</v>
          </cell>
          <cell r="X14">
            <v>10.158367695618603</v>
          </cell>
          <cell r="Y14">
            <v>9.584395673982236</v>
          </cell>
          <cell r="Z14">
            <v>9.5305727648945808</v>
          </cell>
          <cell r="AA14">
            <v>9.3927145065704707</v>
          </cell>
          <cell r="AB14">
            <v>9.6434148880791248</v>
          </cell>
          <cell r="AC14">
            <v>10.321855175779177</v>
          </cell>
          <cell r="AD14">
            <v>12.072456563648046</v>
          </cell>
          <cell r="AE14">
            <v>14.232834133936139</v>
          </cell>
          <cell r="AF14">
            <v>14.941892639734366</v>
          </cell>
          <cell r="AG14">
            <v>15.921470365031681</v>
          </cell>
          <cell r="AH14">
            <v>17.089831866836182</v>
          </cell>
          <cell r="AI14">
            <v>18.149793843320925</v>
          </cell>
          <cell r="AJ14">
            <v>18.589644108719895</v>
          </cell>
          <cell r="AK14">
            <v>21.74498771693478</v>
          </cell>
          <cell r="AL14">
            <v>22.501821945732424</v>
          </cell>
          <cell r="AM14">
            <v>20.899417491026011</v>
          </cell>
          <cell r="AN14">
            <v>21.411785927236103</v>
          </cell>
          <cell r="AO14">
            <v>21.634751317311398</v>
          </cell>
          <cell r="AP14">
            <v>21.702517925629479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B1:AO36"/>
  <sheetViews>
    <sheetView tabSelected="1" zoomScaleNormal="100" zoomScaleSheetLayoutView="100" zoomScalePageLayoutView="150" workbookViewId="0"/>
  </sheetViews>
  <sheetFormatPr defaultColWidth="8.875" defaultRowHeight="13.5" customHeight="1"/>
  <cols>
    <col min="1" max="35" width="2.5" style="1" customWidth="1"/>
    <col min="36" max="36" width="1.625" style="1" customWidth="1"/>
    <col min="37" max="37" width="4.625" style="1" customWidth="1"/>
    <col min="38" max="38" width="9.625" style="1" bestFit="1" customWidth="1"/>
    <col min="39" max="39" width="9.125" style="1" bestFit="1" customWidth="1"/>
    <col min="40" max="40" width="9.125" style="2" bestFit="1" customWidth="1"/>
    <col min="41" max="49" width="9.125" style="1" bestFit="1" customWidth="1"/>
    <col min="50" max="16384" width="8.875" style="1"/>
  </cols>
  <sheetData>
    <row r="1" spans="2:41" ht="15" customHeight="1">
      <c r="B1" s="1" t="s">
        <v>0</v>
      </c>
    </row>
    <row r="2" spans="2:41" ht="15" customHeight="1">
      <c r="B2" s="1" t="s">
        <v>1</v>
      </c>
    </row>
    <row r="3" spans="2:41" ht="15" customHeight="1">
      <c r="B3" s="3" t="s">
        <v>2</v>
      </c>
      <c r="C3" s="4"/>
    </row>
    <row r="4" spans="2:41" ht="15" customHeight="1">
      <c r="B4" s="3"/>
      <c r="C4" s="4"/>
    </row>
    <row r="5" spans="2:41" ht="1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41" ht="1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2:41" ht="15" customHeigh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2:41" ht="1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2:41" ht="15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2:41" ht="1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2:41" ht="1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2:41" ht="1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2:41" ht="1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M13" s="6"/>
    </row>
    <row r="14" spans="2:41" ht="1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2:41" ht="1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M15" s="1" t="s">
        <v>3</v>
      </c>
      <c r="AN15" s="7" t="s">
        <v>4</v>
      </c>
      <c r="AO15" s="8" t="s">
        <v>5</v>
      </c>
    </row>
    <row r="16" spans="2:41" ht="1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L16" s="1" t="s">
        <v>6</v>
      </c>
      <c r="AM16" s="1" t="s">
        <v>7</v>
      </c>
      <c r="AN16" s="2" t="s">
        <v>8</v>
      </c>
      <c r="AO16" s="1" t="s">
        <v>9</v>
      </c>
    </row>
    <row r="17" spans="2:41" ht="1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L17" s="9">
        <v>2</v>
      </c>
      <c r="AM17" s="1" t="s">
        <v>10</v>
      </c>
      <c r="AN17" s="10" t="str">
        <f>TEXT(HLOOKUP($AN$15,[4]Data!$C$14:$Z$21,AL17,FALSE),"0.0")</f>
        <v>46.0</v>
      </c>
      <c r="AO17" s="1" t="str">
        <f>AM17 &amp; " " &amp; AN17</f>
        <v>日本 46.0</v>
      </c>
    </row>
    <row r="18" spans="2:41" ht="1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L18" s="9">
        <v>3</v>
      </c>
      <c r="AM18" s="1" t="s">
        <v>11</v>
      </c>
      <c r="AN18" s="10" t="str">
        <f>TEXT(HLOOKUP($AN$15,[4]Data!$C$14:$Z$21,AL18,FALSE),"0.0")</f>
        <v>51.5</v>
      </c>
      <c r="AO18" s="1" t="str">
        <f t="shared" ref="AO18:AO23" si="0">AM18 &amp; " " &amp; AN18</f>
        <v>米国 51.5</v>
      </c>
    </row>
    <row r="19" spans="2:41" ht="1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L19" s="9">
        <v>4</v>
      </c>
      <c r="AM19" s="1" t="s">
        <v>12</v>
      </c>
      <c r="AN19" s="10" t="str">
        <f>TEXT(HLOOKUP($AN$15,[4]Data!$C$14:$Z$21,AL19,FALSE),"0.0")</f>
        <v>18.0</v>
      </c>
      <c r="AO19" s="1" t="str">
        <f t="shared" si="0"/>
        <v>ドイツ 18.0</v>
      </c>
    </row>
    <row r="20" spans="2:41" ht="1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L20" s="9">
        <v>5</v>
      </c>
      <c r="AM20" s="1" t="s">
        <v>13</v>
      </c>
      <c r="AN20" s="10" t="str">
        <f>TEXT(HLOOKUP($AN$15,[4]Data!$C$14:$Z$21,AL20,FALSE),"0.0")</f>
        <v>6.9</v>
      </c>
      <c r="AO20" s="1" t="str">
        <f t="shared" si="0"/>
        <v>フランス 6.9</v>
      </c>
    </row>
    <row r="21" spans="2:41" ht="1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L21" s="9">
        <v>6</v>
      </c>
      <c r="AM21" s="1" t="s">
        <v>14</v>
      </c>
      <c r="AN21" s="10" t="str">
        <f>TEXT(HLOOKUP($AN$15,[4]Data!$C$14:$Z$21,AL21,FALSE),"0.0")</f>
        <v>5.6</v>
      </c>
      <c r="AO21" s="1" t="str">
        <f t="shared" si="0"/>
        <v>英国 5.6</v>
      </c>
    </row>
    <row r="22" spans="2:41" ht="1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L22" s="9">
        <v>7</v>
      </c>
      <c r="AM22" s="1" t="s">
        <v>15</v>
      </c>
      <c r="AN22" s="10" t="str">
        <f>TEXT(HLOOKUP($AN$15,[4]Data!$C$14:$Z$21,AL22,FALSE),"0.0")</f>
        <v>146.0</v>
      </c>
      <c r="AO22" s="1" t="str">
        <f t="shared" si="0"/>
        <v>中国 146.0</v>
      </c>
    </row>
    <row r="23" spans="2:41" ht="1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L23" s="9">
        <v>8</v>
      </c>
      <c r="AM23" s="1" t="s">
        <v>16</v>
      </c>
      <c r="AN23" s="10" t="str">
        <f>TEXT(HLOOKUP($AN$15,[4]Data!$C$14:$Z$21,AL23,FALSE),"0.0")</f>
        <v>23.2</v>
      </c>
      <c r="AO23" s="1" t="str">
        <f t="shared" si="0"/>
        <v>韓国 23.2</v>
      </c>
    </row>
    <row r="24" spans="2:41" ht="1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2:41" ht="1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2:41" ht="1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2:41" ht="1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2:41" ht="1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2:41" ht="1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2:41" ht="1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2:41" ht="1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2:41" ht="15" customHeight="1"/>
    <row r="33" ht="15" customHeight="1"/>
    <row r="34" ht="15" customHeight="1"/>
    <row r="35" ht="15" customHeight="1"/>
    <row r="36" ht="15" customHeight="1"/>
  </sheetData>
  <phoneticPr fontId="3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B1:AN37"/>
  <sheetViews>
    <sheetView zoomScaleNormal="100" zoomScaleSheetLayoutView="100" workbookViewId="0"/>
  </sheetViews>
  <sheetFormatPr defaultColWidth="8.875" defaultRowHeight="13.5" customHeight="1"/>
  <cols>
    <col min="1" max="35" width="2.5" style="1" customWidth="1"/>
    <col min="36" max="36" width="4.625" style="1" customWidth="1"/>
    <col min="37" max="37" width="9.625" style="1" bestFit="1" customWidth="1"/>
    <col min="38" max="48" width="9.125" style="1" bestFit="1" customWidth="1"/>
    <col min="49" max="16384" width="8.875" style="1"/>
  </cols>
  <sheetData>
    <row r="1" spans="2:40" ht="15" customHeight="1">
      <c r="B1" s="1" t="s">
        <v>0</v>
      </c>
    </row>
    <row r="2" spans="2:40" ht="15" customHeight="1">
      <c r="B2" s="1" t="s">
        <v>1</v>
      </c>
    </row>
    <row r="3" spans="2:40" ht="15" customHeight="1">
      <c r="B3" s="3" t="s">
        <v>17</v>
      </c>
      <c r="C3" s="4"/>
    </row>
    <row r="4" spans="2:40" ht="15" customHeight="1">
      <c r="B4" s="3"/>
      <c r="C4" s="4"/>
    </row>
    <row r="5" spans="2:40" ht="1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40" ht="1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40" ht="15" customHeigh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2:40" ht="1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2:40" ht="15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M9" s="2"/>
    </row>
    <row r="10" spans="2:40" ht="1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M10" s="10"/>
    </row>
    <row r="11" spans="2:40" ht="1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M11" s="10"/>
    </row>
    <row r="12" spans="2:40" ht="1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M12" s="10"/>
    </row>
    <row r="13" spans="2:40" ht="1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L13" s="6"/>
      <c r="AM13" s="10"/>
    </row>
    <row r="14" spans="2:40" ht="1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M14" s="10"/>
    </row>
    <row r="15" spans="2:40" ht="1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L15" s="1" t="s">
        <v>3</v>
      </c>
      <c r="AM15" s="7" t="s">
        <v>4</v>
      </c>
      <c r="AN15" s="8" t="s">
        <v>5</v>
      </c>
    </row>
    <row r="16" spans="2:40" ht="1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K16" s="1" t="s">
        <v>6</v>
      </c>
      <c r="AL16" s="1" t="s">
        <v>7</v>
      </c>
      <c r="AM16" s="2" t="s">
        <v>8</v>
      </c>
      <c r="AN16" s="1" t="s">
        <v>9</v>
      </c>
    </row>
    <row r="17" spans="2:40" ht="1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K17" s="9">
        <v>2</v>
      </c>
      <c r="AL17" s="1" t="s">
        <v>10</v>
      </c>
      <c r="AM17" s="10" t="str">
        <f>TEXT(HLOOKUP($AM$15,[5]Data!$C$14:$Z$21,AK17,FALSE),"0.0")</f>
        <v>28.4</v>
      </c>
      <c r="AN17" s="1" t="str">
        <f>AL17 &amp; " " &amp; AM17</f>
        <v>日本 28.4</v>
      </c>
    </row>
    <row r="18" spans="2:40" ht="1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K18" s="9">
        <v>3</v>
      </c>
      <c r="AL18" s="1" t="s">
        <v>11</v>
      </c>
      <c r="AM18" s="10" t="str">
        <f>TEXT(HLOOKUP($AM$15,[5]Data!$C$14:$Z$21,AK18,FALSE),"0.0")</f>
        <v>28.9</v>
      </c>
      <c r="AN18" s="1" t="str">
        <f t="shared" ref="AN18:AN23" si="0">AL18 &amp; " " &amp; AM18</f>
        <v>米国 28.9</v>
      </c>
    </row>
    <row r="19" spans="2:40" ht="1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K19" s="9">
        <v>4</v>
      </c>
      <c r="AL19" s="1" t="s">
        <v>12</v>
      </c>
      <c r="AM19" s="10" t="str">
        <f>TEXT(HLOOKUP($AM$15,[5]Data!$C$14:$Z$21,AK19,FALSE),"0.0")</f>
        <v>10.2</v>
      </c>
      <c r="AN19" s="1" t="str">
        <f t="shared" si="0"/>
        <v>ドイツ 10.2</v>
      </c>
    </row>
    <row r="20" spans="2:40" ht="1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K20" s="9">
        <v>5</v>
      </c>
      <c r="AL20" s="1" t="s">
        <v>13</v>
      </c>
      <c r="AM20" s="10" t="str">
        <f>TEXT(HLOOKUP($AM$15,[5]Data!$C$14:$Z$21,AK20,FALSE),"0.0")</f>
        <v>5.0</v>
      </c>
      <c r="AN20" s="1" t="str">
        <f t="shared" si="0"/>
        <v>フランス 5.0</v>
      </c>
    </row>
    <row r="21" spans="2:40" ht="1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K21" s="9">
        <v>6</v>
      </c>
      <c r="AL21" s="1" t="s">
        <v>14</v>
      </c>
      <c r="AM21" s="10" t="str">
        <f>TEXT(HLOOKUP($AM$15,[5]Data!$C$14:$Z$21,AK21,FALSE),"0.0")</f>
        <v>2.6</v>
      </c>
      <c r="AN21" s="1" t="str">
        <f t="shared" si="0"/>
        <v>英国 2.6</v>
      </c>
    </row>
    <row r="22" spans="2:40" ht="1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K22" s="9">
        <v>7</v>
      </c>
      <c r="AL22" s="1" t="s">
        <v>15</v>
      </c>
      <c r="AM22" s="10" t="str">
        <f>TEXT(HLOOKUP($AM$15,[5]Data!$C$14:$Z$21,AK22,FALSE),"0.0")</f>
        <v>37.7</v>
      </c>
      <c r="AN22" s="1" t="str">
        <f t="shared" si="0"/>
        <v>中国 37.7</v>
      </c>
    </row>
    <row r="23" spans="2:40" ht="1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K23" s="9">
        <v>8</v>
      </c>
      <c r="AL23" s="1" t="s">
        <v>16</v>
      </c>
      <c r="AM23" s="10" t="str">
        <f>TEXT(HLOOKUP($AM$15,[5]Data!$C$14:$Z$21,AK23,FALSE),"0.0")</f>
        <v>13.2</v>
      </c>
      <c r="AN23" s="1" t="str">
        <f t="shared" si="0"/>
        <v>韓国 13.2</v>
      </c>
    </row>
    <row r="24" spans="2:40" ht="1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40" ht="1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40" ht="1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40" ht="1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40" ht="1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40" ht="1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40" ht="1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40" ht="1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40" ht="15" customHeight="1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2:34" ht="15" customHeight="1"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</row>
    <row r="34" spans="2:34" ht="15" customHeight="1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</row>
    <row r="35" spans="2:34" ht="15" customHeight="1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</row>
    <row r="36" spans="2:34" ht="15" customHeight="1"/>
    <row r="37" spans="2:34" ht="15" customHeight="1"/>
  </sheetData>
  <mergeCells count="1">
    <mergeCell ref="B33:AH35"/>
  </mergeCells>
  <phoneticPr fontId="3"/>
  <pageMargins left="0.59055118110236227" right="0.59055118110236227" top="0.59055118110236227" bottom="0.39370078740157483" header="0.11811023622047245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B1:AN34"/>
  <sheetViews>
    <sheetView zoomScaleNormal="100" zoomScaleSheetLayoutView="100" zoomScalePageLayoutView="150" workbookViewId="0"/>
  </sheetViews>
  <sheetFormatPr defaultColWidth="7.625" defaultRowHeight="12"/>
  <cols>
    <col min="1" max="34" width="2.5" style="12" customWidth="1"/>
    <col min="35" max="36" width="7.625" style="12" customWidth="1"/>
    <col min="37" max="16384" width="7.625" style="12"/>
  </cols>
  <sheetData>
    <row r="1" spans="2:39" ht="15" customHeight="1">
      <c r="B1" s="12" t="s">
        <v>18</v>
      </c>
    </row>
    <row r="2" spans="2:39" ht="15" customHeight="1">
      <c r="B2" s="12" t="s">
        <v>19</v>
      </c>
    </row>
    <row r="3" spans="2:39" ht="15" customHeight="1">
      <c r="B3" s="13" t="s">
        <v>20</v>
      </c>
    </row>
    <row r="4" spans="2:39" ht="15" customHeight="1">
      <c r="B4" s="12" t="s">
        <v>21</v>
      </c>
    </row>
    <row r="5" spans="2:39" ht="15" customHeight="1">
      <c r="B5" s="13" t="s">
        <v>22</v>
      </c>
    </row>
    <row r="6" spans="2:39" ht="15" customHeight="1"/>
    <row r="7" spans="2:39" ht="15" customHeight="1">
      <c r="B7" s="14" t="s">
        <v>23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5" t="str">
        <f>"（2）　内訳 (" &amp; TEXT(AL10 &amp; "/01/01","ggge") &amp; "年)"</f>
        <v>（2）　内訳 (平成30年)</v>
      </c>
      <c r="AB7" s="14"/>
      <c r="AC7" s="14"/>
      <c r="AD7" s="14"/>
      <c r="AE7" s="14"/>
      <c r="AF7" s="14"/>
      <c r="AG7" s="14"/>
      <c r="AH7" s="14"/>
      <c r="AI7" s="16"/>
    </row>
    <row r="8" spans="2:39" ht="15" customHeight="1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5" t="str">
        <f>"  Breakdown ("&amp; AL10 &amp; ")"</f>
        <v xml:space="preserve">  Breakdown (2018)</v>
      </c>
      <c r="AB8" s="14"/>
      <c r="AC8" s="14"/>
      <c r="AD8" s="14"/>
      <c r="AE8" s="14"/>
      <c r="AF8" s="14"/>
      <c r="AG8" s="14"/>
      <c r="AH8" s="14"/>
      <c r="AI8" s="16"/>
    </row>
    <row r="9" spans="2:39" ht="15" customHeight="1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6"/>
    </row>
    <row r="10" spans="2:39" ht="15" customHeight="1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6"/>
      <c r="AK10" s="12" t="s">
        <v>24</v>
      </c>
      <c r="AL10" s="17">
        <v>2018</v>
      </c>
      <c r="AM10" s="8" t="s">
        <v>25</v>
      </c>
    </row>
    <row r="11" spans="2:39" ht="15" customHeight="1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6"/>
    </row>
    <row r="12" spans="2:39" ht="15" customHeight="1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6"/>
      <c r="AK12" s="12" t="s">
        <v>26</v>
      </c>
    </row>
    <row r="13" spans="2:39" ht="15" customHeight="1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6"/>
      <c r="AK13" s="12" t="s">
        <v>27</v>
      </c>
      <c r="AL13" s="12" t="s">
        <v>28</v>
      </c>
      <c r="AM13" s="12" t="s">
        <v>29</v>
      </c>
    </row>
    <row r="14" spans="2:39" ht="15" customHeight="1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6"/>
      <c r="AJ14" s="12">
        <v>3</v>
      </c>
      <c r="AK14" s="12" t="s">
        <v>30</v>
      </c>
      <c r="AL14" s="12">
        <f>HLOOKUP($AL$10,[6]Data!$C$12:$Z$17,AJ14,FALSE)</f>
        <v>85.322000000000003</v>
      </c>
      <c r="AM14" s="12" t="str">
        <f>AK14 &amp; " " &amp; TEXT(AL14,"0.0")</f>
        <v>米国 85.3</v>
      </c>
    </row>
    <row r="15" spans="2:39" ht="15" customHeight="1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6"/>
      <c r="AJ15" s="12">
        <v>6</v>
      </c>
      <c r="AK15" s="12" t="s">
        <v>31</v>
      </c>
      <c r="AL15" s="12">
        <f>HLOOKUP($AL$10,[6]Data!$C$12:$Z$17,AJ15,FALSE)</f>
        <v>45.283999999999999</v>
      </c>
      <c r="AM15" s="12" t="str">
        <f>AK15 &amp; " " &amp; TEXT(AL15,"0.0")</f>
        <v>中国 45.3</v>
      </c>
    </row>
    <row r="16" spans="2:39" ht="15" customHeight="1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6"/>
      <c r="AJ16" s="12">
        <v>4</v>
      </c>
      <c r="AK16" s="12" t="s">
        <v>32</v>
      </c>
      <c r="AL16" s="12">
        <f>HLOOKUP($AL$10,[6]Data!$C$12:$Z$17,AJ16,FALSE)</f>
        <v>22.568999999999999</v>
      </c>
      <c r="AM16" s="12" t="str">
        <f>AK16 &amp; " " &amp; TEXT(AL16,"0.0")</f>
        <v>欧州特許庁 22.6</v>
      </c>
    </row>
    <row r="17" spans="2:40" ht="15" customHeight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6"/>
      <c r="AJ17" s="12">
        <v>5</v>
      </c>
      <c r="AK17" s="12" t="s">
        <v>33</v>
      </c>
      <c r="AL17" s="12">
        <f>HLOOKUP($AL$10,[6]Data!$C$12:$Z$17,AJ17,FALSE)</f>
        <v>15.595000000000001</v>
      </c>
      <c r="AM17" s="12" t="str">
        <f>AK17 &amp; " " &amp; TEXT(AL17,"0.0")</f>
        <v>韓国 15.6</v>
      </c>
    </row>
    <row r="18" spans="2:40" ht="15" customHeight="1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6"/>
    </row>
    <row r="19" spans="2:40" ht="15" customHeight="1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6"/>
    </row>
    <row r="20" spans="2:40" ht="15" customHeight="1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6"/>
      <c r="AK20" s="12" t="s">
        <v>34</v>
      </c>
    </row>
    <row r="21" spans="2:40" ht="15" customHeight="1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6"/>
      <c r="AK21" s="12" t="s">
        <v>27</v>
      </c>
      <c r="AL21" s="12" t="s">
        <v>28</v>
      </c>
      <c r="AM21" s="12" t="s">
        <v>35</v>
      </c>
      <c r="AN21" s="12" t="s">
        <v>29</v>
      </c>
    </row>
    <row r="22" spans="2:40" ht="15" customHeight="1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6"/>
      <c r="AK22" s="12" t="s">
        <v>30</v>
      </c>
      <c r="AL22" s="12">
        <f>[6]Data!C27</f>
        <v>41.560276087814238</v>
      </c>
      <c r="AM22" s="12" t="s">
        <v>36</v>
      </c>
      <c r="AN22" s="12" t="str">
        <f>AK22 &amp; " " &amp; TEXT(AL22,"0.0") &amp; CHAR(11) &amp; AM22</f>
        <v>米国 41.6_x000B_United States</v>
      </c>
    </row>
    <row r="23" spans="2:40" ht="15" customHeight="1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6"/>
      <c r="AK23" s="12" t="s">
        <v>31</v>
      </c>
      <c r="AL23" s="12">
        <f>[6]Data!C26</f>
        <v>22.057799188492769</v>
      </c>
      <c r="AM23" s="12" t="s">
        <v>37</v>
      </c>
      <c r="AN23" s="12" t="str">
        <f>AK23 &amp; " " &amp; TEXT(AL23,"0.0") &amp; CHAR(11) &amp; AM23</f>
        <v>中国 22.1_x000B_China</v>
      </c>
    </row>
    <row r="24" spans="2:40" ht="15" customHeight="1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6"/>
      <c r="AK24" s="12" t="s">
        <v>32</v>
      </c>
      <c r="AL24" s="12">
        <f>[6]Data!C25</f>
        <v>10.993341354233136</v>
      </c>
      <c r="AM24" s="12" t="s">
        <v>38</v>
      </c>
      <c r="AN24" s="12" t="str">
        <f>AK24 &amp; " " &amp; TEXT(AL24,"0.0") &amp; CHAR(11) &amp; AM24</f>
        <v>欧州特許庁 11.0_x000B_European Patent Office</v>
      </c>
    </row>
    <row r="25" spans="2:40" ht="15" customHeigh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6"/>
      <c r="AK25" s="12" t="s">
        <v>33</v>
      </c>
      <c r="AL25" s="12">
        <f>[6]Data!C24</f>
        <v>7.5963116850221875</v>
      </c>
      <c r="AM25" s="12" t="s">
        <v>39</v>
      </c>
      <c r="AN25" s="12" t="str">
        <f>AK25 &amp; " " &amp; TEXT(AL25,"0.0") &amp; CHAR(11) &amp; AM25</f>
        <v>韓国 7.6_x000B_Republic of Korea</v>
      </c>
    </row>
    <row r="26" spans="2:40" ht="15" customHeight="1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6"/>
      <c r="AK26" s="12" t="s">
        <v>40</v>
      </c>
      <c r="AL26" s="12">
        <f>[6]Data!C23</f>
        <v>17.792271684437669</v>
      </c>
      <c r="AM26" s="12" t="s">
        <v>41</v>
      </c>
      <c r="AN26" s="12" t="str">
        <f>AK26 &amp; " " &amp; TEXT(AL26,"0.0") &amp; CHAR(11) &amp; AM26</f>
        <v>その他 17.8_x000B_Others</v>
      </c>
    </row>
    <row r="27" spans="2:40" ht="15" customHeight="1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6"/>
    </row>
    <row r="28" spans="2:40" ht="15" customHeight="1">
      <c r="AK28" s="12" t="str">
        <f>"出願総数" &amp; TEXT([6]Data!D28/10000,"0.0") &amp; "万件" &amp; CHAR(11) &amp; "Number of applications" &amp; CHAR(11) &amp; "（単位Unit：％)"</f>
        <v>出願総数20.5万件_x000B_Number of applications_x000B_（単位Unit：％)</v>
      </c>
    </row>
    <row r="29" spans="2:40" ht="15" customHeight="1"/>
    <row r="30" spans="2:40" ht="15" customHeight="1"/>
    <row r="31" spans="2:40" ht="15" customHeight="1"/>
    <row r="32" spans="2:40" ht="15" customHeight="1"/>
    <row r="33" ht="15" customHeight="1"/>
    <row r="34" ht="15" customHeight="1"/>
  </sheetData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B1:AN32"/>
  <sheetViews>
    <sheetView zoomScaleNormal="100" zoomScaleSheetLayoutView="100" workbookViewId="0"/>
  </sheetViews>
  <sheetFormatPr defaultColWidth="7.625" defaultRowHeight="12"/>
  <cols>
    <col min="1" max="34" width="2.5" style="12" customWidth="1"/>
    <col min="35" max="16384" width="7.625" style="12"/>
  </cols>
  <sheetData>
    <row r="1" spans="2:39" ht="15" customHeight="1">
      <c r="B1" s="12" t="s">
        <v>18</v>
      </c>
    </row>
    <row r="2" spans="2:39" ht="15" customHeight="1">
      <c r="B2" s="12" t="s">
        <v>19</v>
      </c>
    </row>
    <row r="3" spans="2:39" ht="15" customHeight="1">
      <c r="B3" s="13" t="s">
        <v>42</v>
      </c>
    </row>
    <row r="4" spans="2:39" ht="15" customHeight="1">
      <c r="B4" s="12" t="s">
        <v>43</v>
      </c>
    </row>
    <row r="5" spans="2:39" ht="15" customHeight="1">
      <c r="B5" s="13" t="s">
        <v>44</v>
      </c>
    </row>
    <row r="6" spans="2:39" ht="15" customHeight="1"/>
    <row r="7" spans="2:39" ht="15" customHeight="1">
      <c r="B7" s="14" t="s">
        <v>23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5" t="str">
        <f>"（2）　内訳 (" &amp; TEXT(AL10 &amp; "/01/01","ggge") &amp; "年)"</f>
        <v>（2）　内訳 (平成30年)</v>
      </c>
      <c r="AB7" s="14"/>
      <c r="AC7" s="14"/>
      <c r="AD7" s="14"/>
      <c r="AE7" s="14"/>
      <c r="AF7" s="14"/>
      <c r="AG7" s="14"/>
      <c r="AH7" s="14"/>
    </row>
    <row r="8" spans="2:39" ht="15" customHeight="1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5" t="str">
        <f>"  Breakdown ("&amp; AL10 &amp; ")"</f>
        <v xml:space="preserve">  Breakdown (2018)</v>
      </c>
      <c r="AB8" s="14"/>
      <c r="AC8" s="14"/>
      <c r="AD8" s="14"/>
      <c r="AE8" s="14"/>
      <c r="AF8" s="14"/>
      <c r="AG8" s="14"/>
      <c r="AH8" s="14"/>
    </row>
    <row r="9" spans="2:39" ht="15" customHeight="1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2:39" ht="15" customHeight="1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K10" s="12" t="s">
        <v>24</v>
      </c>
      <c r="AL10" s="17">
        <v>2018</v>
      </c>
      <c r="AM10" s="8" t="s">
        <v>25</v>
      </c>
    </row>
    <row r="11" spans="2:39" ht="15" customHeight="1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2:39" ht="15" customHeight="1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K12" s="12" t="s">
        <v>26</v>
      </c>
    </row>
    <row r="13" spans="2:39" ht="15" customHeight="1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K13" s="12" t="s">
        <v>27</v>
      </c>
      <c r="AL13" s="12" t="s">
        <v>28</v>
      </c>
      <c r="AM13" s="12" t="s">
        <v>29</v>
      </c>
    </row>
    <row r="14" spans="2:39" ht="15" customHeight="1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J14" s="12">
        <v>3</v>
      </c>
      <c r="AK14" s="12" t="s">
        <v>30</v>
      </c>
      <c r="AL14" s="12">
        <f>HLOOKUP($AL$10,[7]Data!$C$12:$Z$17,AJ14,FALSE)</f>
        <v>47.566000000000003</v>
      </c>
      <c r="AM14" s="12" t="str">
        <f>AK14 &amp; " " &amp; TEXT(AL14,"0.0")</f>
        <v>米国 47.6</v>
      </c>
    </row>
    <row r="15" spans="2:39" ht="15" customHeight="1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J15" s="12">
        <v>6</v>
      </c>
      <c r="AK15" s="12" t="s">
        <v>31</v>
      </c>
      <c r="AL15" s="12">
        <f>HLOOKUP($AL$10,[7]Data!$C$12:$Z$17,AJ15,FALSE)</f>
        <v>28.094000000000001</v>
      </c>
      <c r="AM15" s="12" t="str">
        <f>AK15 &amp; " " &amp; TEXT(AL15,"0.0")</f>
        <v>中国 28.1</v>
      </c>
    </row>
    <row r="16" spans="2:39" ht="15" customHeight="1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J16" s="12">
        <v>4</v>
      </c>
      <c r="AK16" s="12" t="s">
        <v>32</v>
      </c>
      <c r="AL16" s="12">
        <f>HLOOKUP($AL$10,[7]Data!$C$12:$Z$17,AJ16,FALSE)</f>
        <v>21.338000000000001</v>
      </c>
      <c r="AM16" s="12" t="str">
        <f>AK16 &amp; " " &amp; TEXT(AL16,"0.0")</f>
        <v>欧州特許庁 21.3</v>
      </c>
    </row>
    <row r="17" spans="2:40" ht="15" customHeight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J17" s="12">
        <v>5</v>
      </c>
      <c r="AK17" s="12" t="s">
        <v>33</v>
      </c>
      <c r="AL17" s="12">
        <f>HLOOKUP($AL$10,[7]Data!$C$12:$Z$17,AJ17,FALSE)</f>
        <v>11.239000000000001</v>
      </c>
      <c r="AM17" s="12" t="str">
        <f>AK17 &amp; " " &amp; TEXT(AL17,"0.0")</f>
        <v>韓国 11.2</v>
      </c>
    </row>
    <row r="18" spans="2:40" ht="15" customHeight="1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2:40" ht="15" customHeight="1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2:40" ht="15" customHeight="1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K20" s="12" t="s">
        <v>34</v>
      </c>
    </row>
    <row r="21" spans="2:40" ht="15" customHeight="1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K21" s="12" t="s">
        <v>27</v>
      </c>
      <c r="AL21" s="12" t="s">
        <v>28</v>
      </c>
      <c r="AM21" s="12" t="s">
        <v>35</v>
      </c>
      <c r="AN21" s="12" t="s">
        <v>29</v>
      </c>
    </row>
    <row r="22" spans="2:40" ht="15" customHeight="1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K22" s="12" t="s">
        <v>30</v>
      </c>
      <c r="AL22" s="12">
        <f>[7]Data!C27</f>
        <v>36.699328755497262</v>
      </c>
      <c r="AM22" s="12" t="s">
        <v>36</v>
      </c>
      <c r="AN22" s="12" t="str">
        <f>AK22 &amp; " " &amp; TEXT(AL22,"0.0") &amp; CHAR(11) &amp; AM22</f>
        <v>米国 36.7_x000B_United States</v>
      </c>
    </row>
    <row r="23" spans="2:40" ht="15" customHeight="1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K23" s="12" t="s">
        <v>31</v>
      </c>
      <c r="AL23" s="12">
        <f>[7]Data!C26</f>
        <v>21.675796620631125</v>
      </c>
      <c r="AM23" s="12" t="s">
        <v>37</v>
      </c>
      <c r="AN23" s="12" t="str">
        <f>AK23 &amp; " " &amp; TEXT(AL23,"0.0") &amp; CHAR(11) &amp; AM23</f>
        <v>中国 21.7_x000B_China</v>
      </c>
    </row>
    <row r="24" spans="2:40" ht="15" customHeight="1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K24" s="12" t="s">
        <v>32</v>
      </c>
      <c r="AL24" s="12">
        <f>[7]Data!C25</f>
        <v>16.463235861430444</v>
      </c>
      <c r="AM24" s="12" t="s">
        <v>38</v>
      </c>
      <c r="AN24" s="12" t="str">
        <f>AK24 &amp; " " &amp; TEXT(AL24,"0.0") &amp; CHAR(11) &amp; AM24</f>
        <v>欧州特許庁 16.5_x000B_European Patent Office</v>
      </c>
    </row>
    <row r="25" spans="2:40" ht="15" customHeigh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K25" s="12" t="s">
        <v>33</v>
      </c>
      <c r="AL25" s="12">
        <f>[7]Data!C24</f>
        <v>8.671398811820076</v>
      </c>
      <c r="AM25" s="12" t="s">
        <v>39</v>
      </c>
      <c r="AN25" s="12" t="str">
        <f>AK25 &amp; " " &amp; TEXT(AL25,"0.0") &amp; CHAR(11) &amp; AM25</f>
        <v>韓国 8.7_x000B_Republic of Korea</v>
      </c>
    </row>
    <row r="26" spans="2:40" ht="15" customHeight="1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K26" s="12" t="s">
        <v>40</v>
      </c>
      <c r="AL26" s="12">
        <f>[7]Data!C23</f>
        <v>16.490239950621095</v>
      </c>
      <c r="AM26" s="12" t="s">
        <v>41</v>
      </c>
      <c r="AN26" s="12" t="str">
        <f>AK26 &amp; " " &amp; TEXT(AL26,"0.0") &amp; CHAR(11) &amp; AM26</f>
        <v>その他 16.5_x000B_Others</v>
      </c>
    </row>
    <row r="27" spans="2:40" ht="15" customHeight="1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2:40" ht="15" customHeight="1">
      <c r="AK28" s="12" t="str">
        <f>"登録総数" &amp; TEXT([7]Data!D28/10000,"0.0") &amp; "万件" &amp; CHAR(11) &amp; "Number of grants" &amp; CHAR(11) &amp; "（単位Unit：％)"</f>
        <v>登録総数13.0万件_x000B_Number of grants_x000B_（単位Unit：％)</v>
      </c>
    </row>
    <row r="29" spans="2:40" ht="15" customHeight="1"/>
    <row r="30" spans="2:40" ht="15" customHeight="1"/>
    <row r="31" spans="2:40" ht="15" customHeight="1"/>
    <row r="32" spans="2:40" ht="15" customHeight="1"/>
  </sheetData>
  <phoneticPr fontId="3"/>
  <pageMargins left="0.59055118110236227" right="0.59055118110236227" top="0.59055118110236227" bottom="0.39370078740157483" header="0.11811023622047245" footer="0.118110236220472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A1:AL33"/>
  <sheetViews>
    <sheetView zoomScaleNormal="100" zoomScaleSheetLayoutView="100" zoomScalePageLayoutView="125" workbookViewId="0"/>
  </sheetViews>
  <sheetFormatPr defaultColWidth="10.625" defaultRowHeight="13.5" customHeight="1"/>
  <cols>
    <col min="1" max="1" width="2.5" style="18" customWidth="1"/>
    <col min="2" max="33" width="2.5" style="19" customWidth="1"/>
    <col min="34" max="34" width="2.5" style="20" customWidth="1"/>
    <col min="35" max="16384" width="10.625" style="19"/>
  </cols>
  <sheetData>
    <row r="1" spans="2:38" ht="15" customHeight="1">
      <c r="B1" s="18" t="s">
        <v>45</v>
      </c>
    </row>
    <row r="2" spans="2:38" ht="15" customHeight="1">
      <c r="B2" s="21" t="s">
        <v>46</v>
      </c>
    </row>
    <row r="3" spans="2:38" ht="15" customHeight="1">
      <c r="B3" s="18" t="s">
        <v>47</v>
      </c>
    </row>
    <row r="4" spans="2:38" ht="15" customHeight="1">
      <c r="D4" s="21"/>
      <c r="E4" s="21"/>
      <c r="F4" s="21"/>
      <c r="G4" s="21"/>
      <c r="H4" s="21"/>
      <c r="I4" s="21"/>
      <c r="J4" s="21"/>
    </row>
    <row r="5" spans="2:38" ht="13.5" customHeight="1">
      <c r="B5" s="22"/>
      <c r="C5" s="22"/>
      <c r="D5" s="22"/>
      <c r="E5" s="22"/>
      <c r="F5" s="22"/>
      <c r="G5" s="22"/>
      <c r="H5" s="22"/>
      <c r="I5" s="22"/>
      <c r="J5" s="23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2:38" ht="13.5" customHeigh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2:38" ht="13.5" customHeight="1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2:38" ht="13.5" customHeigh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2:38" ht="13.5" customHeight="1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2:38" ht="13.5" customHeight="1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2:38" ht="13.5" customHeight="1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2:38" ht="13.5" customHeight="1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J12" s="19" t="s">
        <v>48</v>
      </c>
      <c r="AK12" s="24">
        <v>2019</v>
      </c>
    </row>
    <row r="13" spans="2:38" ht="13.5" customHeight="1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J13" s="19" t="s">
        <v>49</v>
      </c>
      <c r="AK13" s="19" t="s">
        <v>50</v>
      </c>
      <c r="AL13" s="19" t="s">
        <v>51</v>
      </c>
    </row>
    <row r="14" spans="2:38" ht="13.5" customHeigh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J14" s="19" t="s">
        <v>52</v>
      </c>
      <c r="AK14" s="19">
        <f>HLOOKUP(AK$12,[8]Data!$C$3:$AP$14,3,FALSE)</f>
        <v>307969</v>
      </c>
      <c r="AL14" s="19" t="str">
        <f>TEXT(AK14/10000,"0.0") &amp; "万件"</f>
        <v>30.8万件</v>
      </c>
    </row>
    <row r="15" spans="2:38" ht="13.5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J15" s="19" t="s">
        <v>53</v>
      </c>
      <c r="AK15" s="19">
        <f>HLOOKUP(AK$12,[8]Data!$C$3:$AP$14,4,FALSE)</f>
        <v>62597</v>
      </c>
      <c r="AL15" s="19" t="str">
        <f>TEXT(AK15/10000,"0.0") &amp; "万件"</f>
        <v>6.3万件</v>
      </c>
    </row>
    <row r="16" spans="2:38" ht="13.5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J16" s="19" t="s">
        <v>54</v>
      </c>
      <c r="AK16" s="19">
        <f>HLOOKUP(AK$12,[8]Data!$C$3:$AP$14,12,FALSE)</f>
        <v>20.325747071945553</v>
      </c>
      <c r="AL16" s="19" t="str">
        <f>TEXT(AK16,"0.0") &amp; "％"</f>
        <v>20.3％</v>
      </c>
    </row>
    <row r="17" spans="1:33" ht="13.5" customHeight="1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1:33" ht="13.5" customHeight="1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ht="13.5" customHeight="1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1:33" ht="13.5" customHeight="1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ht="13.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1:33" ht="13.5" customHeight="1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1:33" ht="13.5" customHeight="1">
      <c r="B23" s="22"/>
      <c r="C23" s="23"/>
      <c r="D23" s="23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1:33" ht="13.5" customHeight="1">
      <c r="B24" s="22"/>
      <c r="C24" s="23"/>
      <c r="D24" s="23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1:33" ht="13.5" customHeight="1">
      <c r="B25" s="22"/>
      <c r="C25" s="23"/>
      <c r="D25" s="23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ht="13.5" customHeight="1">
      <c r="B26" s="22"/>
      <c r="C26" s="23"/>
      <c r="D26" s="23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ht="13.5" customHeight="1">
      <c r="B27" s="22"/>
      <c r="C27" s="23"/>
      <c r="D27" s="23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33" ht="13.5" customHeight="1">
      <c r="B28" s="22"/>
      <c r="C28" s="23"/>
      <c r="D28" s="23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1:33" ht="13.5" customHeight="1">
      <c r="B29" s="22"/>
      <c r="C29" s="23"/>
      <c r="D29" s="23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1:33" ht="13.5" customHeight="1">
      <c r="B30" s="22"/>
      <c r="C30" s="23"/>
      <c r="D30" s="23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1:33" ht="13.5" customHeight="1">
      <c r="B31" s="22"/>
      <c r="C31" s="23"/>
      <c r="D31" s="23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s="20" customFormat="1" ht="13.5" customHeight="1">
      <c r="A32" s="25"/>
      <c r="C32" s="26"/>
      <c r="D32" s="26"/>
    </row>
    <row r="33" spans="1:4" s="20" customFormat="1" ht="13.5" customHeight="1">
      <c r="A33" s="25"/>
      <c r="C33" s="26"/>
      <c r="D33" s="26"/>
    </row>
  </sheetData>
  <phoneticPr fontId="3"/>
  <pageMargins left="0.59055118110236227" right="0.59055118110236227" top="0.59055118110236227" bottom="0.39370078740157483" header="0.11811023622047245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A1:AL34"/>
  <sheetViews>
    <sheetView topLeftCell="A10" zoomScaleNormal="100" zoomScaleSheetLayoutView="100" zoomScalePageLayoutView="150" workbookViewId="0"/>
  </sheetViews>
  <sheetFormatPr defaultColWidth="10.625" defaultRowHeight="13.5" customHeight="1"/>
  <cols>
    <col min="1" max="1" width="2.5" style="27" customWidth="1"/>
    <col min="2" max="34" width="2.5" style="28" customWidth="1"/>
    <col min="35" max="16384" width="10.625" style="28"/>
  </cols>
  <sheetData>
    <row r="1" spans="1:38" ht="15" customHeight="1">
      <c r="B1" s="18" t="s">
        <v>55</v>
      </c>
    </row>
    <row r="2" spans="1:38" ht="15" customHeight="1">
      <c r="B2" s="21" t="s">
        <v>46</v>
      </c>
    </row>
    <row r="3" spans="1:38" ht="15" customHeight="1">
      <c r="B3" s="21" t="s">
        <v>56</v>
      </c>
      <c r="C3" s="29"/>
      <c r="D3" s="30"/>
      <c r="E3" s="31"/>
      <c r="F3" s="31"/>
      <c r="G3" s="31"/>
      <c r="H3" s="31"/>
      <c r="I3" s="31"/>
    </row>
    <row r="4" spans="1:38" ht="15" customHeight="1">
      <c r="A4" s="32"/>
      <c r="B4" s="31"/>
      <c r="C4" s="29"/>
      <c r="D4" s="30"/>
      <c r="E4" s="31"/>
      <c r="F4" s="31"/>
      <c r="G4" s="31"/>
      <c r="H4" s="31"/>
      <c r="I4" s="31"/>
    </row>
    <row r="5" spans="1:38" ht="13.5" customHeight="1">
      <c r="B5" s="33"/>
      <c r="C5" s="34"/>
      <c r="D5" s="34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1:38" ht="13.5" customHeight="1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8" ht="13.5" customHeight="1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spans="1:38" ht="13.5" customHeight="1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</row>
    <row r="9" spans="1:38" ht="13.5" customHeight="1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1:38" ht="13.5" customHeight="1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</row>
    <row r="11" spans="1:38" ht="13.5" customHeight="1"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1:38" ht="13.5" customHeight="1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J12" s="19" t="s">
        <v>48</v>
      </c>
      <c r="AK12" s="24">
        <v>2019</v>
      </c>
      <c r="AL12" s="19"/>
    </row>
    <row r="13" spans="1:38" ht="13.5" customHeight="1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J13" s="19" t="s">
        <v>49</v>
      </c>
      <c r="AK13" s="19" t="s">
        <v>50</v>
      </c>
      <c r="AL13" s="19" t="s">
        <v>51</v>
      </c>
    </row>
    <row r="14" spans="1:38" ht="13.5" customHeight="1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J14" s="35" t="s">
        <v>57</v>
      </c>
      <c r="AK14" s="19">
        <f>HLOOKUP(AK$12,[9]Data!$C$3:$AP$14,3,FALSE)</f>
        <v>179910</v>
      </c>
      <c r="AL14" s="19" t="str">
        <f>TEXT(AK14/10000,"0.0") &amp; "万件"</f>
        <v>18.0万件</v>
      </c>
    </row>
    <row r="15" spans="1:38" ht="13.5" customHeight="1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J15" s="19" t="s">
        <v>53</v>
      </c>
      <c r="AK15" s="19">
        <f>HLOOKUP(AK$12,[9]Data!$C$3:$AP$14,4,FALSE)</f>
        <v>39045</v>
      </c>
      <c r="AL15" s="19" t="str">
        <f>TEXT(AK15/10000,"0.0") &amp; "万件"</f>
        <v>3.9万件</v>
      </c>
    </row>
    <row r="16" spans="1:38" ht="13.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J16" s="19" t="s">
        <v>54</v>
      </c>
      <c r="AK16" s="19">
        <f>HLOOKUP(AK$12,[9]Data!$C$3:$AP$14,12,FALSE)</f>
        <v>21.702517925629479</v>
      </c>
      <c r="AL16" s="19" t="str">
        <f>TEXT(AK16,"0.0") &amp; "％"</f>
        <v>21.7％</v>
      </c>
    </row>
    <row r="17" spans="2:33" ht="13.5" customHeight="1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</row>
    <row r="18" spans="2:33" ht="13.5" customHeight="1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</row>
    <row r="19" spans="2:33" ht="13.5" customHeight="1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2:33" ht="13.5" customHeight="1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</row>
    <row r="21" spans="2:33" ht="13.5" customHeight="1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</row>
    <row r="22" spans="2:33" ht="13.5" customHeight="1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</row>
    <row r="23" spans="2:33" ht="13.5" customHeight="1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</row>
    <row r="24" spans="2:33" ht="13.5" customHeight="1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</row>
    <row r="25" spans="2:33" ht="13.5" customHeight="1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</row>
    <row r="26" spans="2:33" ht="13.5" customHeight="1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</row>
    <row r="27" spans="2:33" ht="13.5" customHeight="1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2:33" ht="13.5" customHeight="1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</row>
    <row r="29" spans="2:33" ht="13.5" customHeight="1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2:33" ht="13.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3" ht="13.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4" ht="34.5" customHeight="1"/>
  </sheetData>
  <phoneticPr fontId="3"/>
  <pageMargins left="0.59055118110236227" right="0.59055118110236227" top="0.59055118110236227" bottom="0.39370078740157483" header="0.11811023622047245" footer="0.118110236220472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AT45"/>
  <sheetViews>
    <sheetView topLeftCell="A13" zoomScaleNormal="100" zoomScaleSheetLayoutView="100" workbookViewId="0"/>
  </sheetViews>
  <sheetFormatPr defaultColWidth="4" defaultRowHeight="13.5" customHeight="1"/>
  <cols>
    <col min="1" max="35" width="2.5" style="36" customWidth="1"/>
    <col min="36" max="39" width="2.125" style="36" customWidth="1"/>
    <col min="40" max="44" width="8.375" style="36" customWidth="1"/>
    <col min="45" max="16384" width="4" style="36"/>
  </cols>
  <sheetData>
    <row r="1" spans="1:43" ht="15" customHeight="1">
      <c r="B1" s="37" t="s">
        <v>55</v>
      </c>
    </row>
    <row r="2" spans="1:43" ht="15" customHeight="1">
      <c r="B2" s="38" t="s">
        <v>58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43" s="39" customFormat="1" ht="15" customHeight="1">
      <c r="B3" s="40" t="s">
        <v>59</v>
      </c>
    </row>
    <row r="4" spans="1:43" ht="15" customHeight="1">
      <c r="B4" s="36" t="s">
        <v>60</v>
      </c>
    </row>
    <row r="5" spans="1:43" ht="15" customHeight="1">
      <c r="B5" s="41" t="s">
        <v>61</v>
      </c>
    </row>
    <row r="6" spans="1:43" ht="15" customHeight="1"/>
    <row r="7" spans="1:43" ht="13.5" customHeight="1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</row>
    <row r="8" spans="1:43" ht="13.5" customHeight="1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</row>
    <row r="9" spans="1:43" ht="13.5" customHeight="1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</row>
    <row r="10" spans="1:43" ht="13.5" customHeight="1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O10" s="36" t="s">
        <v>24</v>
      </c>
      <c r="AP10" s="44">
        <v>2019</v>
      </c>
      <c r="AQ10" s="8" t="s">
        <v>25</v>
      </c>
    </row>
    <row r="11" spans="1:43" ht="13.5" customHeight="1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1:43" ht="13.5" customHeight="1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O12" s="36" t="s">
        <v>26</v>
      </c>
    </row>
    <row r="13" spans="1:43" ht="13.5" customHeight="1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O13" s="36" t="s">
        <v>27</v>
      </c>
      <c r="AP13" s="36" t="s">
        <v>28</v>
      </c>
      <c r="AQ13" s="36" t="s">
        <v>29</v>
      </c>
    </row>
    <row r="14" spans="1:43" ht="13.5" customHeight="1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O14" s="36" t="s">
        <v>62</v>
      </c>
      <c r="AP14" s="45">
        <f>[10]Data!E32/10000</f>
        <v>2.2867000000000002</v>
      </c>
      <c r="AQ14" s="36" t="str">
        <f>AO14 &amp; " " &amp; TEXT(AP14,"0.00")</f>
        <v>米国 2.29</v>
      </c>
    </row>
    <row r="15" spans="1:43" ht="13.5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O15" s="36" t="s">
        <v>63</v>
      </c>
      <c r="AP15" s="45">
        <f>[10]Data!E33/10000</f>
        <v>0.62070000000000003</v>
      </c>
      <c r="AQ15" s="36" t="str">
        <f>AO15 &amp; " " &amp; TEXT(AP15,"0.00")</f>
        <v>ドイツ 0.62</v>
      </c>
    </row>
    <row r="16" spans="1:43" ht="13.5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O16" s="36" t="s">
        <v>64</v>
      </c>
      <c r="AP16" s="45">
        <f>[10]Data!E34/10000</f>
        <v>0.56340000000000001</v>
      </c>
      <c r="AQ16" s="36" t="str">
        <f>AO16 &amp; " " &amp; TEXT(AP16,"0.00")</f>
        <v>韓国 0.56</v>
      </c>
    </row>
    <row r="17" spans="1:44" ht="13.5" customHeight="1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O17" s="36" t="s">
        <v>65</v>
      </c>
      <c r="AP17" s="45">
        <f>[10]Data!E36/10000</f>
        <v>0.2525</v>
      </c>
      <c r="AQ17" s="36" t="str">
        <f>AO17 &amp; " " &amp; TEXT(AP17,"0.00")</f>
        <v>フランス 0.25</v>
      </c>
    </row>
    <row r="18" spans="1:44" ht="13.5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O18" s="36" t="s">
        <v>66</v>
      </c>
      <c r="AP18" s="45">
        <f>[10]Data!E38/10000</f>
        <v>0.19070000000000001</v>
      </c>
      <c r="AQ18" s="36" t="str">
        <f>AO18 &amp; " " &amp; TEXT(AP18,"0.00")</f>
        <v>英国 0.19</v>
      </c>
    </row>
    <row r="19" spans="1:44" ht="13.5" customHeight="1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</row>
    <row r="20" spans="1:44" ht="13.5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</row>
    <row r="21" spans="1:44" ht="13.5" customHeight="1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</row>
    <row r="22" spans="1:44" ht="13.5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O22" s="36" t="s">
        <v>34</v>
      </c>
    </row>
    <row r="23" spans="1:44" ht="13.5" customHeight="1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N23" s="36" t="s">
        <v>67</v>
      </c>
      <c r="AO23" s="36" t="s">
        <v>27</v>
      </c>
      <c r="AP23" s="36" t="s">
        <v>28</v>
      </c>
      <c r="AQ23" s="36" t="s">
        <v>35</v>
      </c>
      <c r="AR23" s="36" t="s">
        <v>29</v>
      </c>
    </row>
    <row r="24" spans="1:44" ht="13.5" customHeight="1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N24" s="36">
        <v>1</v>
      </c>
      <c r="AO24" s="36" t="str">
        <f>[10]Data!J32</f>
        <v>米国</v>
      </c>
      <c r="AP24" s="36">
        <f>[10]Data!K32</f>
        <v>36.530504656772692</v>
      </c>
      <c r="AQ24" s="36" t="str">
        <f>[10]Data!L32</f>
        <v>United States</v>
      </c>
      <c r="AR24" s="36" t="str">
        <f t="shared" ref="AR24:AR34" si="0">AO24 &amp; " " &amp; TEXT(AP24,"0.0") &amp; " " &amp; AQ24</f>
        <v>米国 36.5 United States</v>
      </c>
    </row>
    <row r="25" spans="1:44" ht="13.5" customHeight="1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N25" s="36">
        <v>2</v>
      </c>
      <c r="AO25" s="36" t="str">
        <f>[10]Data!J33</f>
        <v>中国</v>
      </c>
      <c r="AP25" s="36">
        <f>[10]Data!K33</f>
        <v>12.695496589293418</v>
      </c>
      <c r="AQ25" s="36" t="str">
        <f>[10]Data!L33</f>
        <v>China</v>
      </c>
      <c r="AR25" s="36" t="str">
        <f t="shared" si="0"/>
        <v>中国 12.7 China</v>
      </c>
    </row>
    <row r="26" spans="1:44" ht="13.5" customHeight="1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N26" s="36">
        <v>3</v>
      </c>
      <c r="AO26" s="36" t="str">
        <f>[10]Data!J34</f>
        <v>ドイツ</v>
      </c>
      <c r="AP26" s="36">
        <f>[10]Data!K34</f>
        <v>9.9158106618528041</v>
      </c>
      <c r="AQ26" s="36" t="str">
        <f>[10]Data!L34</f>
        <v>Germany</v>
      </c>
      <c r="AR26" s="36" t="str">
        <f t="shared" si="0"/>
        <v>ドイツ 9.9 Germany</v>
      </c>
    </row>
    <row r="27" spans="1:44" ht="13.5" customHeight="1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N27" s="36">
        <v>4</v>
      </c>
      <c r="AO27" s="36" t="str">
        <f>[10]Data!J35</f>
        <v>韓国</v>
      </c>
      <c r="AP27" s="36">
        <f>[10]Data!K35</f>
        <v>9.0004313305749477</v>
      </c>
      <c r="AQ27" s="36" t="str">
        <f>[10]Data!L35</f>
        <v>Rep. of Korea</v>
      </c>
      <c r="AR27" s="36" t="str">
        <f t="shared" si="0"/>
        <v>韓国 9.0 Rep. of Korea</v>
      </c>
    </row>
    <row r="28" spans="1:44" ht="13.5" customHeight="1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N28" s="36">
        <v>5</v>
      </c>
      <c r="AO28" s="36" t="str">
        <f>[10]Data!J36</f>
        <v>スイス</v>
      </c>
      <c r="AP28" s="36">
        <f>[10]Data!K36</f>
        <v>4.2174545105995502</v>
      </c>
      <c r="AQ28" s="36" t="str">
        <f>[10]Data!L36</f>
        <v>Switzerland</v>
      </c>
      <c r="AR28" s="36" t="str">
        <f t="shared" si="0"/>
        <v>スイス 4.2 Switzerland</v>
      </c>
    </row>
    <row r="29" spans="1:44" ht="13.5" customHeigh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N29" s="36">
        <v>6</v>
      </c>
      <c r="AO29" s="36" t="str">
        <f>[10]Data!J37</f>
        <v>フランス</v>
      </c>
      <c r="AP29" s="36">
        <f>[10]Data!K37</f>
        <v>4.033739636084797</v>
      </c>
      <c r="AQ29" s="36" t="str">
        <f>[10]Data!L37</f>
        <v>France</v>
      </c>
      <c r="AR29" s="36" t="str">
        <f t="shared" si="0"/>
        <v>フランス 4.0 France</v>
      </c>
    </row>
    <row r="30" spans="1:44" ht="13.5" customHeight="1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N30" s="36">
        <v>7</v>
      </c>
      <c r="AO30" s="36" t="str">
        <f>[10]Data!J38</f>
        <v>オランダ</v>
      </c>
      <c r="AP30" s="36">
        <f>[10]Data!K38</f>
        <v>3.1806636100771604</v>
      </c>
      <c r="AQ30" s="36" t="str">
        <f>[10]Data!L38</f>
        <v>Netherlands</v>
      </c>
      <c r="AR30" s="36" t="str">
        <f t="shared" si="0"/>
        <v>オランダ 3.2 Netherlands</v>
      </c>
    </row>
    <row r="31" spans="1:44" ht="13.5" customHeight="1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N31" s="36">
        <v>8</v>
      </c>
      <c r="AO31" s="36" t="str">
        <f>[10]Data!J39</f>
        <v>英国</v>
      </c>
      <c r="AP31" s="36">
        <f>[10]Data!K39</f>
        <v>3.0464718756489928</v>
      </c>
      <c r="AQ31" s="36" t="str">
        <f>[10]Data!L39</f>
        <v>United Kingdom</v>
      </c>
      <c r="AR31" s="36" t="str">
        <f t="shared" si="0"/>
        <v>英国 3.0 United Kingdom</v>
      </c>
    </row>
    <row r="32" spans="1:44" ht="13.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N32" s="36">
        <v>9</v>
      </c>
      <c r="AO32" s="36" t="str">
        <f>[10]Data!J40</f>
        <v>台湾</v>
      </c>
      <c r="AP32" s="36">
        <f>[10]Data!K40</f>
        <v>2.4729619630333719</v>
      </c>
      <c r="AQ32" s="36" t="str">
        <f>[10]Data!L40</f>
        <v>Taiwan</v>
      </c>
      <c r="AR32" s="36" t="str">
        <f t="shared" si="0"/>
        <v>台湾 2.5 Taiwan</v>
      </c>
    </row>
    <row r="33" spans="1:46" ht="13.5" customHeight="1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N33" s="36">
        <v>10</v>
      </c>
      <c r="AO33" s="36" t="str">
        <f>[10]Data!J41</f>
        <v>スウェーデン</v>
      </c>
      <c r="AP33" s="36">
        <f>[10]Data!K41</f>
        <v>1.9282074220809304</v>
      </c>
      <c r="AQ33" s="36" t="str">
        <f>[10]Data!L41</f>
        <v>Sweden</v>
      </c>
      <c r="AR33" s="36" t="str">
        <f t="shared" si="0"/>
        <v>スウェーデン 1.9 Sweden</v>
      </c>
    </row>
    <row r="34" spans="1:46" ht="13.5" customHeight="1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O34" s="36" t="str">
        <f>[10]Data!J42</f>
        <v>その他</v>
      </c>
      <c r="AP34" s="36">
        <f>[10]Data!K42</f>
        <v>12.978257743981342</v>
      </c>
      <c r="AQ34" s="36" t="str">
        <f>[10]Data!L42</f>
        <v>Others</v>
      </c>
      <c r="AR34" s="36" t="str">
        <f t="shared" si="0"/>
        <v>その他 13.0 Others</v>
      </c>
    </row>
    <row r="35" spans="1:46" ht="13.5" customHeight="1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</row>
    <row r="36" spans="1:46" ht="13.5" customHeight="1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O36" s="36" t="str">
        <f>"出願合計 " &amp; TEXT([10]Data!E43,"#,##0") &amp; "件" &amp; CHAR(11) &amp; "Number of applications" &amp; CHAR(11) &amp; "（単位Unit：％)"</f>
        <v>出願合計 62,597件_x000B_Number of applications_x000B_（単位Unit：％)</v>
      </c>
    </row>
    <row r="37" spans="1:46" s="42" customFormat="1" ht="13.5" customHeight="1">
      <c r="AN37" s="36"/>
      <c r="AO37" s="36" t="str">
        <f>"（2）　内訳 (" &amp; TEXT(AP10 &amp; "/01/01","ggge") &amp; "年)" &amp; CHAR(11) &amp; "  Breakdown ("&amp; AP10 &amp; ")"</f>
        <v>（2）　内訳 (平成31年)_x000B_  Breakdown (2019)</v>
      </c>
      <c r="AP37" s="36"/>
      <c r="AQ37" s="36"/>
      <c r="AR37" s="36"/>
      <c r="AS37" s="36"/>
      <c r="AT37" s="36"/>
    </row>
    <row r="39" spans="1:46" ht="13.5" customHeight="1">
      <c r="AS39" s="42"/>
      <c r="AT39" s="42"/>
    </row>
    <row r="43" spans="1:46" ht="13.5" customHeight="1">
      <c r="AN43" s="42"/>
    </row>
    <row r="45" spans="1:46" ht="13.5" customHeight="1">
      <c r="AO45" s="42"/>
      <c r="AP45" s="42"/>
      <c r="AQ45" s="42"/>
      <c r="AR45" s="42"/>
    </row>
  </sheetData>
  <phoneticPr fontId="3"/>
  <pageMargins left="0.59055118110236227" right="0.59055118110236227" top="0.59055118110236227" bottom="0.39370078740157483" header="0.11811023622047245" footer="0.118110236220472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AR37"/>
  <sheetViews>
    <sheetView topLeftCell="A19" zoomScaleNormal="100" zoomScaleSheetLayoutView="100" workbookViewId="0">
      <selection activeCell="AI19" activeCellId="1" sqref="AI19 AI19"/>
    </sheetView>
  </sheetViews>
  <sheetFormatPr defaultColWidth="4" defaultRowHeight="13.5" customHeight="1"/>
  <cols>
    <col min="1" max="35" width="2.5" style="36" customWidth="1"/>
    <col min="36" max="39" width="2.125" style="36" customWidth="1"/>
    <col min="40" max="44" width="8.375" style="36" customWidth="1"/>
    <col min="45" max="16384" width="4" style="36"/>
  </cols>
  <sheetData>
    <row r="1" spans="1:43" ht="15" customHeight="1">
      <c r="B1" s="37" t="s">
        <v>45</v>
      </c>
    </row>
    <row r="2" spans="1:43" ht="15" customHeight="1">
      <c r="B2" s="38" t="s">
        <v>68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</row>
    <row r="3" spans="1:43" ht="15" customHeight="1">
      <c r="B3" s="40" t="s">
        <v>59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43" ht="15" customHeight="1">
      <c r="B4" s="46" t="s">
        <v>69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</row>
    <row r="5" spans="1:43" ht="15" customHeight="1">
      <c r="B5" s="47" t="s">
        <v>70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</row>
    <row r="6" spans="1:43" ht="15" customHeight="1"/>
    <row r="7" spans="1:43" ht="13.5" customHeight="1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</row>
    <row r="8" spans="1:43" ht="13.5" customHeight="1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</row>
    <row r="9" spans="1:43" ht="13.5" customHeight="1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</row>
    <row r="10" spans="1:43" ht="13.5" customHeight="1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O10" s="36" t="s">
        <v>24</v>
      </c>
      <c r="AP10" s="44">
        <v>2019</v>
      </c>
      <c r="AQ10" s="8" t="s">
        <v>25</v>
      </c>
    </row>
    <row r="11" spans="1:43" ht="13.5" customHeight="1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1:43" ht="13.5" customHeight="1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O12" s="36" t="s">
        <v>26</v>
      </c>
    </row>
    <row r="13" spans="1:43" ht="13.5" customHeight="1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O13" s="36" t="s">
        <v>27</v>
      </c>
      <c r="AP13" s="36" t="s">
        <v>28</v>
      </c>
      <c r="AQ13" s="36" t="s">
        <v>29</v>
      </c>
    </row>
    <row r="14" spans="1:43" ht="13.5" customHeight="1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O14" s="36" t="s">
        <v>62</v>
      </c>
      <c r="AP14" s="45">
        <f>[11]Data!E32/10000</f>
        <v>1.4789000000000001</v>
      </c>
      <c r="AQ14" s="36" t="str">
        <f>AO14 &amp; " " &amp; TEXT(AP14,"0.00")</f>
        <v>米国 1.48</v>
      </c>
    </row>
    <row r="15" spans="1:43" ht="13.5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O15" s="36" t="s">
        <v>63</v>
      </c>
      <c r="AP15" s="45">
        <f>[11]Data!E33/10000</f>
        <v>0.41970000000000002</v>
      </c>
      <c r="AQ15" s="36" t="str">
        <f>AO15 &amp; " " &amp; TEXT(AP15,"0.00")</f>
        <v>ドイツ 0.42</v>
      </c>
    </row>
    <row r="16" spans="1:43" ht="13.5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O16" s="36" t="s">
        <v>64</v>
      </c>
      <c r="AP16" s="45">
        <f>[11]Data!E34/10000</f>
        <v>0.39379999999999998</v>
      </c>
      <c r="AQ16" s="36" t="str">
        <f>AO16 &amp; " " &amp; TEXT(AP16,"0.00")</f>
        <v>韓国 0.39</v>
      </c>
    </row>
    <row r="17" spans="1:44" ht="13.5" customHeight="1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O17" s="36" t="s">
        <v>65</v>
      </c>
      <c r="AP17" s="45">
        <f>[11]Data!E36/10000</f>
        <v>0.18770000000000001</v>
      </c>
      <c r="AQ17" s="36" t="str">
        <f>AO17 &amp; " " &amp; TEXT(AP17,"0.00")</f>
        <v>フランス 0.19</v>
      </c>
    </row>
    <row r="18" spans="1:44" ht="13.5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O18" s="36" t="s">
        <v>66</v>
      </c>
      <c r="AP18" s="45">
        <f>[11]Data!E38/10000</f>
        <v>0.1048</v>
      </c>
      <c r="AQ18" s="36" t="str">
        <f>AO18 &amp; " " &amp; TEXT(AP18,"0.00")</f>
        <v>英国 0.10</v>
      </c>
    </row>
    <row r="19" spans="1:44" ht="13.5" customHeight="1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</row>
    <row r="20" spans="1:44" ht="13.5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</row>
    <row r="21" spans="1:44" ht="13.5" customHeight="1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</row>
    <row r="22" spans="1:44" ht="13.5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O22" s="36" t="s">
        <v>34</v>
      </c>
    </row>
    <row r="23" spans="1:44" ht="13.5" customHeight="1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N23" s="36" t="s">
        <v>67</v>
      </c>
      <c r="AO23" s="36" t="s">
        <v>27</v>
      </c>
      <c r="AP23" s="36" t="s">
        <v>28</v>
      </c>
      <c r="AQ23" s="36" t="s">
        <v>35</v>
      </c>
      <c r="AR23" s="36" t="s">
        <v>29</v>
      </c>
    </row>
    <row r="24" spans="1:44" ht="13.5" customHeight="1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N24" s="36">
        <v>1</v>
      </c>
      <c r="AO24" s="36" t="str">
        <f>[11]Data!J32</f>
        <v>米国</v>
      </c>
      <c r="AP24" s="36">
        <f>[11]Data!K32</f>
        <v>37.876808810347036</v>
      </c>
      <c r="AQ24" s="36" t="str">
        <f>[11]Data!L32</f>
        <v>United States</v>
      </c>
      <c r="AR24" s="36" t="str">
        <f t="shared" ref="AR24:AR34" si="0">AO24 &amp; " " &amp; TEXT(AP24,"0.0") &amp; " " &amp; AQ24</f>
        <v>米国 37.9 United States</v>
      </c>
    </row>
    <row r="25" spans="1:44" ht="13.5" customHeight="1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N25" s="36">
        <v>2</v>
      </c>
      <c r="AO25" s="36" t="str">
        <f>[11]Data!J33</f>
        <v>ドイツ</v>
      </c>
      <c r="AP25" s="36">
        <f>[11]Data!K33</f>
        <v>10.749135612754515</v>
      </c>
      <c r="AQ25" s="36" t="str">
        <f>[11]Data!L33</f>
        <v>Germany</v>
      </c>
      <c r="AR25" s="36" t="str">
        <f t="shared" si="0"/>
        <v>ドイツ 10.7 Germany</v>
      </c>
    </row>
    <row r="26" spans="1:44" ht="13.5" customHeight="1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N26" s="36">
        <v>3</v>
      </c>
      <c r="AO26" s="36" t="str">
        <f>[11]Data!J34</f>
        <v>韓国</v>
      </c>
      <c r="AP26" s="36">
        <f>[11]Data!K34</f>
        <v>10.08579843770009</v>
      </c>
      <c r="AQ26" s="36" t="str">
        <f>[11]Data!L34</f>
        <v>Rep. of Korea</v>
      </c>
      <c r="AR26" s="36" t="str">
        <f t="shared" si="0"/>
        <v>韓国 10.1 Rep. of Korea</v>
      </c>
    </row>
    <row r="27" spans="1:44" ht="13.5" customHeight="1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N27" s="36">
        <v>4</v>
      </c>
      <c r="AO27" s="36" t="str">
        <f>[11]Data!J35</f>
        <v>中国</v>
      </c>
      <c r="AP27" s="36">
        <f>[11]Data!K35</f>
        <v>9.5735689588935848</v>
      </c>
      <c r="AQ27" s="36" t="str">
        <f>[11]Data!L35</f>
        <v>China</v>
      </c>
      <c r="AR27" s="36" t="str">
        <f t="shared" si="0"/>
        <v>中国 9.6 China</v>
      </c>
    </row>
    <row r="28" spans="1:44" ht="13.5" customHeight="1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N28" s="36">
        <v>5</v>
      </c>
      <c r="AO28" s="36" t="str">
        <f>[11]Data!J36</f>
        <v>フランス</v>
      </c>
      <c r="AP28" s="36">
        <f>[11]Data!K36</f>
        <v>4.8072736585990521</v>
      </c>
      <c r="AQ28" s="36" t="str">
        <f>[11]Data!L36</f>
        <v>France</v>
      </c>
      <c r="AR28" s="36" t="str">
        <f t="shared" si="0"/>
        <v>フランス 4.8 France</v>
      </c>
    </row>
    <row r="29" spans="1:44" ht="13.5" customHeigh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N29" s="36">
        <v>6</v>
      </c>
      <c r="AO29" s="36" t="str">
        <f>[11]Data!J37</f>
        <v>オランダ</v>
      </c>
      <c r="AP29" s="36">
        <f>[11]Data!K37</f>
        <v>4.2438212319118964</v>
      </c>
      <c r="AQ29" s="36" t="str">
        <f>[11]Data!L37</f>
        <v>Netherlands</v>
      </c>
      <c r="AR29" s="36" t="str">
        <f t="shared" si="0"/>
        <v>オランダ 4.2 Netherlands</v>
      </c>
    </row>
    <row r="30" spans="1:44" ht="13.5" customHeight="1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N30" s="36">
        <v>7</v>
      </c>
      <c r="AO30" s="36" t="str">
        <f>[11]Data!J38</f>
        <v>スイス</v>
      </c>
      <c r="AP30" s="36">
        <f>[11]Data!K38</f>
        <v>4.1234473043923678</v>
      </c>
      <c r="AQ30" s="36" t="str">
        <f>[11]Data!L38</f>
        <v>Switzerland</v>
      </c>
      <c r="AR30" s="36" t="str">
        <f t="shared" si="0"/>
        <v>スイス 4.1 Switzerland</v>
      </c>
    </row>
    <row r="31" spans="1:44" ht="13.5" customHeight="1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N31" s="36">
        <v>8</v>
      </c>
      <c r="AO31" s="36" t="str">
        <f>[11]Data!J39</f>
        <v>英国</v>
      </c>
      <c r="AP31" s="36">
        <f>[11]Data!K39</f>
        <v>2.6840824689460878</v>
      </c>
      <c r="AQ31" s="36" t="str">
        <f>[11]Data!L39</f>
        <v>United Kingdom</v>
      </c>
      <c r="AR31" s="36" t="str">
        <f t="shared" si="0"/>
        <v>英国 2.7 United Kingdom</v>
      </c>
    </row>
    <row r="32" spans="1:44" ht="13.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N32" s="36">
        <v>9</v>
      </c>
      <c r="AO32" s="36" t="str">
        <f>[11]Data!J40</f>
        <v>台湾</v>
      </c>
      <c r="AP32" s="36">
        <f>[11]Data!K40</f>
        <v>2.5816365731847868</v>
      </c>
      <c r="AQ32" s="36" t="str">
        <f>[11]Data!L40</f>
        <v>Taiwan</v>
      </c>
      <c r="AR32" s="36" t="str">
        <f t="shared" si="0"/>
        <v>台湾 2.6 Taiwan</v>
      </c>
    </row>
    <row r="33" spans="1:44" ht="13.5" customHeight="1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N33" s="36">
        <v>10</v>
      </c>
      <c r="AO33" s="36" t="str">
        <f>[11]Data!J41</f>
        <v>スウェーデン</v>
      </c>
      <c r="AP33" s="36">
        <f>[11]Data!K41</f>
        <v>1.8081700601869637</v>
      </c>
      <c r="AQ33" s="36" t="str">
        <f>[11]Data!L41</f>
        <v>Sweden</v>
      </c>
      <c r="AR33" s="36" t="str">
        <f t="shared" si="0"/>
        <v>スウェーデン 1.8 Sweden</v>
      </c>
    </row>
    <row r="34" spans="1:44" ht="13.5" customHeight="1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O34" s="36" t="str">
        <f>[11]Data!J42</f>
        <v>その他</v>
      </c>
      <c r="AP34" s="36">
        <f>[11]Data!K42</f>
        <v>11.466256883083622</v>
      </c>
      <c r="AQ34" s="36" t="str">
        <f>[11]Data!L42</f>
        <v>Others</v>
      </c>
      <c r="AR34" s="36" t="str">
        <f t="shared" si="0"/>
        <v>その他 11.5 Others</v>
      </c>
    </row>
    <row r="35" spans="1:44" ht="13.5" customHeight="1"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</row>
    <row r="36" spans="1:44" ht="13.5" customHeight="1">
      <c r="AO36" s="36" t="str">
        <f>"登録合計 " &amp; TEXT([11]Data!E43,"#,##0") &amp; "件" &amp; CHAR(11) &amp; "Number of applications" &amp; CHAR(11) &amp; "（単位Unit：％)"</f>
        <v>登録合計 39,045件_x000B_Number of applications_x000B_（単位Unit：％)</v>
      </c>
    </row>
    <row r="37" spans="1:44" ht="13.5" customHeight="1">
      <c r="AO37" s="36" t="str">
        <f>"（2）　内訳 (" &amp; TEXT(AP10 &amp; "/01/01","ggge") &amp; "年)" &amp; CHAR(11) &amp; "  Breakdown ("&amp; AP10 &amp; ")"</f>
        <v>（2）　内訳 (平成31年)_x000B_  Breakdown (2019)</v>
      </c>
    </row>
  </sheetData>
  <phoneticPr fontId="3"/>
  <pageMargins left="0.59055118110236227" right="0.59055118110236227" top="0.59055118110236227" bottom="0.39370078740157483" header="0.11811023622047245" footer="0.118110236220472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12-1-1</vt:lpstr>
      <vt:lpstr>12-1-2</vt:lpstr>
      <vt:lpstr>12-2-1</vt:lpstr>
      <vt:lpstr>12-2-2</vt:lpstr>
      <vt:lpstr>12-3-1</vt:lpstr>
      <vt:lpstr>12-3-2</vt:lpstr>
      <vt:lpstr>12-4-1</vt:lpstr>
      <vt:lpstr>12-4-2</vt:lpstr>
      <vt:lpstr>'12-1-1'!Print_Area</vt:lpstr>
      <vt:lpstr>'12-1-2'!Print_Area</vt:lpstr>
      <vt:lpstr>'12-2-1'!Print_Area</vt:lpstr>
      <vt:lpstr>'12-2-2'!Print_Area</vt:lpstr>
      <vt:lpstr>'12-3-1'!Print_Area</vt:lpstr>
      <vt:lpstr>'12-3-2'!Print_Area</vt:lpstr>
      <vt:lpstr>'12-4-1'!Print_Area</vt:lpstr>
      <vt:lpstr>'12-4-2'!Print_Area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2021-04-19T01:38:47Z</dcterms:created>
  <dcterms:modified xsi:type="dcterms:W3CDTF">2021-08-04T04:06:20Z</dcterms:modified>
</cp:coreProperties>
</file>