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政策課\05政策推進室\81その他雑件\20210616IFOS検討会\公表版\"/>
    </mc:Choice>
  </mc:AlternateContent>
  <bookViews>
    <workbookView xWindow="0" yWindow="600" windowWidth="28800" windowHeight="12210"/>
  </bookViews>
  <sheets>
    <sheet name="本資料について" sheetId="21" r:id="rId1"/>
    <sheet name="政策目標7" sheetId="9" r:id="rId2"/>
    <sheet name="政策目標8" sheetId="11" r:id="rId3"/>
    <sheet name="政策目標9" sheetId="12" r:id="rId4"/>
    <sheet name="独立行政法人の中（長）期目標の指標" sheetId="15" r:id="rId5"/>
    <sheet name="政策目標7 (生データ)" sheetId="17" r:id="rId6"/>
    <sheet name="政策目標8 (生データ)" sheetId="18" r:id="rId7"/>
    <sheet name="政策目標9 (生データ)" sheetId="19" r:id="rId8"/>
    <sheet name="独立行政法人の中（長）期目標の指標（生データ）" sheetId="20" r:id="rId9"/>
  </sheets>
  <definedNames>
    <definedName name="_xlnm._FilterDatabase" localSheetId="4" hidden="1">'独立行政法人の中（長）期目標の指標'!$A$2:$O$136</definedName>
    <definedName name="_xlnm._FilterDatabase" localSheetId="8" hidden="1">'独立行政法人の中（長）期目標の指標（生データ）'!$A$1:$E$135</definedName>
    <definedName name="_xlnm.Print_Area" localSheetId="1">政策目標7!$B$2:$E$21</definedName>
    <definedName name="_xlnm.Print_Area" localSheetId="5">'政策目標7 (生データ)'!$A$1:$D$20</definedName>
    <definedName name="_xlnm.Print_Area" localSheetId="2">政策目標8!$B$2:$E$40</definedName>
    <definedName name="_xlnm.Print_Area" localSheetId="6">'政策目標8 (生データ)'!$A$1:$D$39</definedName>
    <definedName name="_xlnm.Print_Area" localSheetId="3">政策目標9!$B$2:$E$66</definedName>
    <definedName name="_xlnm.Print_Area" localSheetId="7">'政策目標9 (生データ)'!$A$1:$D$65</definedName>
    <definedName name="_xlnm.Print_Area" localSheetId="4">'独立行政法人の中（長）期目標の指標'!$A$2:$E$136</definedName>
    <definedName name="_xlnm.Print_Area" localSheetId="8">'独立行政法人の中（長）期目標の指標（生データ）'!$A$1:$E$135</definedName>
  </definedNames>
  <calcPr calcId="162913"/>
</workbook>
</file>

<file path=xl/calcChain.xml><?xml version="1.0" encoding="utf-8"?>
<calcChain xmlns="http://schemas.openxmlformats.org/spreadsheetml/2006/main">
  <c r="G4" i="15" l="1"/>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I105" i="15"/>
  <c r="I106" i="15"/>
  <c r="I107" i="15"/>
  <c r="I108" i="15"/>
  <c r="I109" i="15"/>
  <c r="I110" i="15"/>
  <c r="I111" i="15"/>
  <c r="I112" i="15"/>
  <c r="I113" i="15"/>
  <c r="I114" i="15"/>
  <c r="I115" i="15"/>
  <c r="I116" i="15"/>
  <c r="I117" i="15"/>
  <c r="I118" i="15"/>
  <c r="I119" i="15"/>
  <c r="I120" i="15"/>
  <c r="I121" i="15"/>
  <c r="I122" i="15"/>
  <c r="I123" i="15"/>
  <c r="I124" i="15"/>
  <c r="I125" i="15"/>
  <c r="I126" i="15"/>
  <c r="I127" i="15"/>
  <c r="I128" i="15"/>
  <c r="I129" i="15"/>
  <c r="I130" i="15"/>
  <c r="I131" i="15"/>
  <c r="I132" i="15"/>
  <c r="I133" i="15"/>
  <c r="I134" i="15"/>
  <c r="I135" i="15"/>
  <c r="I136" i="15"/>
  <c r="J4" i="15"/>
  <c r="J5" i="15"/>
  <c r="J6"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K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L4" i="15"/>
  <c r="L5" i="15"/>
  <c r="L6" i="15"/>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M4" i="15"/>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105" i="15"/>
  <c r="M106" i="15"/>
  <c r="M107" i="15"/>
  <c r="M108" i="15"/>
  <c r="M109" i="15"/>
  <c r="M110" i="15"/>
  <c r="M111" i="15"/>
  <c r="M112" i="15"/>
  <c r="M113" i="15"/>
  <c r="M114" i="15"/>
  <c r="M115" i="15"/>
  <c r="M116" i="15"/>
  <c r="M117" i="15"/>
  <c r="M118" i="15"/>
  <c r="M119" i="15"/>
  <c r="M120" i="15"/>
  <c r="M121" i="15"/>
  <c r="M122" i="15"/>
  <c r="M123" i="15"/>
  <c r="M124" i="15"/>
  <c r="M125" i="15"/>
  <c r="M126" i="15"/>
  <c r="M127" i="15"/>
  <c r="M128" i="15"/>
  <c r="M129" i="15"/>
  <c r="M130" i="15"/>
  <c r="M131" i="15"/>
  <c r="M132" i="15"/>
  <c r="M133" i="15"/>
  <c r="M134" i="15"/>
  <c r="M135" i="15"/>
  <c r="M136"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O4" i="15"/>
  <c r="O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32" i="15"/>
  <c r="O133" i="15"/>
  <c r="O134" i="15"/>
  <c r="O135" i="15"/>
  <c r="O136" i="15"/>
  <c r="J3" i="9" l="1"/>
  <c r="H4" i="9" l="1"/>
  <c r="H5" i="9"/>
  <c r="H6" i="9"/>
  <c r="H7" i="9"/>
  <c r="H8" i="9"/>
  <c r="H9" i="9"/>
  <c r="H10" i="9"/>
  <c r="H11" i="9"/>
  <c r="H12" i="9"/>
  <c r="H13" i="9"/>
  <c r="H14" i="9"/>
  <c r="H15" i="9"/>
  <c r="H16" i="9"/>
  <c r="H17" i="9"/>
  <c r="H18" i="9"/>
  <c r="H19" i="9"/>
  <c r="H20" i="9"/>
  <c r="H21" i="9"/>
  <c r="H3" i="9"/>
  <c r="H3"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3" i="12"/>
  <c r="H3" i="15"/>
  <c r="C8" i="21"/>
  <c r="E8" i="21"/>
  <c r="G8" i="21"/>
  <c r="H8" i="21"/>
  <c r="I8" i="21"/>
  <c r="J8" i="21"/>
  <c r="K8" i="21"/>
  <c r="B8" i="21"/>
  <c r="G1" i="11"/>
  <c r="F3" i="9"/>
  <c r="I3" i="9"/>
  <c r="G3" i="9"/>
  <c r="O3" i="15"/>
  <c r="N3" i="15"/>
  <c r="M3" i="15"/>
  <c r="L3" i="15"/>
  <c r="K3" i="15"/>
  <c r="J3" i="15"/>
  <c r="I3" i="15"/>
  <c r="F3" i="15"/>
  <c r="H1" i="12" l="1"/>
  <c r="M1" i="15"/>
  <c r="I9" i="21" s="1"/>
  <c r="I1" i="15"/>
  <c r="E9" i="21" s="1"/>
  <c r="H1" i="15"/>
  <c r="D9" i="21" s="1"/>
  <c r="H1" i="11"/>
  <c r="O1" i="15"/>
  <c r="K9" i="21" s="1"/>
  <c r="N1" i="15"/>
  <c r="J9" i="21" s="1"/>
  <c r="F1" i="15"/>
  <c r="B9" i="21" s="1"/>
  <c r="J1" i="15"/>
  <c r="F9" i="21" s="1"/>
  <c r="K1" i="15"/>
  <c r="G9" i="21" s="1"/>
  <c r="G1" i="15"/>
  <c r="C9" i="21" s="1"/>
  <c r="L1" i="15"/>
  <c r="H9" i="21" s="1"/>
  <c r="H1" i="9"/>
  <c r="I1" i="11"/>
  <c r="F1" i="11"/>
  <c r="D8" i="21" l="1"/>
  <c r="I4" i="9"/>
  <c r="I5" i="9"/>
  <c r="I6" i="9"/>
  <c r="I7" i="9"/>
  <c r="I8" i="9"/>
  <c r="I9" i="9"/>
  <c r="I10" i="9"/>
  <c r="I11" i="9"/>
  <c r="I12" i="9"/>
  <c r="I13" i="9"/>
  <c r="I14" i="9"/>
  <c r="I15" i="9"/>
  <c r="I16" i="9"/>
  <c r="I17" i="9"/>
  <c r="I18" i="9"/>
  <c r="I19" i="9"/>
  <c r="I20" i="9"/>
  <c r="I21" i="9"/>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3" i="11"/>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K3" i="12"/>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3" i="12"/>
  <c r="M4" i="11"/>
  <c r="M5" i="11"/>
  <c r="M6" i="1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3" i="11"/>
  <c r="M4" i="9"/>
  <c r="M5" i="9"/>
  <c r="M6" i="9"/>
  <c r="M7" i="9"/>
  <c r="M8" i="9"/>
  <c r="M9" i="9"/>
  <c r="M10" i="9"/>
  <c r="M11" i="9"/>
  <c r="M12" i="9"/>
  <c r="M13" i="9"/>
  <c r="M14" i="9"/>
  <c r="M15" i="9"/>
  <c r="M16" i="9"/>
  <c r="M17" i="9"/>
  <c r="M18" i="9"/>
  <c r="M19" i="9"/>
  <c r="M20" i="9"/>
  <c r="M21" i="9"/>
  <c r="M3" i="9"/>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3" i="12"/>
  <c r="F4" i="9"/>
  <c r="F5" i="9"/>
  <c r="F6" i="9"/>
  <c r="F7" i="9"/>
  <c r="F8" i="9"/>
  <c r="F9" i="9"/>
  <c r="F10" i="9"/>
  <c r="F11" i="9"/>
  <c r="F12" i="9"/>
  <c r="F13" i="9"/>
  <c r="F14" i="9"/>
  <c r="F15" i="9"/>
  <c r="F16" i="9"/>
  <c r="F17" i="9"/>
  <c r="F18" i="9"/>
  <c r="F19" i="9"/>
  <c r="F20" i="9"/>
  <c r="F21" i="9"/>
  <c r="F3" i="11"/>
  <c r="F4" i="11"/>
  <c r="F5" i="11"/>
  <c r="F6" i="11"/>
  <c r="F7" i="11"/>
  <c r="F8" i="11"/>
  <c r="F9" i="11"/>
  <c r="F10" i="11"/>
  <c r="F11" i="11"/>
  <c r="F12" i="11"/>
  <c r="F13" i="11"/>
  <c r="F14" i="11"/>
  <c r="F15" i="11"/>
  <c r="F16" i="11"/>
  <c r="F17" i="11"/>
  <c r="F18" i="11"/>
  <c r="F19" i="11"/>
  <c r="F20" i="11"/>
  <c r="F21" i="11"/>
  <c r="F22" i="11"/>
  <c r="F23" i="11"/>
  <c r="F24" i="11"/>
  <c r="F25" i="11"/>
  <c r="F26" i="11"/>
  <c r="F28" i="11"/>
  <c r="F29" i="11"/>
  <c r="F30" i="11"/>
  <c r="F31" i="11"/>
  <c r="F32" i="11"/>
  <c r="F33" i="11"/>
  <c r="F34" i="11"/>
  <c r="F35" i="11"/>
  <c r="F36" i="11"/>
  <c r="F37" i="11"/>
  <c r="F38" i="11"/>
  <c r="F39" i="11"/>
  <c r="F40" i="11"/>
  <c r="F27" i="11"/>
  <c r="O4" i="12"/>
  <c r="O5" i="12"/>
  <c r="O6" i="12"/>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3" i="12"/>
  <c r="O4" i="11"/>
  <c r="O5" i="1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3" i="11"/>
  <c r="O4" i="9"/>
  <c r="O5" i="9"/>
  <c r="O6" i="9"/>
  <c r="O7" i="9"/>
  <c r="O8" i="9"/>
  <c r="O9" i="9"/>
  <c r="O10" i="9"/>
  <c r="O11" i="9"/>
  <c r="O12" i="9"/>
  <c r="O13" i="9"/>
  <c r="O14" i="9"/>
  <c r="O15" i="9"/>
  <c r="O16" i="9"/>
  <c r="O17" i="9"/>
  <c r="O18" i="9"/>
  <c r="O19" i="9"/>
  <c r="O20" i="9"/>
  <c r="O21" i="9"/>
  <c r="O3" i="9"/>
  <c r="J4" i="9"/>
  <c r="J5" i="9"/>
  <c r="J6" i="9"/>
  <c r="J7" i="9"/>
  <c r="J8" i="9"/>
  <c r="J9" i="9"/>
  <c r="J10" i="9"/>
  <c r="J11" i="9"/>
  <c r="J12" i="9"/>
  <c r="J13" i="9"/>
  <c r="J14" i="9"/>
  <c r="J15" i="9"/>
  <c r="J16" i="9"/>
  <c r="J17" i="9"/>
  <c r="J18" i="9"/>
  <c r="J19" i="9"/>
  <c r="J20" i="9"/>
  <c r="J21" i="9"/>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3" i="11"/>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3" i="12"/>
  <c r="O1" i="9" l="1"/>
  <c r="O1" i="11"/>
  <c r="N4" i="9"/>
  <c r="N5" i="9"/>
  <c r="N6" i="9"/>
  <c r="N7" i="9"/>
  <c r="N8" i="9"/>
  <c r="N9" i="9"/>
  <c r="N10" i="9"/>
  <c r="N11" i="9"/>
  <c r="N12" i="9"/>
  <c r="N13" i="9"/>
  <c r="N14" i="9"/>
  <c r="N15" i="9"/>
  <c r="N16" i="9"/>
  <c r="N17" i="9"/>
  <c r="N18" i="9"/>
  <c r="N19" i="9"/>
  <c r="N20" i="9"/>
  <c r="N21" i="9"/>
  <c r="N3" i="9"/>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3" i="11"/>
  <c r="N1" i="11" s="1"/>
  <c r="N3" i="12"/>
  <c r="M1" i="9"/>
  <c r="M1" i="11"/>
  <c r="L4" i="9"/>
  <c r="L5" i="9"/>
  <c r="L6" i="9"/>
  <c r="L7" i="9"/>
  <c r="L8" i="9"/>
  <c r="L9" i="9"/>
  <c r="L10" i="9"/>
  <c r="L11" i="9"/>
  <c r="L12" i="9"/>
  <c r="L13" i="9"/>
  <c r="L14" i="9"/>
  <c r="L15" i="9"/>
  <c r="L16" i="9"/>
  <c r="L17" i="9"/>
  <c r="L18" i="9"/>
  <c r="L19" i="9"/>
  <c r="L20" i="9"/>
  <c r="L21" i="9"/>
  <c r="L3" i="9"/>
  <c r="L4" i="11"/>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3" i="11"/>
  <c r="L3" i="12"/>
  <c r="K4" i="9"/>
  <c r="K5" i="9"/>
  <c r="K6" i="9"/>
  <c r="K7" i="9"/>
  <c r="K8" i="9"/>
  <c r="K9" i="9"/>
  <c r="K10" i="9"/>
  <c r="K11" i="9"/>
  <c r="K12" i="9"/>
  <c r="K13" i="9"/>
  <c r="K14" i="9"/>
  <c r="K15" i="9"/>
  <c r="K16" i="9"/>
  <c r="K17" i="9"/>
  <c r="K18" i="9"/>
  <c r="K19" i="9"/>
  <c r="K20" i="9"/>
  <c r="K21" i="9"/>
  <c r="K3" i="9"/>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3" i="11"/>
  <c r="I1" i="12"/>
  <c r="G4" i="9"/>
  <c r="G5" i="9"/>
  <c r="G6" i="9"/>
  <c r="G7" i="9"/>
  <c r="G8" i="9"/>
  <c r="G9" i="9"/>
  <c r="G10" i="9"/>
  <c r="G11" i="9"/>
  <c r="G12" i="9"/>
  <c r="G13" i="9"/>
  <c r="G14" i="9"/>
  <c r="G15" i="9"/>
  <c r="G16" i="9"/>
  <c r="G17" i="9"/>
  <c r="G18" i="9"/>
  <c r="G19" i="9"/>
  <c r="G20" i="9"/>
  <c r="G21" i="9"/>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3" i="11"/>
  <c r="G3" i="12"/>
  <c r="F1" i="12"/>
  <c r="J1" i="11"/>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G1"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N1" i="9" l="1"/>
  <c r="N1" i="12"/>
  <c r="M1" i="12"/>
  <c r="L1" i="9"/>
  <c r="L1" i="11"/>
  <c r="K1" i="9"/>
  <c r="K1" i="11"/>
  <c r="J1" i="9"/>
  <c r="F8" i="21" s="1"/>
  <c r="I1" i="9"/>
  <c r="G1" i="9"/>
  <c r="F1" i="9"/>
  <c r="O1" i="12"/>
  <c r="L1" i="12"/>
  <c r="K1" i="12"/>
  <c r="J1" i="12"/>
</calcChain>
</file>

<file path=xl/sharedStrings.xml><?xml version="1.0" encoding="utf-8"?>
<sst xmlns="http://schemas.openxmlformats.org/spreadsheetml/2006/main" count="1725" uniqueCount="647">
  <si>
    <t>測定指標</t>
    <rPh sb="0" eb="2">
      <t>ソクテイ</t>
    </rPh>
    <rPh sb="2" eb="4">
      <t>シヒョウ</t>
    </rPh>
    <phoneticPr fontId="2"/>
  </si>
  <si>
    <t xml:space="preserve">施策目標 </t>
    <rPh sb="0" eb="1">
      <t>セ</t>
    </rPh>
    <rPh sb="1" eb="2">
      <t>サク</t>
    </rPh>
    <rPh sb="2" eb="4">
      <t>モクヒョウ</t>
    </rPh>
    <phoneticPr fontId="2"/>
  </si>
  <si>
    <t>達成目標</t>
    <rPh sb="0" eb="2">
      <t>タッセイ</t>
    </rPh>
    <rPh sb="2" eb="4">
      <t>モクヒョウ</t>
    </rPh>
    <phoneticPr fontId="2"/>
  </si>
  <si>
    <t>達成手段</t>
    <rPh sb="0" eb="2">
      <t>タッセイ</t>
    </rPh>
    <rPh sb="2" eb="4">
      <t>シュダン</t>
    </rPh>
    <phoneticPr fontId="2"/>
  </si>
  <si>
    <t>【7-1】産学官における人材・知・資金の好循環のシステムの構築</t>
    <phoneticPr fontId="1"/>
  </si>
  <si>
    <t>1.オープンイノベーションを推進する仕組みを強化する</t>
    <phoneticPr fontId="1"/>
  </si>
  <si>
    <t>①大学等と民間企業との共同研究受入れ金額（単位：百万円</t>
    <phoneticPr fontId="1"/>
  </si>
  <si>
    <t>イノベーション創出の総合的推進（平成23年度）、研究交流促進事業の推進（平成26年度）、イノベーションシステム整備事業（平成25年度）、国立研究開発法人科学技術振興機構運営費交付金に必要な経費（平成15年度）、国立研究開発法人科学技術振興機構施設整備に必要な経費（平成21年度）、国立研究開発法人理化学研究所運営費交付金に必要な経費（平成15年度）、国立研究開発法人理化学研究所施設整備に必要な経費（平成15年度）</t>
    <phoneticPr fontId="1"/>
  </si>
  <si>
    <t>①研究開発型ベンチャー企業の新規上場</t>
    <phoneticPr fontId="1"/>
  </si>
  <si>
    <t>国立研究開発法人科学技術振興機構運営費交付金に必要な経費（平成15年度）</t>
    <phoneticPr fontId="1"/>
  </si>
  <si>
    <t>2.新規事業に挑戦する中小・ベンチャー企業の創出を強化する</t>
    <phoneticPr fontId="1"/>
  </si>
  <si>
    <t>3.イノベーション創出における知的財産の活用を促進する</t>
    <phoneticPr fontId="1"/>
  </si>
  <si>
    <t>①大学等の特許権実施許諾等の件数</t>
    <phoneticPr fontId="1"/>
  </si>
  <si>
    <t>イノベーションシステム整備事業（平成25年度）、国立研究開発法人科学技術振興機構運営費交付金に必要な経費（平成15年度）</t>
    <phoneticPr fontId="1"/>
  </si>
  <si>
    <t>4.「地方創生」に資するイノベーションシステムを構築する</t>
    <phoneticPr fontId="1"/>
  </si>
  <si>
    <t>① 地域イノベーション戦略支援プログラム及び地域イノベーション・エコシステム形成プログラム等支援終了時において事業化等を達成した地域の割合</t>
    <phoneticPr fontId="1"/>
  </si>
  <si>
    <t>【7-2】科学技術の国際活動の戦略的推進</t>
    <phoneticPr fontId="1"/>
  </si>
  <si>
    <t>1.国際的な頭脳循環に対応するため、研究者交流等を通じて、優秀な研究者を育成・確保するとともに、国際的な研究ネットワークを構築する。</t>
    <phoneticPr fontId="1"/>
  </si>
  <si>
    <t>①海外への研究者の派遣者数（中長期）</t>
    <phoneticPr fontId="1"/>
  </si>
  <si>
    <t>②海外からの研究者の受入れ者数（中長期）</t>
    <phoneticPr fontId="1"/>
  </si>
  <si>
    <t>③国際共著論文数</t>
    <phoneticPr fontId="1"/>
  </si>
  <si>
    <t>科学技術国際活動の推進（平成23年度）、科学技術国際活動の推進事務費（平成23年度）、独立行政法人日本学術振興会運営費交付金に必要な経費（平成15年度）【関連事業として記載】</t>
    <phoneticPr fontId="1"/>
  </si>
  <si>
    <t>2.先進国から途上国まで途切れずに、相手国・地域に応じた多様で重層的な協力関係の構築を推進する。</t>
    <phoneticPr fontId="1"/>
  </si>
  <si>
    <t>①文部科学省所管の資金配分機関が、国際連携推進のために各国機関と締結している有効な覚書（MoU）の数</t>
    <phoneticPr fontId="1"/>
  </si>
  <si>
    <t>②国際科学技術センター（ＩＳＴＣ）における文部科学省が支援するレギュラープロジェクト数及びワークショップ数</t>
    <phoneticPr fontId="1"/>
  </si>
  <si>
    <t>③OECD/GSFにおいて我が国が主体的に参画するプロジェクト数</t>
    <phoneticPr fontId="1"/>
  </si>
  <si>
    <t>国際科学技術センター（平成23年度）、OECDが実施する地球規模課題の解決に向けた取組への拠出（平成23年度）、OECD／GSF分担金（平成23年度）、持続可能開発目標達成支援事業（令和元年度）、国立研究開発法人科学技術振興機構運営費交付金に必要な経費（平成15年度）、国立研究開発法人科学技術振興機構施設整備に必要な経費（平成21年度）、独立行政法人日本学術振興会運営費交付金に必要な経費（平成15年度）</t>
    <phoneticPr fontId="1"/>
  </si>
  <si>
    <t>【7-3】科学技術イノベーションの創出機能と社会との関係の強化</t>
    <phoneticPr fontId="1"/>
  </si>
  <si>
    <t>1.研究費の不合理な重複や過度の集中の排除を徹底することで、研究費の効果的な配分を実現させるとともに、研究機関における研究費の適切な管理・監査体制の整備を促進することで、研究費の不正使用を防止し、研究費の有効活用を図る。また、研究機関における体制整備を図ることで、公正な研究活動を推進する。</t>
    <phoneticPr fontId="1"/>
  </si>
  <si>
    <t>①「競争的資金の適正な執行に関する指針」等、研究費の過度の集中の排除に関するルールの対象制度のうち、府省共通研究開発管理システム（e-Rad）に登録されている制度数</t>
    <phoneticPr fontId="1"/>
  </si>
  <si>
    <t>②公的研究費の管理・監査に係る体制整備状況の調査の結果、体制に不備のない機関の割合(平成27年度から)</t>
    <phoneticPr fontId="1"/>
  </si>
  <si>
    <t>③公正な研究活動の推進に関する現地調査の結果、他の機関の参考となる取組を実施していると認められる機関割合</t>
    <phoneticPr fontId="1"/>
  </si>
  <si>
    <t>研究開発管理システム運営（平成19年度）、科学技術に関する研究不正対応及び理解増進（平成23年度）、競争的資金調整経費（平成19年度）、国立研究開発法人科学技術振興機構運営費交付金に必要な経費（平成15年度）、国立研究開発法人科学技術振興機構施設整備に必要な経費（平成21年度）、独立行政法人日本学術振興会運営費交付金に必要な経費（平成15年度）、公的研究費の適正な管理に関する有識者会議（令和元年度）、公正な研究活動の推進に関する有識者会議（平成27年度）</t>
    <phoneticPr fontId="1"/>
  </si>
  <si>
    <t>2.科学技術イノベーションに関する調査研究の推進及び研究開発評価システムの改善と充実、多様なステークホルダーによる対話・協働を図ること等により、これらの成果を客観的根拠(エビデンス)に基づく政策立案、評価及び検証結果の政策への反映等を進め、もって、優れた研究開発活動や社会実装の推進、人材育成、効果的・効率的な資金配分、説明責任の強化等を図る。</t>
    <phoneticPr fontId="1"/>
  </si>
  <si>
    <t>①研究開発評価シンポジウムの参加人数（人）</t>
    <phoneticPr fontId="1"/>
  </si>
  <si>
    <t>②政策審議における科学技術・学術政策研究所の研究成果の活用数（審議会等にて説明した回数）（回）</t>
    <phoneticPr fontId="1"/>
  </si>
  <si>
    <t>③科学技術・学術政策研究所の報告書の発行数（冊）</t>
    <phoneticPr fontId="1"/>
  </si>
  <si>
    <t>④SciREX事業ポータルサイトへのアクセス数（人）</t>
    <phoneticPr fontId="1"/>
  </si>
  <si>
    <t>研究及び開発の向上に関する評価環境の戦略的構築（平成23年度）、政策の企画立案等に必要な国内外の動向調査・分析等（平成23年度）、科学技術イノベーション政策における政策のための科学の推進（平成23年度）、イノベーション創出のメカニズムに係る基盤的研究（平成23年度）、科学技術システムの現状と課題に係る基盤的調査研究（平成23年度）、科学技術イノベーション政策の科学の推進に資する基盤的調査研究（平成23年度）、社会的課題対応型科学技術に係る調査研究（平成23年度）</t>
    <phoneticPr fontId="1"/>
  </si>
  <si>
    <t>3.広く国民を対象として科学技術に触れ、体験・学習できる機会の拡充や、科学コミュニケーション活動の推進を図り、国民の科学技術に関する基礎的な知識・能力の向上を図る。</t>
    <phoneticPr fontId="1"/>
  </si>
  <si>
    <t>①科学技術・学術政策研究所ホームページへのアクセス数（人）</t>
    <phoneticPr fontId="1"/>
  </si>
  <si>
    <t>②科学技術週間のサイトへのアクセス数の推移（人）</t>
    <phoneticPr fontId="1"/>
  </si>
  <si>
    <t>科学技術に関する研究不正対応及び理解増進（平成23年度）、イノベーション創出のメカニズムに係る基盤的研究（平成23年度）、科学技術システムの現状と課題に係る基盤的調査研究（平成23年度）、科学技術イノベーション政策の科学の推進に資する基盤的調査研究（平成23年度）、社会的課題対応型科学技術に係る調査研究（平成23年度）</t>
    <phoneticPr fontId="1"/>
  </si>
  <si>
    <t>【8-1】科学技術イノベーションを担う人材力の強化</t>
    <phoneticPr fontId="1"/>
  </si>
  <si>
    <t>1.若手研究者や研究支援人材、女性研究者など、科学技術イノベーションを担う多様な人材が育成され、活躍できる環境が整備される。</t>
    <phoneticPr fontId="1"/>
  </si>
  <si>
    <t>①40歳未満の大学本務教員数【AP関連項目関連：文教・科学技術分野③】</t>
    <phoneticPr fontId="1"/>
  </si>
  <si>
    <t>②若手研究者に自立と活躍の機会を与えるための環境整備の状況に関する指数（※）</t>
    <phoneticPr fontId="1"/>
  </si>
  <si>
    <t>③公募時の卓越研究員予定人数に対する申請者数の割合【AP関連項目関連：文教・科学技術分野③】</t>
    <phoneticPr fontId="1"/>
  </si>
  <si>
    <t>④大学等におけるリサーチ・アドミニストレーター組織の整備状況</t>
    <phoneticPr fontId="1"/>
  </si>
  <si>
    <t>⑤大学における自然科学系の新規採用教員に占める女性の割合</t>
    <phoneticPr fontId="1"/>
  </si>
  <si>
    <t>⑥次世代アントレプレナー育成事業の支援を受けている各コンソーシアムにて実施されるアントレプレナー育成プログラム等の受講人数</t>
    <phoneticPr fontId="1"/>
  </si>
  <si>
    <t>科学技術に関する人材の養成・活躍促進（平成23年度）、科学技術分野の文部科学大臣表彰（昭和34年度）、国立研究開発法人科学技術振興機構運営費交付金に必要な経費（平成15年度）、国立研究開発法人科学技術振興機構施設整備に必要な経費（平成21年度）、独立行政法人日本学術振興会運営費交付金に必要な経費（平成15年度）、次世代アントレプレナー育成事業（EDGE-NEXT)（平成29年度）</t>
    <phoneticPr fontId="1"/>
  </si>
  <si>
    <t>2.初等中等教育及び大学教育段階を通じて、次代の科学技術イノベーションを担う人材の育成を図り、その能力・才能の伸長を促すとともに、理数好きの児童生徒の拡大を図る。</t>
    <phoneticPr fontId="1"/>
  </si>
  <si>
    <t>①SSH出身の卒業生が「SSH参加が現在の専攻分野選択に影響した」と回答した割合</t>
    <phoneticPr fontId="1"/>
  </si>
  <si>
    <t>②大学（学部）の理工系の学生に占める女性の割合（％）</t>
    <phoneticPr fontId="1"/>
  </si>
  <si>
    <t>③SSH出身の卒業生が「SSH指定校在学中に科学技術に対する興味・関心・意欲が向上した」と回答した割合（％）</t>
    <phoneticPr fontId="1"/>
  </si>
  <si>
    <t>④全国学力・学習状況調査の結果前年度に理科室で観察や実験をする授業を１クラス当たり「週１回以上行った」と回答した学校の割合(％)</t>
    <phoneticPr fontId="1"/>
  </si>
  <si>
    <t>⑤全国学力・学習状況調査の結果「理科の勉強が好きだ」と回答した児童・生徒の割合（％）</t>
    <phoneticPr fontId="1"/>
  </si>
  <si>
    <t>科学技術に関する人材の養成・活躍促進（平成23年度）、スーパーサイエンスハイスクールにかかる事務費（平成14年度）、理数教育等設備整備費補助等（昭和29年度）、国立研究開発法人科学技術振興機構運営費交付金に必要な経費（平成15年度）</t>
    <phoneticPr fontId="1"/>
  </si>
  <si>
    <t>【8-2】持続的なイノベーションの創出のためには、イノベーションの源である多様で卓越した知を生み出す基盤の強化が不可欠である。学術研究・基礎研究は、イノベーションの源泉たるシーズを生み出すとともに、新しい知的・文化的価値を創造し、社会の発展に寄与するものであるため、学術研究・基礎研究を長期的視点の下で推進する。</t>
    <phoneticPr fontId="1"/>
  </si>
  <si>
    <t>1.学術研究に関する科学研究費助成事業（科研費）について、人文学・社会科学から自然科学までのあらゆる研究分野への幅広い助成を行うとともに、挑戦性、総合性、融合性及び国際性の観点から、制度の改革を着実に進めることにより、優れた研究成果の創出に寄与する。また、研究成果の持続的創出のための競争的研究費改革を着実に進める。</t>
    <phoneticPr fontId="1"/>
  </si>
  <si>
    <t>①科研費による論文数（件）【AP改革項目関：文教・科学技術分野③】</t>
    <phoneticPr fontId="1"/>
  </si>
  <si>
    <t>②科研費の「挑戦性」への寄与に関する調査結果</t>
    <phoneticPr fontId="1"/>
  </si>
  <si>
    <t>③科研費改革の進捗状況</t>
    <phoneticPr fontId="1"/>
  </si>
  <si>
    <t>④科研費の主要種目における新規採択率</t>
    <phoneticPr fontId="1"/>
  </si>
  <si>
    <t>⑤科研費において、複数年度にわたって研究費が使用できる改革（基金化）の対象となる研究課題の数</t>
    <phoneticPr fontId="1"/>
  </si>
  <si>
    <t>⑥文科省及び所管独法が配分する競争的研究費における間接経費の措置率</t>
    <phoneticPr fontId="1"/>
  </si>
  <si>
    <t>科学官の運営等（平成16年度）、独立行政法人日本学術振興会運営費交付金に必要な経費（平成15年度）、「競争的資金における使用ルール等の統一について」（競争的資金に関する関係府省連絡会申合せ）改正に係る周知（29年度改正）、科学研究費助成事業（昭和40年度）【AP関連項目関連：文教・科学技術分野③】、人文学・社会科学を軸とした学術知統合プロジェクト（令和2年度）、創発的研究支援事業(令和元年度）</t>
    <phoneticPr fontId="1"/>
  </si>
  <si>
    <t>2.我が国の研究力強化を促進するため、大学・大学共同利用機関における共同利用・共同研究体制等を活用した独創的・先端的研究の推進や研究環境の整備を行うとともに、世界水準の優れた研究活動を行う大学群を増強する。</t>
    <phoneticPr fontId="1"/>
  </si>
  <si>
    <t>①独創的・先進的基礎研究の推進により生まれた成果の状況</t>
    <phoneticPr fontId="1"/>
  </si>
  <si>
    <t>②「特色ある共同研究拠点の整備の推進事業」によって発出された論文数（件）</t>
    <phoneticPr fontId="1"/>
  </si>
  <si>
    <t>③｢特色ある共同研究拠点の整備の推進事業｣における研究拠点の共同利用・共同研究者数(人)</t>
    <phoneticPr fontId="1"/>
  </si>
  <si>
    <t>④「研究大学強化促進事業」支援対象機関における、当該事業及び自主財源等によるURA配置数（人）</t>
    <phoneticPr fontId="1"/>
  </si>
  <si>
    <t>⑤「先端共用研究設備の整備」により整備された先端研究設備の利用件数（件）</t>
    <phoneticPr fontId="1"/>
  </si>
  <si>
    <t>国立大学法人の運営に必要な経費（平成16年度）、国立大学法人における先端研究の推進（平成27年度）、大学が保管するアイヌ遺骨の返還に向けた手続等に関する調査研究（平成27年度）、特色ある共同研究拠点の整備の推進事業（平成20年度）、国立大学法人施設整備（大型特別機械整備費等（最先端等））（平成16年度）、学術研究機関調査支援事業（平成23年度）、科学研究情報発信基盤の強化（平成23年度）、日本学士院会員年金の支給等に必要な経費（昭和31年度）、研究大学強化促進事業（平成25年度）、国立大学法人等施設整備（文教施設費）（平成16年度）、国立大学法人船舶建造に必要な経費（平成16年度）、先端研究設備整備費補助（令和元年度）</t>
    <phoneticPr fontId="1"/>
  </si>
  <si>
    <t>3.国内外から第一線の研究者を引き付け、優れた研究環境と高い研究水準を誇る世界トップレベルの研究拠点の形成を進め、その優れた成果の普及・展開を目指す。</t>
    <phoneticPr fontId="1"/>
  </si>
  <si>
    <t>①WPI 拠点における主任研究者数（人）</t>
    <phoneticPr fontId="1"/>
  </si>
  <si>
    <t>②WPI 拠点における外国人研究者の割合</t>
    <phoneticPr fontId="1"/>
  </si>
  <si>
    <t>③全拠点の輩出論文数に占めるTop10%論文の平均割合</t>
    <phoneticPr fontId="1"/>
  </si>
  <si>
    <t>④WPI 拠点の形成に伴い得られた成果の普及・展開に関する取組状況</t>
    <phoneticPr fontId="1"/>
  </si>
  <si>
    <t>世界トップレベル研究拠点プログラム（平成19年度）</t>
    <phoneticPr fontId="1"/>
  </si>
  <si>
    <t>【8-3】研究開発活動を支える研究基盤の戦略的強化</t>
    <phoneticPr fontId="1"/>
  </si>
  <si>
    <t>1.科学技術イノベーションによる優れた成果の創出を実現するために、研究開発活動を支える先端的な研究施設・設備の整備・共用や基盤技術の研究開発等を推進し、世界最高水準の研究基盤の維持・高度化を図る。</t>
    <phoneticPr fontId="1"/>
  </si>
  <si>
    <t>大型放射光施設（SPring-8）及びＸ線自由電子レーザー施設（SACLA）の整備・共用の内SPring-8（平成3年度）、国立研究開発法人理化学研究所運営費交付金に必要な経費（平成15年度）（※再掲）</t>
    <phoneticPr fontId="1"/>
  </si>
  <si>
    <t>2.原子レベルの超微細構造や化学反応の超高速動態・変化を瞬時に計測・分析することが可能な世界最高性能の研究基盤であるX 線自由電子レーザー施設（SACLA）の整備・共用を推進し、革新的な利用研究成果を創出する。【AP改革工程表に記載あり】</t>
    <phoneticPr fontId="1"/>
  </si>
  <si>
    <t>大型放射光施設（SPring-8）及びＸ線自由電子レーザー施設（SACLA）の整備・共用の内SACLA（平成18年度）、国立研究開発法人理化学研究所運営費交付金に必要な経費（平成15年度）（※再掲）</t>
    <phoneticPr fontId="1"/>
  </si>
  <si>
    <t>①SPring-8に関係した研究の発表論文数（過去3年間の平均値）</t>
    <phoneticPr fontId="1"/>
  </si>
  <si>
    <t>①SACLA に関係した研究の論文発表数</t>
    <phoneticPr fontId="1"/>
  </si>
  <si>
    <t>3.世界最高レベルの大強度陽子ビームを用いて発生させた多彩な二次粒子を用いた様々な研究を実施可能な大強度陽子加速器施設（J-PARC）の中性子線施設の整備・共用を推進し、研究成果の一層の創出・質的向上を図る。</t>
    <phoneticPr fontId="1"/>
  </si>
  <si>
    <t>①J-PARC共用部分に関係した研究の発表論文数</t>
    <phoneticPr fontId="1"/>
  </si>
  <si>
    <t>大強度陽子加速器施設（J-PARC）の整備・共用（平成21 年度）</t>
    <phoneticPr fontId="1"/>
  </si>
  <si>
    <t>4.我が国の研究力強化と生産性向上に貢献する次世代放射光施設について、官民地域パートナーシップによる役割分担に基づき整備を着実に進め、令和5年度中を目標に施設の運用を開始する。</t>
    <phoneticPr fontId="1"/>
  </si>
  <si>
    <t>①プロジェクトの進捗率（次世代放射光施設の整備）</t>
    <phoneticPr fontId="1"/>
  </si>
  <si>
    <t>官民地域パートナーシップによる次世代放射光施設の推進（平成30年度）</t>
    <phoneticPr fontId="1"/>
  </si>
  <si>
    <t>5.令和3年～4年を目標に、社会的・科学的課題の解決に貢献する世界最高水準のスーパーコンピュータ「富岳」の運用を開始するとともに、「富岳」を中核として革新的ハイパフォーマンス・コンピューティング・インフラ（HPCI） を構築し、着実な運用を行うとともに、その利用を推進し成果の創出を図る。</t>
    <phoneticPr fontId="1"/>
  </si>
  <si>
    <t>①集計年度末までに登録された、HPCIを利用した研究の論文発表数</t>
    <phoneticPr fontId="1"/>
  </si>
  <si>
    <t>②プロジェクト進捗率（「富岳」の開発）</t>
    <phoneticPr fontId="1"/>
  </si>
  <si>
    <t>革新的ハイパフォーマンス・コンピューティング・インフラ（HPCI）の構築（平成18 年度）、スーパーコンピュータ「富岳」の開発（平成26年度）</t>
    <phoneticPr fontId="1"/>
  </si>
  <si>
    <t>6.産学官が共用可能な研究施設間のネットワーク構築により共用プラットフォームを形成することと、研究組織のマネジメントと一体となった研究設備・機器の整備運営体制である新たな共用システムの導入を促進すること、先端的な計測技術の研究開発を推進すること等により、世界最高水準の研究開発基盤の整備を図る。</t>
    <phoneticPr fontId="1"/>
  </si>
  <si>
    <t>①共用プラットフォームを構成する機関における１機関当たりの共用実施課題件数</t>
    <phoneticPr fontId="1"/>
  </si>
  <si>
    <t>②共用システムを導入した研究組織数</t>
    <phoneticPr fontId="1"/>
  </si>
  <si>
    <t>③先端計測分析技術・機器開発プログラム開発成果による先端計測技術国産製品化件数</t>
    <phoneticPr fontId="1"/>
  </si>
  <si>
    <t>④遠隔化・自動化された先端研究設備の利用件数</t>
    <phoneticPr fontId="1"/>
  </si>
  <si>
    <t>先端研究基盤共用促進事業（平成19年度）、基礎研究振興・研究環境整備経費（平成26年度）、国立研究開発法人科学技術振興機構運営費交付金に必要な経費（平成16年度）、国立研究開発法人科学技術振興機構施設整備に必要な経費（平成21年度）、先端研究設備整備費補助（研究活動再開等のための研究設備の遠隔化・自動化による環境整備）（令和2年度）</t>
    <phoneticPr fontId="1"/>
  </si>
  <si>
    <t>①食品データベースのアクセス数（万回／年）</t>
    <phoneticPr fontId="1"/>
  </si>
  <si>
    <t>7.分析する食品等の充実やデータベースの改善により、社会ニーズへの的確な取組が推進されるとともに、研究基盤が強化される。</t>
    <phoneticPr fontId="1"/>
  </si>
  <si>
    <t>②分析食品の数</t>
    <phoneticPr fontId="1"/>
  </si>
  <si>
    <t>現代型食生活のための食品成分情報取得・活用等の推進（平成11年度）</t>
    <phoneticPr fontId="1"/>
  </si>
  <si>
    <t>【9-1】未来社会を見据えた先端基盤技術の強化</t>
    <phoneticPr fontId="1"/>
  </si>
  <si>
    <t>1.我が国が世界に先駆けて超スマート社会を形成し、ビッグデータ等から付加価値を生み出していくために、産学官で協働して基礎研究から社会実装に向けた開発を行うと同時に、中長期的視野から超スマート社会サービスプラットフォームの構築に必要となる基盤技術の強化を図る。</t>
    <phoneticPr fontId="1"/>
  </si>
  <si>
    <t>①情報科学技術分野における研究開発の論文数、学会発表数(単年度)（事業における成果に基づく）</t>
    <phoneticPr fontId="1"/>
  </si>
  <si>
    <t>②情報科学技術分野における研究成果に基づく特許数（累計値）（事業における成果に基づく）</t>
    <phoneticPr fontId="1"/>
  </si>
  <si>
    <t>③研究開発が社会実装されたことによる経済的・社会的インパクト（事業における成果に基づく）</t>
    <phoneticPr fontId="1"/>
  </si>
  <si>
    <t>AIP:人工知能/ビッグデータ/IoT/サイバーセキュリティ統合プロジェクト（次世代人工知能技術等研究開発拠点形成事業費補助金）-（平成28年度）、国立研究開発法人科学技術振興機構運営費交付金に必要な経費（平成15年度）、Society5.0実現化研究拠点支援事業（平成30年度）</t>
    <phoneticPr fontId="1"/>
  </si>
  <si>
    <t>2.望ましい未来社会の実現に向けた中長期的視点での研究開発の推進や社会ニーズを踏まえた技術シーズの展開、最先端の研究基盤の整備等に取り組むことにより、ナノテクノロジー・材料科学技術分野の強化を図り、革新的な材料を創出する。</t>
    <phoneticPr fontId="1"/>
  </si>
  <si>
    <t>②ナノテクノロジープラットフォームにおける支援件数</t>
    <phoneticPr fontId="1"/>
  </si>
  <si>
    <t>①元素戦略プロジェクトにおける査読付論文数</t>
    <phoneticPr fontId="1"/>
  </si>
  <si>
    <t>③材料の社会実装のためのプロセスサイエンス構築事業における産学官からの相談件数</t>
    <phoneticPr fontId="1"/>
  </si>
  <si>
    <t>ナノテクノロジー・材料科学技術の戦略的研究開発・基盤整備（平成21年度）、国立研究開発法人物質・材料研究機構運営費交付金に必要な経費（平成13年度）、国立研究開発法人物質・材料研究機構施設整備に必要な経費（平成13年度）</t>
    <phoneticPr fontId="1"/>
  </si>
  <si>
    <t>3.内外の動向や我が国の強みを踏まえつつ、中長期的視野から、21 世紀のあらゆる分野の科学技術の進展と我が国の競争力強化の根源となり得る量子科学技術の研究開発及び成果創出を推進する。</t>
    <phoneticPr fontId="1"/>
  </si>
  <si>
    <t>①研究成果の創出状況（関連事業を通じた研究成果の学会等発表・論文等掲載数（累計）を指標とする）</t>
    <phoneticPr fontId="1"/>
  </si>
  <si>
    <t>光・量子飛躍フラッグシッププログラム（Q-LEAP)（平成30年度）、先端基盤技術研究開発推進経費（平成23年度）、先端加速器共通基盤技術研究開発費補助金（平成30年度）、国立研究開発法人理化学研究所運営費交付金に必要な経費（平成15年度）、国立研究開発法人理化学研究所施設整備に必要な経費（平成15年度）、国立研究開発法人量子科学技術研究開発機構運営費交付金に必要な経費（平成28年度）、国立研究開発法人量子科学技術研究開発機構施設整備に必要な経費（平成28年度）</t>
    <phoneticPr fontId="1"/>
  </si>
  <si>
    <t>4.諸科学・産業における潜在的な数学・数理科学へのニーズの発掘及び数学・数理科学研究者と諸科学・産業との共同研究を促進する</t>
    <phoneticPr fontId="1"/>
  </si>
  <si>
    <t>①数学者との協働を開拓する必要がある諸科学・産業と数学者との共同研究等の方向性が示された件数（単年度）</t>
    <phoneticPr fontId="1"/>
  </si>
  <si>
    <t>数学アドバンストイノベーションプラットフォーム（平成29年度）</t>
    <phoneticPr fontId="1"/>
  </si>
  <si>
    <t>5.破壊的イノベーションの創出を目指し、我が国の基礎研究力の飛躍的向上と未来の産業創造、社会変革を実現する挑戦的研究開発を推進する</t>
    <phoneticPr fontId="1"/>
  </si>
  <si>
    <t>①事業終了時にムーンショット目標の達成に資する成果が創出されたと評価された数</t>
    <phoneticPr fontId="1"/>
  </si>
  <si>
    <t>ムーンショット型研究開発プログラム（平成30年度）</t>
    <phoneticPr fontId="1"/>
  </si>
  <si>
    <t>【9-2】環境・エネルギーに関する課題への対応</t>
    <phoneticPr fontId="1"/>
  </si>
  <si>
    <t>1.気候変動問題等の地球規模の環境問題解決に貢献する全球地球観測システム（GEOSS）の構築に、衛星による観測データを国内外の研究機関等に提供することにより貢献する。また、衛星等による地球観測技術等を確立するとともに、観測データや気候変動予測データ等の共有等を進める。</t>
    <phoneticPr fontId="1"/>
  </si>
  <si>
    <t>①陸域観測技術衛星「だいち2号」（ALOS-2）観測データの関係機関への提供（※衛星観測による成果の一つとして参考に示す）</t>
    <phoneticPr fontId="1"/>
  </si>
  <si>
    <t>②温室効果ガス観測技術衛星「いぶき」（GOSAT）観測データの関係機関への提供（※衛星観測による成果の一つとして参考に示す）</t>
    <phoneticPr fontId="1"/>
  </si>
  <si>
    <t>地球観測衛星システムの開発に必要な経費（平成17年度）、地球観測に関する政府間会合（GEO）（平成18年度）、環境分野の研究開発の推進（平成23年度）、海底地震・津波観測網の構築・運用（平成18年度）、首都圏を中心としたレジリエンス総合力向上プロジェクト（平成29年度）、国立研究開発法人宇宙航空研究開発機構運営費交付金に必要な経費【９－５の再掲】（平成15年度）</t>
    <phoneticPr fontId="1"/>
  </si>
  <si>
    <t>2.気候変動に係る政策立案や具体的な対策の基盤となる気候モデルの高度化等により、気候変動メカニズムの解明やニーズを踏まえた高精度予測情報の創出を推進する。また、地球環境データを蓄積・統合解析するデータ統合・解析システム（DIAS）を活用した地球環境分野のデータ利活用を推進するとともに、国、自治体、企業等の意思決定に貢献する気候変動対策を中心とした地球環境データプラットフォーム（ハブ）として長期的・安定的な運用の確立を目指す。</t>
    <phoneticPr fontId="1"/>
  </si>
  <si>
    <t>①「統合的気候モデル高度化研究プログラム」の成果を活用した国際共同研究等の海外連携実績（件）</t>
    <phoneticPr fontId="1"/>
  </si>
  <si>
    <t>②地球環境情報プラットフォーム構築推進プログラムによって構築している地球環境情報プラットフォーム（ＤＩＡＳ）の利用者数（人）</t>
    <phoneticPr fontId="1"/>
  </si>
  <si>
    <t>気候変動適応戦略イニシアチブ（統合的気候モデル高度化研究プログラム）（平成29 年度）、気候変動適応戦略イニシアチブ（地球環境情報プラットフォーム構築推進プログラム）（平成28 年度）</t>
    <phoneticPr fontId="1"/>
  </si>
  <si>
    <t>3.エネルギーの安定的な確保と効率的な利用、温室効果ガスの抜本的な排出削減を実現するため、目指すべきエネルギーシステム等の社会像に関する検討・議論を見据えつつ、従来の延長線上ではない新発想に基づく低炭素化技術の研究開発を大学等の基礎研究に立脚して推進するとともに、温室効果ガスの抜本的な排出削減の実現に向けた革新的な技術の研究開発を推進する。</t>
    <phoneticPr fontId="1"/>
  </si>
  <si>
    <t>①低炭素化技術の研究開発、温室効果ガスの抜本的な排出削減に向けた明確な課題解決のための研究開発による特許出願累積件数（件）</t>
    <phoneticPr fontId="1"/>
  </si>
  <si>
    <t>②低炭素化技術の研究開発、温室効果ガスの抜本的な排出削減に向けた明確な課題解決のための研究開発による論文累積件数（件）</t>
    <phoneticPr fontId="1"/>
  </si>
  <si>
    <t>省エネルギー社会の実現に資する次世代半導体研究開発（平成28 年度）、国立研究開発法人科学技術振興機構運営費交付金に必要な経費【7-1の再掲】（平成１5年度）、国立研究開発法人科学技術振興機構施設整備に必要な経費【7-1の再掲】（平成21年度）、国立研究開発法人理化学研究所運営費交付金に必要な経費【7-1の再掲】（平成15年度）、国立研究開発法人理化学研究所施設整備に必要な経費【7-1の再掲】（平成15年度）</t>
    <phoneticPr fontId="1"/>
  </si>
  <si>
    <t>4.ITER計画・BA活動を推進しつつ、原型炉開発のための技術基盤構築に向けた戦略的取組を推進するとともに、核融合理工学の研究開発等を進めることにより、核融合エネルギーの実現に向けた研究開発に取り組む。</t>
    <phoneticPr fontId="1"/>
  </si>
  <si>
    <t>①ITER建設作業の進捗と計画の着実な進展への貢献</t>
    <phoneticPr fontId="1"/>
  </si>
  <si>
    <t>②先進プラズマ研究開発のプラットフォームの構築</t>
    <phoneticPr fontId="1"/>
  </si>
  <si>
    <t>③原型炉の工学設計に向けた見通しの獲得</t>
    <phoneticPr fontId="1"/>
  </si>
  <si>
    <t>④核融合エネルギー実現に向けた社会の理解と支援の基盤構築</t>
    <phoneticPr fontId="1"/>
  </si>
  <si>
    <t>核融合分野の研究開発推進事務（平成29年度）、国際熱核融合実験炉（ITER）計画の推進に必要な経費（平成18年度）、幅広いアプローチ（BA）活動の推進に必要な経費（平成25年度）、国立研究開発法人量子科学技術研究開発機構運営費交付金に必要な経費【９－１の再掲】（平成13年度）、国立研究開発法人量子科学技術研究開発機構施設整備に必要な経費【９－１の再掲】（平成13年度）</t>
    <phoneticPr fontId="1"/>
  </si>
  <si>
    <t>【9-3】健康・医療・ライフサイエンスに関する課題への対応</t>
    <phoneticPr fontId="1"/>
  </si>
  <si>
    <t>1.医薬品・医療機器開発への取組：医薬品創出のための支援基盤の整備等により、革新的医薬品・医療機器開発を推進する。</t>
    <phoneticPr fontId="1"/>
  </si>
  <si>
    <t>①創薬支援により新たに創薬シーズ†が見つかった件数†：取扱いテーマにおいて一次スクリーニングでヒットがあった場合を1とカウントする</t>
    <phoneticPr fontId="1"/>
  </si>
  <si>
    <t>②革新的医療機器の実用化に資する成果の件数(累積)</t>
    <phoneticPr fontId="1"/>
  </si>
  <si>
    <t>医療分野の研究開発の推進（平成14年度）、国立研究開発法人理化学研究所運営費交付金に必要な経費（平成15年度）、国立研究開発法人量子科学技術研究開発機構運営費交付金に必要な経費【9-1の再掲】（平成13年度）</t>
    <phoneticPr fontId="1"/>
  </si>
  <si>
    <t>2.臨床研究・治験への取組：全国に橋渡し研究拠点を整備し、アカデミア等の基礎研究の成果を一貫して実用化につなぐ体制を構築する。</t>
    <phoneticPr fontId="1"/>
  </si>
  <si>
    <t>①橋渡し研究支援拠点の支援により基礎研究の成果が薬事法に基づく医師主導治験の段階に移行した数（件）</t>
    <phoneticPr fontId="1"/>
  </si>
  <si>
    <t>医療分野の研究開発の推進（平成14年度）</t>
    <phoneticPr fontId="1"/>
  </si>
  <si>
    <t>3.世界最先端の医療の実現に向けた取組：iPS細胞等を用いた革新的な再生医療・創薬をいち早く実現するための研究開発の推進を図るとともに、ゲノム医療の実現に向けた取組を推進する。</t>
    <phoneticPr fontId="1"/>
  </si>
  <si>
    <t>①iPS細胞等幹細胞を用いた課題の臨床研究への移行（件）（累積）</t>
    <phoneticPr fontId="1"/>
  </si>
  <si>
    <t>②発見された疾患関連遺伝子候補及び薬剤関連遺伝子候補数（累積）</t>
    <phoneticPr fontId="1"/>
  </si>
  <si>
    <t>医療分野の研究開発の推進（平成14年度）、国立研究開発法人理化学研究所運営費交付金に必要な経費（平成15年度）</t>
    <phoneticPr fontId="1"/>
  </si>
  <si>
    <t>4.疾病領域ごとの取組：がん、精神・神経疾患、感染症等の疾患克服に向けた研究開発等を推進する。</t>
    <phoneticPr fontId="1"/>
  </si>
  <si>
    <t>①次世代がん医療創成研究事業採択課題のうち、新規分子標的薬剤および新規治療法に資する有望シーズ、早期診断・個別化治療予測バイオマーカーおよび新規免疫関連有効分子の数（累積）</t>
    <phoneticPr fontId="1"/>
  </si>
  <si>
    <t>②新興・再興感染症の疫学研究及び治療薬、迅速診断法等の研究開発の進捗</t>
    <phoneticPr fontId="1"/>
  </si>
  <si>
    <t>③脳科学研究戦略推進プログラム・脳機能ネットワークの全容解明プロジェクトにおいて発表された論文数（令和2年より累積、R3年度より脳とこころの研究推進プログラムにおいて発表された論文数に変更予定）</t>
    <phoneticPr fontId="1"/>
  </si>
  <si>
    <t>5.幅広いライフサイエンス分野の取組の推進：ライフサイエンス研究基盤の整備、国際共同研究等の幅広いライフサイエンス分野の取組を推進。</t>
    <phoneticPr fontId="1"/>
  </si>
  <si>
    <t>①提供した実験動物・植物等を用いて発表された論文数</t>
    <phoneticPr fontId="1"/>
  </si>
  <si>
    <t>医療分野の研究開発の推進（平成14年度）、国立研究開発法人科学技術振興機構運営費交付金に必要な経費（平成15年度）、国立研究開発法人科学技術振興機構施設整備に必要な経費（平成21年度）、国立研究開発法人理化学研究所運営費交付金に必要な経費（平成15年度）、国立研究開発法人理化学研究所施設整備に必要な経費（平成15年度）、国立研究開発法人量子科学技術研究開発機構運営費交付金に必要な経費【9-1の再掲】（平成13年度）、国立研究開発法人量子科学技術研究開発機構施設整備に必要な経費【9-1の再掲】（平成13年度）、国立研究開発法人日本医療研究開発機構運営費交付金に必要な経費（平成27年度）</t>
    <phoneticPr fontId="1"/>
  </si>
  <si>
    <t>6.研究の発展・動向を踏まえ、生命倫理に関する法令・指針に基づいた規制を適切に実施する。</t>
    <phoneticPr fontId="1"/>
  </si>
  <si>
    <t>①生命倫理に関わる法令・指針への不適合事案の発生件数</t>
    <phoneticPr fontId="1"/>
  </si>
  <si>
    <t>ライフサイエンス研究開発推進経費（平成23年度）、ポータルサイトを通じた情報提供（平成17年度）</t>
    <phoneticPr fontId="1"/>
  </si>
  <si>
    <t>【9-4】安全・安心の確保に関する課題への対応</t>
    <phoneticPr fontId="1"/>
  </si>
  <si>
    <t>1.地震調査研究を推進し、成果を活用する。</t>
    <phoneticPr fontId="1"/>
  </si>
  <si>
    <t>① 長期評価を行った断層帯数【累積値】</t>
    <phoneticPr fontId="1"/>
  </si>
  <si>
    <t>②国が設置した海底地震津波観測網のデータを用いて、自治体や民間企業との共同研究協定等の締結件数(件)</t>
    <phoneticPr fontId="1"/>
  </si>
  <si>
    <t>地震調査研究推進本部（平成8年）、海底地震・津波観測網の構築・運用（平成18年）【9-2の再掲】、国立研究開発法人防災科学技術研究所運営費交付金に必要な経費（平成13年度）、国立研究開発法人防災科学技術研究所施設整備に必要な経費(平成13年度)、国立研究開発法人防災科学技術研究所設備整備補助（平成30年度）</t>
    <phoneticPr fontId="1"/>
  </si>
  <si>
    <t>2.自然災害を的確に観測・予測することで、人命と財産の被害を最大限予防し、事業継続能力の向上と社会の持続的発展を保つため、国土強靭化に向けた調査観測やシミュレーション技術及び災害リスク評価手法の高度化を図る。</t>
    <phoneticPr fontId="1"/>
  </si>
  <si>
    <t>①被害の軽減につながる予測手法の確立</t>
    <phoneticPr fontId="1"/>
  </si>
  <si>
    <t>②建築物・インフラの耐災害性の向上</t>
    <phoneticPr fontId="1"/>
  </si>
  <si>
    <t>③ 自然災害の不確実性と社会の多様性を踏まえたリスク評価手法の確立</t>
    <phoneticPr fontId="1"/>
  </si>
  <si>
    <t>次世代火山研究・人材育成総合プロジェクト（平成２８年度）【再掲】、地震防災研究戦略プロジェクト（平成２３年度）、海底地震・津波観測網の構築・運用（平成18年）【9-2の再掲】、首都圏を中心としたレジリエンス総合力向上プロジェクト（平成29年度）【9-2の再掲】、国立研究開発法人防災科学技術研究所運営費交付金に必要な経費（平成１３年度）【再掲】、国立研究開発法人防災科学技術研究所施設整備に必要な経費(平成13年度)、国立研究開発法人防災科学技術研究所設備整備補助（平成30年度）</t>
    <phoneticPr fontId="1"/>
  </si>
  <si>
    <t>3.自然災害発災後の被害の拡大防止と早期の復旧・復興によって、社会機能を維持しその持続的発展を保つためには、「より良い回復」に向けた防災・減災対策の実効性向上や社会実装の加速を図る。</t>
    <phoneticPr fontId="1"/>
  </si>
  <si>
    <t>①発災後の早期の被害把握</t>
    <phoneticPr fontId="1"/>
  </si>
  <si>
    <t>② 迅速な早期の復旧</t>
    <phoneticPr fontId="1"/>
  </si>
  <si>
    <t>③防災業務手順の標準化・適正化</t>
    <phoneticPr fontId="1"/>
  </si>
  <si>
    <t>次世代火山研究・人材育成総合プロジェクト（平成２８年度）、首都圏を中心としたレジリエンス総合力向上プロジェクト（平成29年度）【9-2の再掲】、国立研究開発法人防災科学技術研究所運営費交付金に必要な経費（平成１３年度）【再掲】</t>
    <phoneticPr fontId="1"/>
  </si>
  <si>
    <t>【9-5】宇宙・航空、海洋・極域、更には原子力の研究開発及び利用の推進については、産業競争力の強化や経済・社会的課題への対応に加えて、我が国の存立基盤を確固たるものとするものであり、国家戦略上重要な基幹技術として、長期的視野に立って継続的な強化を行う。</t>
    <phoneticPr fontId="1"/>
  </si>
  <si>
    <t>①「海洋生物資源確保技術高度化」「海洋情報把握技術開発」で開発された手法が他機関において利用、応用されている件数</t>
    <phoneticPr fontId="1"/>
  </si>
  <si>
    <t>②｢東北マリンサイエンス拠点形成事業｣における調査結果を周知するために漁業関係者、自治体等に対する説明会、講演活動等を実施した数</t>
    <phoneticPr fontId="1"/>
  </si>
  <si>
    <t>③「北極域研究推進プロジェクト」における国際的な枠組みへの日本人研究者等の参画状況（人）</t>
    <phoneticPr fontId="1"/>
  </si>
  <si>
    <t>④南極地域観測計画に基づき、取得し公開したデ－タの数</t>
    <phoneticPr fontId="1"/>
  </si>
  <si>
    <t>⑤（国研）海洋研究開発機構におけるWeb of Science収録誌に掲載された論文数</t>
    <phoneticPr fontId="1"/>
  </si>
  <si>
    <t>⑥（国研）海洋研究開発機構におけるデータ公開数</t>
    <phoneticPr fontId="1"/>
  </si>
  <si>
    <t>1.我が国の産業競争力の強化や経済・社会的課題への対応に資する海洋科学技術に係る取組の強化</t>
    <phoneticPr fontId="1"/>
  </si>
  <si>
    <t>東北マリンサイエンス拠点形成事業（平成25年度）、北極域研究推進プロジェクト（平成27年度）、海洋生物資源確保技術高度化（平成23年度）、海洋分野の研究開発の推進事務（平成23年度）、南極地域観測事業に必要な経費（昭和31年度）、海洋情報把握技術開発（平成30年度）、国立研究開発法人海洋研究開発機構運営費交付金に必要な経費（平成16年度）、国立研究開発法人海洋研究開発機構船舶建造に必要な経費(平成16年度)</t>
    <phoneticPr fontId="1"/>
  </si>
  <si>
    <t>2.将来の利用ニーズを踏まえた衛星システムの研究開発・技術実証が行われ、衛星利用技術の基盤が確立される。</t>
    <phoneticPr fontId="1"/>
  </si>
  <si>
    <t>①利用ニーズを踏まえた衛星システムの開発・運用</t>
    <phoneticPr fontId="1"/>
  </si>
  <si>
    <t>国立研究開発法人宇宙航空研究開発機構運営費交付金に必要な経費（平成15年度）、国立研究開発法人宇宙航空研究開発機構施設整備に必要な経費（平成15年度）</t>
    <phoneticPr fontId="1"/>
  </si>
  <si>
    <t>①H-IIA及びH-IIBロケットの各年度ごとの打ち上げ成功率</t>
    <phoneticPr fontId="1"/>
  </si>
  <si>
    <t>②新型基幹ロケットH3ロケットの開発</t>
    <phoneticPr fontId="1"/>
  </si>
  <si>
    <t>③ 固体ロケットシステムの維持・発展</t>
    <phoneticPr fontId="1"/>
  </si>
  <si>
    <t>基幹ロケット高度化の推進（平成25年度）、国立研究開発法人宇宙航空研究開発機構運営費交付金に必要な経費（平成15年度）、国立研究開発法人宇宙航空研究開発機構施設整備に必要な経費（平成15年度）</t>
    <phoneticPr fontId="1"/>
  </si>
  <si>
    <t>4.国際宇宙ステーション（ISS）計画やアルテミス計画などの国際協力プロジェクトに参加し、更なる深宇宙探査に向けて必要となる技術や宇宙環境の利用技術の獲得を図る。また、アジア・太平洋地域宇宙機関会議（APRSAF）等を通じた国際協力・交流により、諸外国との協力関係を強固にするとともに、世界的な共通課題への対応を図る。</t>
    <phoneticPr fontId="1"/>
  </si>
  <si>
    <t>3.H-II A/Bロケット及びそれらの後継のH3ロケット並びに固体燃料のイプシロンロケットを引き続き我が国の基幹ロケットとして位置付け、双方の産業基盤を確実に維持し、我が国の自立的な打上げ能力の維持・拡大及び国際競争力の強化を目指す。</t>
    <phoneticPr fontId="1"/>
  </si>
  <si>
    <t>①JAXAが行う宇宙ステーション補給ミッションの実績（累計）</t>
    <phoneticPr fontId="1"/>
  </si>
  <si>
    <t>②国際的な協調を踏まえた、日本実験棟「きぼう」等の運用及び国際宇宙探査（アルテミス計画）への参画</t>
    <phoneticPr fontId="1"/>
  </si>
  <si>
    <t>③APRSAFを通じたアジア・太平洋地域の国々との協働による社会課題解決に向けた取組等</t>
    <phoneticPr fontId="1"/>
  </si>
  <si>
    <t>国際宇宙ステーション開発に必要な経費（平成15年度）、宇宙・航空分野の戦略的研究開発・国際展開の推進（平成23年度）、国立研究開発法人宇宙航空研究開発機構運営費交付金に必要な経費（平成15年度）、国立研究開発法人宇宙航空研究開発機構施設整備に必要な経費（平成15年度）</t>
    <phoneticPr fontId="1"/>
  </si>
  <si>
    <t>5.宇宙科学や宇宙探査の分野において、衛星の開発・運用により、意義の大きな成果を上げ、世界的な研究拠点とする。</t>
    <phoneticPr fontId="1"/>
  </si>
  <si>
    <t>①宇宙科学研究や宇宙探査のための衛星の開発･運用の進捗状況</t>
    <phoneticPr fontId="1"/>
  </si>
  <si>
    <t>6.航空科学技術について、我が国産業の振興、国際競争力強化に資するため、社会からの要請に応える研究開発、次世代を切り開く先進技術の研究開発及び航空産業の持続的発展につながる基盤技術の研究開発を推進する。</t>
    <phoneticPr fontId="1"/>
  </si>
  <si>
    <t>①航空科学技術の研究開発における連携数（JAXAと企業等との共同/受託研究数）</t>
    <phoneticPr fontId="1"/>
  </si>
  <si>
    <t>②航空科学技術の研究開発の成果利用数(JAXA保有の知的財産(特許、技術情報、プログラム/著作権)の供与数)</t>
    <phoneticPr fontId="1"/>
  </si>
  <si>
    <t>③航空分野の技術の国内外の標準化、基準の高度化への貢献</t>
    <phoneticPr fontId="1"/>
  </si>
  <si>
    <t>7.宇宙・航空分野の研究・開発・利用における産業界、関係機関及び大学との連携・協力を強化する。</t>
    <phoneticPr fontId="1"/>
  </si>
  <si>
    <t>①大学・企業等との共同研究の件数（件）</t>
    <phoneticPr fontId="1"/>
  </si>
  <si>
    <t>②技術移転（ライセンス供与）契約件数（件）</t>
    <phoneticPr fontId="1"/>
  </si>
  <si>
    <t>③施設・設備共用件数（件）</t>
    <phoneticPr fontId="1"/>
  </si>
  <si>
    <t>④JAXAにおいて人材交流を行った数（人）</t>
    <phoneticPr fontId="1"/>
  </si>
  <si>
    <t>国立研究開発法人宇宙航空研究開発機構運営費交付金に必要な経費（平成15年度）、国立研究開発法人宇宙航空研究開発機構施設整備に必要な経費（平成15年度）、宇宙・航空科学技術推進の調整に必要な経費（平成21年度）</t>
    <phoneticPr fontId="1"/>
  </si>
  <si>
    <t>8.福島第一原子力発電所の廃炉やエネルギーの安定供給・原子力の安全性向上・先端科学技術の発展等</t>
    <phoneticPr fontId="1"/>
  </si>
  <si>
    <t>①英知を結集した原子力科学技術・人材育成推進事業における中間評価及び事後評価のうち、Ａ評価以上の評価を受けた課題の割合</t>
    <phoneticPr fontId="1"/>
  </si>
  <si>
    <t>②「原子力システム研究開発事業」における当該年度に実施する中間評価及び事後評価での評価（SABCD)のうち、計画通りの成果が挙げられ、又は見込まれるとされたA評価以上の課題の件数割合</t>
    <phoneticPr fontId="1"/>
  </si>
  <si>
    <t>③JAEAにおいて、独立行政法人通則法に基づく主務大臣による業務実績の評価結果（SABCDの５段階評価）のうち、標準評価（B評価）以上の評価を受けた項目の割合</t>
    <phoneticPr fontId="1"/>
  </si>
  <si>
    <t>④研究基盤となる試験研究炉の運転再開に向けた取組状況</t>
    <phoneticPr fontId="1"/>
  </si>
  <si>
    <t>原子力システム研究開発委託事業（平成17年度）、英知を結集した原子力科学技術・人材育成推進事業（平成27年度）、国立研究開発法人日本原子力研究開発機構運営費交付金に必要な経費（復興事業）（平成25年度）、国立研究開発法人日本原子力研究開発機構運営費交付金に必要な経費（平成17年度）、国立研究開発法人日本原子力研究開発機構施設整備に必要な経費（平成17年度）、国立研究開発法人日本原子力研究開発機構設備整備費（平成25年度）、国立研究開発法人日本原子力研究開発機構施設整備費（平成17年度）</t>
    <phoneticPr fontId="1"/>
  </si>
  <si>
    <t>9.原子力分野の研究・開発・利用の基盤整備を図る。</t>
    <phoneticPr fontId="1"/>
  </si>
  <si>
    <t>①国際原子力人材育成イニシアティブの実施課題における研修等の延べ受講者数</t>
    <phoneticPr fontId="1"/>
  </si>
  <si>
    <t>②JAEAにおいて、独立行政法人通則法に基づく主務大臣による業務実績の評価結果（SABCDの５段階評価）のうち、標準評価（B評価）以上の評価を受けた項目の割合</t>
    <phoneticPr fontId="1"/>
  </si>
  <si>
    <t>原子力研究開発の推進事務（平成23年度）、国際原子力人材育成イニシアティブ（平成22年度）、核不拡散・核セキュリティ関連業務（平成23年度）、経済協力開発機構原子力機関（OECD/NEA）共同事業参加（昭和41年度）、放射性廃棄物減容化研究開発の推進（平成26年度）、放射線利用技術等国際交流事業委託費（平成7年度）、核燃料サイクル関係推進調整等委託費（昭和57年度）、電源地域産業育成支援補助金（平成4年度）、電源地域振興促進事業費補助金（特別電源所在県科学技術振興事業補助金）（平成4年度）、原子力発電施設等研修事業費補助金（平成6年度）、電源立地地域対策交付金、交付金事務等交付金（昭和49年度）、広報・調査等交付金（昭和49年度）、放射線利用・原子力基盤技術試験研究推進交付金（平成5年度）、原子力・エネルギー教育支援事業交付金（平成14年度）、核燃料サイクル関係推進調整等交付金（平成2年度）、経済協力開発機構原子力機関拠出金（平成元年度）、原子力平和利用確保調査委託費（平成9年度）、原子力平和利用調査等事業拠出金(昭和61年度)、国立研究開発法人日本原子力研究開発機構運営費交付金に必要な経費（平成17年度）</t>
    <phoneticPr fontId="1"/>
  </si>
  <si>
    <t>TOP10%論文数</t>
  </si>
  <si>
    <t>インパクト</t>
  </si>
  <si>
    <t>アウトリーチ</t>
  </si>
  <si>
    <t>論文数</t>
    <rPh sb="0" eb="2">
      <t>ロンブン</t>
    </rPh>
    <rPh sb="2" eb="3">
      <t>スウ</t>
    </rPh>
    <phoneticPr fontId="1"/>
  </si>
  <si>
    <t>被引用数</t>
    <rPh sb="0" eb="1">
      <t>ヒ</t>
    </rPh>
    <rPh sb="1" eb="3">
      <t>インヨウ</t>
    </rPh>
    <rPh sb="3" eb="4">
      <t>スウ</t>
    </rPh>
    <phoneticPr fontId="1"/>
  </si>
  <si>
    <t>国際共著</t>
    <rPh sb="0" eb="2">
      <t>コクサイ</t>
    </rPh>
    <rPh sb="2" eb="4">
      <t>キョウチョ</t>
    </rPh>
    <phoneticPr fontId="1"/>
  </si>
  <si>
    <t>特許</t>
    <rPh sb="0" eb="2">
      <t>トッキョ</t>
    </rPh>
    <phoneticPr fontId="1"/>
  </si>
  <si>
    <t>知財・知的財産</t>
    <rPh sb="0" eb="2">
      <t>チザイ</t>
    </rPh>
    <rPh sb="3" eb="5">
      <t>チテキ</t>
    </rPh>
    <rPh sb="5" eb="7">
      <t>ザイサン</t>
    </rPh>
    <phoneticPr fontId="1"/>
  </si>
  <si>
    <t>外部資金</t>
    <rPh sb="0" eb="2">
      <t>ガイブ</t>
    </rPh>
    <rPh sb="2" eb="4">
      <t>シキン</t>
    </rPh>
    <phoneticPr fontId="1"/>
  </si>
  <si>
    <t>○</t>
    <phoneticPr fontId="1"/>
  </si>
  <si>
    <t>アウトリーチ</t>
    <phoneticPr fontId="1"/>
  </si>
  <si>
    <t>評価軸</t>
    <rPh sb="0" eb="2">
      <t>ヒョウカ</t>
    </rPh>
    <rPh sb="2" eb="3">
      <t>ジク</t>
    </rPh>
    <phoneticPr fontId="1"/>
  </si>
  <si>
    <t>評価指標：評価・評定の基準として取り扱う指標</t>
    <rPh sb="0" eb="2">
      <t>ヒョウカ</t>
    </rPh>
    <rPh sb="2" eb="4">
      <t>シヒョウ</t>
    </rPh>
    <phoneticPr fontId="1"/>
  </si>
  <si>
    <t>モニタリング指標：正確な事実を把握し適正・厳正な評価に資するために必要な指標</t>
    <rPh sb="6" eb="8">
      <t>シヒョウ</t>
    </rPh>
    <phoneticPr fontId="1"/>
  </si>
  <si>
    <t>TOP10%論文数</t>
    <phoneticPr fontId="1"/>
  </si>
  <si>
    <t>インパクト</t>
    <phoneticPr fontId="1"/>
  </si>
  <si>
    <t>NIMS</t>
    <phoneticPr fontId="1"/>
  </si>
  <si>
    <t>○科学技術・イノベーション基本計画において国が取り組むべき課
題の解決に繋がる成果が創出されているか
○未来の産業創造と社会変革に向けた「超スマート社会」の実現に
繋がる成果が創出されているか
○将来を見据えた未知なる課題への対応力を強化するための基盤
技術が蓄積されているか
○世界最高水準の研究開発成果が創出されているか
○研究開発成果を最大化するための研究開発マネジメントは適切
に図られているか
○特措法第７条に基づく主務大臣による措置要求に適切に対応して
いるか（該当事例があった場合のみ）</t>
    <phoneticPr fontId="1"/>
  </si>
  <si>
    <t>・国が取り組むべき課題解決に資する取組の進捗
・未来の産業創造と社会変革に向けた新たな価値創出に資す
る取組の進捗
・領域間での連携や大学・産業界との連携の取組の成果
・理事長のリーダーシップが発揮されるマネジメント体制の構
築・運用状況
等</t>
    <phoneticPr fontId="1"/>
  </si>
  <si>
    <t>・シーズ育成研究の成果・プロジェクト研究の成果（論文数、論文の質に関する指標（TOP10%論文数、平均インパクト・ファクタ値等））
・公募型研究、産学独連携の成果（連携機関数、規模）
等</t>
    <phoneticPr fontId="1"/>
  </si>
  <si>
    <t>○社会に向けて、物質・材料研究や機構の活動、研究成果等をわ
かりやすく説明し、理解を得ていく取組を積極的に推進しているか
○機構の研究成果等に対する理解が増進し、利活用が促進されて
いるか</t>
    <phoneticPr fontId="1"/>
  </si>
  <si>
    <t>・機構の活動や研究成果に対する理解・認知度の向上を図る取
組等の成果
・機構の研究成果の普及を図るための理解増進や利活用のた
めの取組の成果
等</t>
    <phoneticPr fontId="1"/>
  </si>
  <si>
    <t>・国民各層から幅広く理解されるためのアウトリーチ活動の実施件数
・国際シンポジウム、学協会での発表、学術誌への投稿・発表の件数
等</t>
    <phoneticPr fontId="1"/>
  </si>
  <si>
    <t>○知的財産権の取得・管理・活用は適切になされているか
○得られた研究成果が多様な応用分野に波及しているか</t>
    <phoneticPr fontId="1"/>
  </si>
  <si>
    <t>・様々な連携スキームの活用による技術移転や成果活用事業
者等への支援の取組の成果
等</t>
    <phoneticPr fontId="1"/>
  </si>
  <si>
    <t>・特許性や市場性、費用対効果を考慮した知的財産の出願・権利化の件数、特許実施料収入額
・成果活用事業者等からの実施料収入額
等</t>
    <phoneticPr fontId="1"/>
  </si>
  <si>
    <t>○物質・材料科学技術に関する基礎研究及び基盤的研究開発を総
合的に行うとともに、イノベーションを強力に牽引する特定国立研究
開発法人としての中核的機能を果たしているか
○研究施設・設備、データ基盤を共用するとともに、研究機関のネッ
トワークのハブ機能としての役割を果たし、我が国の物質・材料科
学技術の水準向上に貢献しているか
○研究者・技術者の養成と資質の向上により、我が国の物質・材料
研究を支える知識基盤の維持・発展に貢献しているか
○学術連携の構築により、我が国の物質・材料研究分野での学術
的活力を更に高める役割を果たしているか
○研究成果を産業界に橋渡しし、実用化に繋げるため、産業界との
連携構築に向けた取組を積極的に行っているか
○機構が、物質・材料研究に対する社会からの要請に応えるため、
関連する国家戦略、国際情勢等を定常的に把握・分析、活用、発信
しているか
○公的機関からの依頼等に応じた事故等調査協力、物質・材料分野
の国際標準化活動が適切に行われているか
等</t>
    <phoneticPr fontId="1"/>
  </si>
  <si>
    <t>・共用設備等を有する研究機関との連携、支援技術の向上のた
めの取組の成果
・研究者・技術者の養成、資質の向上のための取組の成果
・研究成果の産業界への橋渡し、実用化に向けた取組の成果
・事故等調査や国際標準化活動などの社会的ニーズ等に対す
る取組の成果
等</t>
    <phoneticPr fontId="1"/>
  </si>
  <si>
    <t>・研究施設・設備の共用件数
・データ基盤の利用者数
・学術機関との連携件数
・研究者等の受入・派遣件数（クロスアポイントメント制度の適用者数等）
等</t>
    <phoneticPr fontId="1"/>
  </si>
  <si>
    <t>QST</t>
    <phoneticPr fontId="1"/>
  </si>
  <si>
    <t>○国際動向や社会的ニーズを見据え、量子科学技術の進歩を牽引する可能性のある研究開発を実施し、優れた研究・技術シーズを生み出しているか
○研究開発成果を最大化するための研究開発マネジメントは適切に図られているか</t>
    <phoneticPr fontId="1"/>
  </si>
  <si>
    <t>・研究開発マネジメントの取組の実績</t>
    <phoneticPr fontId="1"/>
  </si>
  <si>
    <t>・優れたテーマ設定がなされた課題の存在
・優れた研究・技術シーズの創出成果の存在
・論文数
・TOP10%論文数
・知的財産の創出・確保・活用の質的量的状況</t>
    <phoneticPr fontId="1"/>
  </si>
  <si>
    <t>○量子生命科学に関する基礎的研究開発及び経済・社会的インパクトの高い革新に至る可能性のある先進的な研究開発を実施し、優れた成果を生み出しているか○研究開発成果を最大化するための研究開発マネジメントは適切に図られているか
○国際協力や産学官の連携による研究開発の推進ができているか
○産学官の共創を誘発する場を形成しているか</t>
    <phoneticPr fontId="1"/>
  </si>
  <si>
    <t>・研究開発マネジメントの取組の実績
・産学官連携の質的量的状況</t>
    <phoneticPr fontId="1"/>
  </si>
  <si>
    <t>・優れたテーマ設定がなされた課題の存在
・優れた成果を創出した課題の存在
・企業からの共同研究の受入金額・共同研究件数
・クロスアポイントメント制度の適用者数
・論文数
・TOP10%論文数
・知的財産の創出・確保・活用の質的量的状況</t>
    <phoneticPr fontId="1"/>
  </si>
  <si>
    <t>○経済・社会的インパクトの高い革新に至る可能性のある先進的な研究開発を実施し、優れた成果を生み出しているか
○実用化への橋渡しとなる研究開発に取り組み、橋渡しが進んでいるか
○研究開発成果を最大化するための研究開発マネジメントは適切に図られているか
○重粒子線がん治療の普及・定着に向けた取組を行い、保険収載に係る科学的・合理的判断に寄与しているか</t>
    <phoneticPr fontId="1"/>
  </si>
  <si>
    <t>・優れた成果を創出した課題の存在
・新規薬剤等開発と応用の質的量的状況
・臨床研究データの質的量的収集状況
・論文数
・TOP10%論文数
・知的財産の創出・確保・活用の質的量的状況</t>
    <phoneticPr fontId="1"/>
  </si>
  <si>
    <t>○放射線影響研究の成果が国際的に高い水準を達成し、公表されているか</t>
    <phoneticPr fontId="1"/>
  </si>
  <si>
    <t>・国際水準に照らした放射線影響研究成果の創出状況</t>
    <phoneticPr fontId="1"/>
  </si>
  <si>
    <t>・論文数
・TOP10%論文数
・知的財産の創出・確保・活用の質的量的状況</t>
    <phoneticPr fontId="1"/>
  </si>
  <si>
    <t>○様々な分野の本質的な課題を解決すべく、経済・社会的インパクトが高い、革新に至る可能性のある先進的研究を実施し、優れた成果を生み出しているか
○高輝度3GeV 級放射光源（次世代放射光施設）の整備等に係る研究開発に着実に取り組んでいるか
○研究開発成果を最大化するための研究開発マネジメントは適切に図られているか</t>
    <phoneticPr fontId="1"/>
  </si>
  <si>
    <t>・優れたテーマ設定がなされた課題の存在
・優れた成果を創出した課題の
・論文数
・TOP10%論文数
・知的財産の創出・確保・活用の質的量的状況</t>
    <phoneticPr fontId="1"/>
  </si>
  <si>
    <t>○国際約束に基づき、必要な研究開発に着実に取り組んでいるか
○先進研究開発を実施し、国際的な研究開発プロジェクトを主導できる人材育成に取り組んでいるか</t>
    <phoneticPr fontId="1"/>
  </si>
  <si>
    <t>・ITER 計画及びBA 活動の進捗管理の状況
・先進研究開発及び人材育成の取組の実績</t>
    <phoneticPr fontId="1"/>
  </si>
  <si>
    <t>・我が国分担機器の調達達成度
・論文数
・TOP10%論文数
・知的財産の創出・確保・活用の質的量的状況</t>
    <phoneticPr fontId="1"/>
  </si>
  <si>
    <t>○成果のわかりやすい普及及び成果活用が促進できているか</t>
    <phoneticPr fontId="1"/>
  </si>
  <si>
    <t>・研究開発成果のわかりやすい普及及び成果活用の取組の実績</t>
    <phoneticPr fontId="1"/>
  </si>
  <si>
    <t>・統合による発展、相乗効果に係る成果の把握と発信の実績
・シンポジウム・学会での発表等の件数
・知的財産の創出・確保・活用の質的量的状況
・機構の研究開発の成果を事業活動において活用し、又は活用しようとする者への出資等に関する取組の質的量的実績</t>
    <phoneticPr fontId="1"/>
  </si>
  <si>
    <t>○国際協力や産学官の連携による研究開発の推進ができているか
○産学官の共創を誘発する場を形成しているか。</t>
    <phoneticPr fontId="1"/>
  </si>
  <si>
    <t>・産学官連携の質的量的状況</t>
    <phoneticPr fontId="1"/>
  </si>
  <si>
    <t>・企業からの共同研究の受入金額・共同研究件数
・クロスアポイントメント制度の適用者数</t>
    <phoneticPr fontId="1"/>
  </si>
  <si>
    <t>○技術支援機関、指定公共機関及び基幹高度被ばく医療支援センターとしての役割を着実に果たしているか
○福島復興再生への貢献のための調査研究が着実に実施できているか</t>
    <phoneticPr fontId="1"/>
  </si>
  <si>
    <t>・技術支援機関、指定公共機関及び基幹高度被ばく医療支援セ
ンターとしての取組の実績
・原子力災害対策・放射線防護等を担う機構職員の人材育成に
向けた取組の実績
・被災地再生支援に向けた取組の実績</t>
    <phoneticPr fontId="1"/>
  </si>
  <si>
    <t>・国、地方公共団体等の原子力防災訓練等への参加回数及び専門家派遣人数
・高度被ばく医療分野に携わる専門人材の育成及びその確保の質的量的状況
・原子力災害医療体制の強化に向けた取組の質的量的状況
・被災地再生支援に向けた調査研究の成果
・メディアや講演等を通じた社会への正確な情報の発信の実績</t>
    <phoneticPr fontId="1"/>
  </si>
  <si>
    <t>○社会のニーズにあった人材育成業務が実施できているか</t>
    <phoneticPr fontId="1"/>
  </si>
  <si>
    <t>・研修等の人材育成業務の取組の実績
・大学と連携した人材育成の取組の実績</t>
    <phoneticPr fontId="1"/>
  </si>
  <si>
    <t>○施設及び設備等の活用が促進できているか</t>
    <phoneticPr fontId="1"/>
  </si>
  <si>
    <t>・施設及び設備等の活用促進への取組の実績</t>
    <phoneticPr fontId="1"/>
  </si>
  <si>
    <t>・施設等の共用実績</t>
    <phoneticPr fontId="1"/>
  </si>
  <si>
    <t>○官民地域パートナーシップによる次世代放射光施設の整備等に着実に取り組んでいるか</t>
    <phoneticPr fontId="1"/>
  </si>
  <si>
    <t>・官民地域パートナーシップによる次世代放射光施設の整備に
係る進捗管理の状況</t>
    <phoneticPr fontId="1"/>
  </si>
  <si>
    <t>○拠点を越えた組織融合の仕組み等が導入されているか</t>
    <phoneticPr fontId="1"/>
  </si>
  <si>
    <t>・拠点を越えた組織融合への取組の実績</t>
    <phoneticPr fontId="1"/>
  </si>
  <si>
    <t>○女性の活躍や研究者の多様性も含めた戦略的な人事が実施できているか</t>
    <phoneticPr fontId="1"/>
  </si>
  <si>
    <t>・女性の活躍や研究者の多様性も含めた人事に関する取組の実
績</t>
    <phoneticPr fontId="1"/>
  </si>
  <si>
    <t>・当該分野の後期博士課程における女性割合と女性研究者の新
規採用割合</t>
    <phoneticPr fontId="1"/>
  </si>
  <si>
    <t>JST</t>
    <phoneticPr fontId="1"/>
  </si>
  <si>
    <t>・ 研究開発戦略・社会シナリオ等の立案に向けた活動プロセスが適切か。</t>
    <phoneticPr fontId="1"/>
  </si>
  <si>
    <t>調査・分析の取組の進捗
- 調査・分析のための体制構築
- 多様なステークホルダーの参画
- JST 内外との連携、ネットワーク構築
等</t>
    <phoneticPr fontId="1"/>
  </si>
  <si>
    <t>・研究開発戦略や社会シナリオ等の品質向上の取組の進捗
- 研究開発戦略や社会シナリオの作成過程における品質管理の妥当性
- フォローアップ調査等による今後の作成活動への反映
- CRDS アドバイザリー委員会での評価、助言の反映
- LCS 戦略推進委員会での評価、助言の反映、LCS 事業評価委員会での評価、意見の反映
- 品質向上に資する組織体制の強化
等
・ 様々なステークホルダーの参画（調査・分析の実施体制、WS 開催数、ヒアリング者数等）
・ 海外動向等に関する調査・分析の取組の進捗
- 海外調査報告書等の発行、社会シナリオへの反映
- 海外機関との連携やネットワークの構築状況
- 中国に関する調査報告書等の発行
- 日中間の連携やネットワークの構築状況
等
・機構の研究開発事業及び経営等における活用状況・連動性の強化
- 機構の研究開発事業及び経営等への活用
- 戦略目標策定等における情報提供・協力
等
・ 中国文献データベースの運用
- 中国文献データベースの整備状況</t>
    <phoneticPr fontId="1"/>
  </si>
  <si>
    <t>・ 先見性のある質の高い研究開発戦略・社会シナリオ等を立案し、政策・施策や研究開発等に活用されているか。</t>
    <phoneticPr fontId="1"/>
  </si>
  <si>
    <t>・ 社会シナリオの立案の成果
・ 研究開発戦略や社会シナリオ等の成果物や知見・情報の活用
- 関係府省・外部機関及び機構における施策等への反映
- 研究開発の新たな潮流の創造促進</t>
    <phoneticPr fontId="1"/>
  </si>
  <si>
    <t>・研究開発戦略等の立案の成果
- 戦略プロポーザル・研究開発の俯瞰報告書・各種報告書や社会シナリオ等の発行
- 重要トピックや優先的課題への調査・分析
等
・ 成果の発信数
- 各種媒体（HP・報告書・書籍・シンポジウム等）による成果の発信
- 機構、関係府省、外部機関等への情報提供
- 講演・学会発表・寄稿等による情報発信
等
・ 研究開発戦略や社会シナリオ等に基づいて実施された機構内外の研究開発成果
- 機構の研究開発事業における研究開発成果
- 関係府省、外部機関等における研究開発成果
等</t>
    <phoneticPr fontId="1"/>
  </si>
  <si>
    <t>・応募件数（出資の場合、出資への相談件数）／採択件数
・ 事業説明会等実施回数
・ サイトビジット等実施回数</t>
    <phoneticPr fontId="1"/>
  </si>
  <si>
    <t>・ 論文数（社会技術研究開発を除く。）
・ 特許出願・登録件数（社会技術研究開発を除く。）
・ 成果の発信数
・ 受賞数（社会技術研究開発を除く。</t>
    <phoneticPr fontId="1"/>
  </si>
  <si>
    <t>・ イノベーションに繫がる独創的・挑戦的な研究開発マネジメント活動は適切か。</t>
    <phoneticPr fontId="1"/>
  </si>
  <si>
    <t>・ 研究開発マネジメントの取組の進捗
・ 研究開発成果の展開活動の進捗
・ 事業の制度設計書（公募テーマの設定プロセス、研究開発課題
の選定プロセス、ステージゲート、評価等）</t>
    <phoneticPr fontId="1"/>
  </si>
  <si>
    <t>・ 公募テーマ応募件数
・ 公募テーマ設定に係るワークショップ開催数、参画専門家数、ヒアリング実施数
・ 産学（コンソーシアム等も含む）における情報交換実施回数
・ 国際的な研究交流の場の設定回数（国際シンポジウム等）や国際的頭脳循環への参画に関する場の設定回数進捗（国際共同研究を行っている課題の割合等）
・ 産業界からの参画規模
・ 研究課題及びPM の概念実証の達成に向けた進展や、マネジメントに係る外部有識者による評価結果（研究の進捗状況に応じた柔軟な事業運営、開発体制）
・ 事業統括会議や研究開発運営会議の取組の進捗、目標達成への貢献（会議の回数、国内外の最新の動向やサイトビジット等を踏まえて軌道修正を行った課題の割合、探索研究から本格研究への移行割合などステージゲート方式によって課題の整理統合・集中投資を行った割合等）
・ 基礎研究から実用化支援、知的財産化まで一貫した事業運営に資する活動（各事業間の成果の共有のための活動）
・ 社会・産業界への展開に向けた活動の回数</t>
    <phoneticPr fontId="1"/>
  </si>
  <si>
    <t>・ 未来の産業創造と社会変革に向けた新たな価値創出や経済・社会課題への対応に資する成果が生み出されているか。</t>
    <phoneticPr fontId="1"/>
  </si>
  <si>
    <t>・ 研究成果の創出及び成果展開（見通しを含む）</t>
    <phoneticPr fontId="1"/>
  </si>
  <si>
    <t>・ 研究開発の進捗状況に応じた、成果の展開や社会実装、波及効果に関する進捗（外部専門家による終了評価や追跡評価・研究者自身へのアンケート等により社会的インパクトなど顕著な研究成果や実用化等が創出されている又は創出される可能性があると認められる課題の件数、成果の展開や社会還元につながる活動が行われたと認められる課題の件数や割合、挑戦的な研究開発（目標に到達しなかったものを含む）で社会において研究成果を活用・実装する主体との協働や成果の活用などの社会還元（副次的効果、波及効果を含む）につながる活動が行われている課題の件数や割合）
・ 外部専門家による評価により、
- 価値の高い基本特許、周辺特許の取得がなされたと見なされたもの
- インパクトのある論文が出されたと見なされたものなど、研究課題の目標の達成に向け優れた進捗が認められる課題数
・ 論文被引用数
・ 国際共著論文数
・ 企業等からのコンタクト数
・ 人材輩出への貢献</t>
    <phoneticPr fontId="1"/>
  </si>
  <si>
    <t>・ 優良課題の確保、適切な研究開発マネジメントを行っているか。
・ 研究開発成果の実用化促進（出資・ベンチャー支援、知財支援等）の取組は適切に機能しているか。
・ 場において本格的産学官連携のためのシステム改革に向けた取組が進捗しているか。</t>
    <phoneticPr fontId="1"/>
  </si>
  <si>
    <t>・ 研究開発マネジメントの取組の進捗（優良領域・課題の作りこみ・選定の取組状況、成果の橋渡しや場における本格的産学官連携に向けたマネジメントの状況を含む）
・ 研究開発成果の実用化促進の取組の進捗（ベンチャー支援、大学等における知的財産マネジメント強化、大学等による研究成果の保護・活用のための取組）
・ 出資事業に係わるマネジメントの進捗</t>
    <phoneticPr fontId="1"/>
  </si>
  <si>
    <t>・ 応募件数／採択件数のうち機構の基礎研究等に由来する技術シーズに基づく件数
・ 中間評価等実施回数
・ 場における本格的産学官連携の実現に向けたマネジメントの状況
・ 知財支援・特許活用に向けた活動の状況(大学負担率、委員会開催回数、JST 保有特許の管理状況）
・ 産学マッチング支援状況（産学マッチングの「場」等の提供回数）
・ 機構の研究開発事業との連携状況（連携事業数、連携回数）</t>
    <phoneticPr fontId="1"/>
  </si>
  <si>
    <t>・ 産学官共創の場が形成されているか。
・ 未来の産業創造と社会変革に向けた新たな価値創出や経済・社会課題への対応に資する成果が生み出されているか。
・ 研究開発成果の実用化・社会還元が促進されているか（出資・ベンチャー支援、知財支援等）。</t>
    <phoneticPr fontId="1"/>
  </si>
  <si>
    <t>・ 産学官共創の場の形成の進捗
・ 研究成果の創出及び成果展開（見通しや成果の実用化に向けた取組の状況を含む）
・ 研究開発成果の実用化に向けた取組の進展（出資・ベンチャー支援、大学等における知的財産マネジメントの高度化、大学等による研究成果の保護・活用）</t>
    <phoneticPr fontId="1"/>
  </si>
  <si>
    <t>・ 民間資金の誘引状況
・ プロトタイプ等の件数
・ 成果の展開や社会実装に関する進捗（次のフェーズにつながった件数、実用化に至った件数、民間資金等の呼び込み）
（共創の「場」の形成支援）
・ 産学からの人材の糾合人数
・ 場における人材育成・輩出数
・ 参画機関数
・ 参画機関間での非競争領域における共同研究課題数
（出資）
・ 出資件数
・ 出資企業における出資事業の呼び水効果
・ 知財支援・特許活用に向けた活動の成果（特許化率・件数、研究費受入額・件数、特許権実施等収入額・件数（総数、対ベンチャー数））
・ 産学マッチング支援成果（参加者数、参加者の満足度、マッチング率）
・ 機構の研究開発事業との連携成果（連携に基づく特許取得数）</t>
    <phoneticPr fontId="1"/>
  </si>
  <si>
    <t>・ 以下に資する国際共同研究マネジメント等への取組は適切か。
- 国際共通的な課題の解決
- 我が国及び相手国の科学技術水準向上</t>
    <phoneticPr fontId="1"/>
  </si>
  <si>
    <t>・ 共同研究マネジメントの取組の進捗・イノベーションにつながるような諸外国との関係構築への取組の進捗
- 研究フェーズ、相手国プログラム等に応じた制度の適用</t>
    <phoneticPr fontId="1"/>
  </si>
  <si>
    <t>・ 日本国側研究提案数、相手国側研究提案とのマッチング率
・ 参加国の拡大や適切な領域の設定に向けた取組の進捗（新たな課題やテーマを発掘するためのワークショップ等の開催等）</t>
    <phoneticPr fontId="1"/>
  </si>
  <si>
    <t>・ 科学技術交流を促進するための取組は適切か。
・ 青少年交流プログラムの評価の取組は適切か。</t>
    <phoneticPr fontId="1"/>
  </si>
  <si>
    <t>・ 科学技術交流促進の取組の進捗
- 外国人研究者宿舎の入居に向けた取組状況
- 青少年交流プログラムの取組状況
・ 青少年交流プログラムの事業評価の状況</t>
    <phoneticPr fontId="1"/>
  </si>
  <si>
    <t>・ 生活支援サービスの実施回数
・ 招へい者数（国別）
・ 受入機関数
・ 外部有識者による青少年交流プログラムの評価の実施回数（１年に１回）</t>
    <phoneticPr fontId="1"/>
  </si>
  <si>
    <t>・ 国際共同研究を通じた国際共通的な課題の解決や我が国及び相手国の科学技術水準向上に資する研究成果、科学技術外交強化への貢献が得られているか。
・ 我が国発の研究成果等の海外展開が促進されているか。
・ SDGs 達成に貢献しているか。</t>
    <phoneticPr fontId="1"/>
  </si>
  <si>
    <t>・ SDGs 等の国際共通的な課題の解決や科学技術水準向上に資する研究成果の創出及び成果展開（見通しを含む）
・ 諸外国との関係構築・強化
- 経営層のトップ外交等による科学技術外交上の成果
- 機構他事業の国際展開</t>
    <phoneticPr fontId="1"/>
  </si>
  <si>
    <t>・ 相手側研究チームとの共著論文数
・ 相手国への派遣研究者数、相手国からの受入れ研究者数
・ SDGs 達成に向けた実証試験等の実施件数</t>
    <phoneticPr fontId="1"/>
  </si>
  <si>
    <t>・ 科学技術イノベーション人材の獲得に資する交流が促進されているか。</t>
    <phoneticPr fontId="1"/>
  </si>
  <si>
    <t>・ イノベーション人材の獲得
- 外国人研究者の受入れへの貢献（外国人研究者宿舎の入居数）
- 科学技術人材の交流・獲得促進（アンケート結果、再来日者の状況）</t>
    <phoneticPr fontId="1"/>
  </si>
  <si>
    <t>・ 入居率
・ 入居者への退去時アンケート調査における満足度
・ 再来日者数
・ 本プログラムを契機に再来日または新規の招へいにつながったと回答があった受入れ機関数</t>
    <phoneticPr fontId="1"/>
  </si>
  <si>
    <t>・効果的・効率的な情報収集・提供・利活用に資するための新技術の導入や開発をすることができたか。
・ ユーザニーズに応えた情報の高度化、高付加価値化を行っているか。</t>
    <phoneticPr fontId="1"/>
  </si>
  <si>
    <t>・ 他の機関・サービスとの連携を踏まえたサービス高度化への取組の進捗
・ 情報分析基盤の整備への取組の進捗</t>
    <phoneticPr fontId="1"/>
  </si>
  <si>
    <t>・ 他の機関・サービスとの連携状況
・ サービスの効果的・効率的な運用（業務の実施・検証・改善）
・ 経営改善計画の策定・進捗</t>
    <phoneticPr fontId="1"/>
  </si>
  <si>
    <t>・ ライフサイエンス分野の研究推進のためのデータベース統合の取組は適切か。</t>
    <phoneticPr fontId="1"/>
  </si>
  <si>
    <t>・ JST 内外との連携を含めたライフサイエンスデータベース統合化への取組の進捗</t>
    <rPh sb="38" eb="40">
      <t>シンチョク</t>
    </rPh>
    <phoneticPr fontId="1"/>
  </si>
  <si>
    <t>・ 科学技術イノベーションの創出に寄与するため科学技術情報の流通基盤を整備し、流通を促進できたか。</t>
    <phoneticPr fontId="1"/>
  </si>
  <si>
    <t>・ サービスの利用調査結果
・ 分析ツールの提供、分析実施</t>
    <phoneticPr fontId="1"/>
  </si>
  <si>
    <t>・ サービスの効果的・効率的な提供（稼働率、書誌情報の整備件数）
・ 政策決定のための日本の科学技術情報分析基盤の整備（文部科学省による科学技術情報分析基盤の利用状況）</t>
    <phoneticPr fontId="1"/>
  </si>
  <si>
    <t>・ ライフサイエンス研究開発の活性化に向けたデータベース統合化の取組は、効果的・効率的な研究開発を行うための研究開発環境の整備・充実に寄与しているか。</t>
    <phoneticPr fontId="1"/>
  </si>
  <si>
    <t>・ ライフサイエンス分野のデータベース統合化における成果</t>
    <phoneticPr fontId="1"/>
  </si>
  <si>
    <t>・ ライフサイエンスデータベース統合数
・ ライフサイエンス統合データベースアクセス数等</t>
    <phoneticPr fontId="1"/>
  </si>
  <si>
    <t>・ 研究開発を推進する
ためのPM マネジメン
ト支援体制は適切か。</t>
    <phoneticPr fontId="1"/>
  </si>
  <si>
    <t>・ PM 雇用者としての環境整備状況
・ PM の業務を支援する体制の適切性</t>
    <phoneticPr fontId="1"/>
  </si>
  <si>
    <t>・ 大学等との連携状況
・ PM 補佐（研究開発マネジメント・運営担当）、業務アシスタントの充足状況</t>
    <phoneticPr fontId="1"/>
  </si>
  <si>
    <t>・ 研究開発を推進するための適切なPM マネジメント支援が出来ているか。</t>
    <phoneticPr fontId="1"/>
  </si>
  <si>
    <t>・ PM の雇用状況
・ 研究開発プログラムの作り込み支援の適切性
・ PM がハイリスク・ハイインパクトな研究プログラムに取り組むための支援状況
・ 政策目的に照らした、適切な広報・アウトリーチ活動の実施状況</t>
    <phoneticPr fontId="1"/>
  </si>
  <si>
    <t>・ 革新的研究開発推進会議及び革新的研究開発推進プログラム有識者会議への報告回数
・ レビュー会の開催回数
・ プログラム・マネジメントについてのPMへの研修、PM に対する講演等の実施状況、回数
・ ImPACT の実施規約の締結数、機関数
・ PM 活動に関するアウトリーチ活動状況
（実施・支援件数）</t>
    <phoneticPr fontId="1"/>
  </si>
  <si>
    <t>・ 国から交付される補助金による基金を設置し、研究開発を推進する体制の整備が進捗したか。
・ ムーンショット目標達成及び研究開発構想実現に向けた研究開発を適切に推進したか。</t>
    <phoneticPr fontId="1"/>
  </si>
  <si>
    <t>・ 基金の設置及び研究開発を推進する体制の整備の進捗
・ ムーンショット目標達成及び研究開発構想の実現に向けた活動の進捗（PD の任命、PM の公募、戦略協議会（仮称）への報告など）
・ 最先端の研究支援に向けた取組</t>
    <phoneticPr fontId="1"/>
  </si>
  <si>
    <t>・ 関係規程の整備状況
・ PD 任命実績
・ PM 採択実績
・ ポートフォリオ（プロジェクトの構成（組み合わせ）、資源配分等のマネジメント計画）の構築、見直し実績
・ 戦略協議会（仮称）への報告実績
・ 最先端の支援実績</t>
    <phoneticPr fontId="1"/>
  </si>
  <si>
    <t>‧ ムーンショット目標達成及び研究開発構想実現に向けた研究成果が創出されているか。</t>
    <phoneticPr fontId="1"/>
  </si>
  <si>
    <t>‧ ムーンショット目標達成及び研究開発構想実現に向けた研究成果の創出及び成果展開（見通しを含む）</t>
    <phoneticPr fontId="1"/>
  </si>
  <si>
    <t>‧ 国が定める運用・評価指針に基づく評価等により、優れた進捗が認められるプロジェクト数
‧ 国際連携及び産業界との連携・橋渡し（スピンアウトを含む）の件数</t>
    <phoneticPr fontId="1"/>
  </si>
  <si>
    <t>‧ 国から交付される補助金による基金を設置し、研究を推進する体制の整備が進捗したか。
‧ 創発的研究を推進するため研究マネジメント活動は適切か。</t>
    <phoneticPr fontId="1"/>
  </si>
  <si>
    <t>‧ 基金の設置及び研究を推進する体制の整備の進捗（研究課題の選定方法、ステージゲートでの評価方法の決定等）
‧ 研究マネジメントの取組の進捗（多様な研究者の融合を促す取組の進捗状況等）</t>
    <phoneticPr fontId="1"/>
  </si>
  <si>
    <t>‧ 関係規程の整備状況
‧ ガバニングボード（仮称）メンバー、総括等の任命件数、多様性
‧ 採択課題における分野の多様性
‧ 創発的研究の促進に係る取組状況（ワークショップの開催実績等）
‧ 進捗管理や機関評価に係る外部有識者による評価結果</t>
    <phoneticPr fontId="1"/>
  </si>
  <si>
    <t>・ 科学技術と一般社会をつなぐ科学コミュニケーション活動は適切か。</t>
    <phoneticPr fontId="1"/>
  </si>
  <si>
    <t>・ 科学コミュニケーション活動の取組状況
・ 機構内や外部機関と協業した様々なステークホルダー間の対話・協働の場の創出・提供状況</t>
    <phoneticPr fontId="1"/>
  </si>
  <si>
    <t>・ 対話・協働の場創出に向けた取組の進捗
（日本科学未来館の来館者数、科学技術と社会の対話の場の開催件数・参加人数）
・ 研究者に向けた科学コミュニケーション研修の実施
・ JST 研究成果のアウトリーチ取組状況
・ 科学コミュニケーターの輩出数</t>
    <phoneticPr fontId="1"/>
  </si>
  <si>
    <t>・ 多様なステークホルダーが双方向で対話・協働し、科学技術イノベーションと社会との関係を深化させているか。
・ 研究開発戦略立案活動と有効に連携しているか。</t>
    <phoneticPr fontId="1"/>
  </si>
  <si>
    <t>・ 科学技術イノベーションの創出に向けた、研究開発活動に資する取組の展開
・ 研究コミュニティ等と協業した、来館者の意見・反応の集約と活用状況
・ 来館者を被験者とする実証実験等の取組状況
・ 研究者の対話の場への自律的な参画状況（サイエンスアゴラ等、科学技術と社会の対話の場への研究者の参画状況）
・ 研究者の意識改革状況
・ 科学コミュニケーション活動の社会実装状況
・ 機構内戦略立案機能と連携した、対話・協働活動等の取組状況
・ 一般社会のニーズ・意見等の研究開発、政策提言等への反映状況</t>
    <phoneticPr fontId="1"/>
  </si>
  <si>
    <t>・ 科学技術と社会の対話の場への研究者参画数
・ 対話・協働実践者に対するアンケート調査結果
・ 科学コミュニケーション活動実施者に対する支援の応募件数・採択件数</t>
    <phoneticPr fontId="1"/>
  </si>
  <si>
    <t>・ 次世代の科学技術人材育成に向け適切に取組んでいるか。
・ 継続的に科学技術人材を輩出するための仕組みづくりに努めているか。
・ 支援機関に効果的な支援を実施出来ているか。</t>
    <phoneticPr fontId="1"/>
  </si>
  <si>
    <t>・ 次世代の科学技術人材育成に向けた取組の進捗や外部評価等を踏まえた改善
- 業務改革・見直しへの取組状況
- 実施機関等への支援の更なる改善に向けた取組状況
・ 先進的な理数教育に関する取組の普及
・ 次世代の科学技術人材育成に向けた取組の進捗や外部評価等を踏まえた改善
- 業務改革・見直しへの取組状況
- 実施機関等への支援の更なる改善に向けた取組状況
・ 先進的な理数教育に関する取組の普及</t>
    <phoneticPr fontId="1"/>
  </si>
  <si>
    <t>・ 事業の実施・支援体制整備への取組の進捗
・ 外部有識者等からの事業への評価・意見等
・ 事務処理件数
・ 児童生徒・教員等の参加者数
・ 高大連携等を実施した大学数
・ JST 内外との連携への取組状況
・ 支援対象機関からの評価
・ 事業の実施・支援体制整備への取組の進捗
・ 外部有識者等からの事業への評価・意見等
・ 事務処理件数
・ 児童生徒・教員等の参加者数
・ 高大連携等を実施した大学数
・ JST 内外との連携への取組状況
・ 支援対象機関からの評価
・ SSH 中間評価の結果
・ 事業に参加した児童生徒等の資質・能力</t>
    <phoneticPr fontId="1"/>
  </si>
  <si>
    <t>・ 次世代の科学技術人材が継続的・体系的に育成されているか。
・ 支援機関が持続的運営に向けて効果的な活動を行っているか。</t>
    <phoneticPr fontId="1"/>
  </si>
  <si>
    <t>・ 科学技術人材の輩出状況
・ 取組の波及・展開状況
・ 科学技術人材の輩出状況
・ 取組の波及・展開状況</t>
    <phoneticPr fontId="1"/>
  </si>
  <si>
    <t>・ 取組に参加した児童生徒等の興味・関心の向上
- アンケート調査による肯定的な回答の割合
・ 取組に参加した児童生徒等の資質・能力の伸長
- 取組に参加した児童生徒等の研究成果を競う国際科学競技大会等への出場割合
・ 次世代の科学技術人材育成（追跡調査による活躍状況の把握）
・ 理数好きの児童生徒等の研鑽・活躍の場の構築及び参加者数の確保
- 科学の甲子園等の参加者数
・ 取組や成果の他の教育機関・地域への波及・展開に向けた活動の状況（事例など）
・ 次世代の科学技術人材育成に対する社会からの理解と協力の獲得
- 協賛企業あるいは協賛金額
・海外の青少年との交流状況
・ 取組に参加した児童生徒等の興味・関心の向上
- アンケート調査による肯定的な回答の割合
・ 取組に参加した児童生徒等の資質・能力の伸長
- 取組に参加した児童生徒等の研究成果を競う国際科学競技大会等への出場割合
・ 次世代の科学技術人材育成（追跡調査による活躍状況の把握）
・ 支援機関の持続的運営に向けた効果的な支援の実施
・ SSH による展開
- SSH 指定校が地域の拠点校として、生徒の交流や、事業の成果を広める活動を含め、先進的な理数系教育を実施していること。
- 人材育成を図るための理数系教育の教育課程に関する研究開発が学習指導要領改訂の検討に資すること。
・ 取組や成果の他の教育機関・地域への波及・展開に向けた活動の状況（事例など）
・ 次世代の科学技術人材育成に対する社会からの理解と協力の獲得
- 協賛企業あるいは協賛金額
・ 海外の青少年との交流状況</t>
    <phoneticPr fontId="1"/>
  </si>
  <si>
    <t>・ 人材の育成・活躍に向けた取組ができたか。</t>
    <phoneticPr fontId="1"/>
  </si>
  <si>
    <t>・ 人材の育成・活躍に向けた取組の進捗
- JREC-IN Portal サービスの高度化への取組状況
- PM 研修の有効かつ実践的なプログラムの実施に向けた取組状況
- 研究機関における有益な研究倫理研修会の取組状況
・ 他機関との連携の進捗
- JREC-IN Portal のJST 内外との連携状況
- PM 研修における募集・実施・人材活用に向けた他機関との連携状況</t>
    <phoneticPr fontId="1"/>
  </si>
  <si>
    <t>・ サービス等の効果的・効率的な運用
・ プログラム・マネージャー研修の研修生受入・受講数
・ 研究倫理研修会の実施回数、参加者数</t>
    <phoneticPr fontId="1"/>
  </si>
  <si>
    <t>・ 科学技術イノベーションに資する人材を育成・活躍させる仕組みを構築し、それぞれの目的とする人材の活躍の場の拡大を促進でき
たか。</t>
    <phoneticPr fontId="1"/>
  </si>
  <si>
    <t>・ 制度・サービス利用者等からの肯定的な反応
- JREC-IN Portal サービスの利用状況
- PM 研修修了者の満足度
・ 制度・サービスの実施・定着
- PM 研修でJST 内外の事業における実践的なマネジメント体験の仕組みを構築し取組を充実できているか
- PM 研修を通じた能力伸長の状況
- 研究倫理研修会における実施内容の有効性</t>
    <phoneticPr fontId="1"/>
  </si>
  <si>
    <t>・ 我が国のイノベーション・エコシステムの構築を目指して、国からの資金等による大学ファンドを創設したか。</t>
    <phoneticPr fontId="1"/>
  </si>
  <si>
    <t>・ ガバナンス体制の構築
・ 資金運用体制の構築</t>
    <phoneticPr fontId="1"/>
  </si>
  <si>
    <t>・ 運用業務担当理事の任命
・ 運用・監視委員会の支援
・ 資金運用に係る基本方針の作成・公表
・ 業務方法書の改訂及び資金運用委託機関の選定</t>
    <phoneticPr fontId="1"/>
  </si>
  <si>
    <t>理研</t>
    <rPh sb="0" eb="2">
      <t>リケン</t>
    </rPh>
    <phoneticPr fontId="1"/>
  </si>
  <si>
    <t>〇理事長のリーダーシップの下、研究開発成果を最大化し、イノベーションを創出するための、他の国立研究開発法人の模範となるような法人運営システムを構築・運用できたか。
〇特措法第７条に基づく主務大臣による措置要求に適切に対応できているか
（該当事例があった場合のみ）。</t>
  </si>
  <si>
    <t>・我が国や社会からの要請の分析や、法人運営に係る適切な評価の実施と、これらを踏まえた理事長のリーダーシップによる法人運営の改善状況
・人事制度の改革、多様で優れた人材の登用、女性や外国人等が働きやすい制度の整備及
び運用、研究支援機能の構築などの、研究環境の整備状況
・国内外からの研究者の受け入れと育成・輩出の状況、学生の受入状況
・海外の研究機関等との連携状況
・研究成果の発信、アウトリーチ活動の取組状況
・組織対組織での産業界や大学との連携状況と、これによる研究成果の社会還元等の状況
・知的財産のマネジメント、ベンチャー創出・育成の進捗状況
・出資等の業務を通じたイノベーション創出強化に係る取組状況
・新たな科学の開拓・創成の取組状況と、これによる革新的シーズの創出等の成果
・情報技術（ICT）を駆使した研究開発成果の最大化・イノベーション創出の促進に係る取組状況
等</t>
  </si>
  <si>
    <t>・無期雇用化した職員数
・研究者の外国人比率、女性比率、研究支援者等の数
・国内外から受け入れた若手研究者数、大学から受け入れた学生数
・学術論文誌への論文掲載数、論文の質に関する指標（Top10%論文数等）
・アウトリーチ活動の実施件数
・国内外の外部の研究機関等との連携数、連携プロジェクト数
・大型の共同研究等による民間企業からの資金受入状況、特許件数（出願、登録）、10 年以上保有している特許の実施化率、研究所発ベンチャー数
・出資等の業務を通じた民間企業等との連携数、資金受入状況
・新たな科学の開拓・創成に係る、卓越した研究実績と高い識見及び指導力を有する研究者（主任研究員）の活動状況、組織・分野横断的な融合研究の実施件数
・研究データの収集、管理、利活用の状況
等</t>
  </si>
  <si>
    <t>〇科学技術・イノベーション基本計画等に挙げられた、我が国や社会からの要請に対応するための研究開発を、中長期目標・中長期計画等に基づき戦略的に推進できているか。
〇世界最高水準の研究開発成果が創出されているか。また、それらの成果の社会還元を実施できているか。
〇研究開発成果を最大化するための研究開発マネジメントは適切に図られているか。
〇特措法第７条に基づく主務大臣による措置要求に適切に対応できているか
（該当事例があった場合のみ）</t>
  </si>
  <si>
    <t>・中長期目標・中長期計画等で設定した、各領域における主要な研究開発課題等を中心とした、戦略的な研究開発の進捗状況
・世界最高水準の研究開発成果の創出、成果の社会還元
・研究開発の進捗に係るマネジメントの取組
等</t>
  </si>
  <si>
    <t>・学術論文誌への論文掲載数、論文の質に関する指標（Top10%論文数等）
・特許件数（出願、登録）、外部資金受入状況、連携数（共同研究等）
等</t>
  </si>
  <si>
    <t>〇中長期目標・中長期計画等に基づき、研究開発基盤の運用・共用・高度化・利活用研究の取組を推進できているか。
○研究所として、高度化、利活用のための卓越した研究成果が創出されているか。また、それらの成果の社会還元を実施できているか。
○研究開発基盤の外部への共用等を通じ、科学技術や経済社会の発展等に貢献する成果を創出できたか。
〇研究開発成果を最大化するための研究開発マネジメントは適切に図られているか。
〇特措法第７条に基づく主務大臣による措置要求に適切に対応できているか（該当事例があった場合のみ）。</t>
  </si>
  <si>
    <t>・中長期目標・中長期計画等で設定した、主要課題を中心とした、研究開発基盤の運用・共用・高度化・利活用研究の取組の進捗状況
・高度化、利活用のための卓越した研究開発成果の創出、成果の社会還元
・外部への共用等を通じた成果創出
・研究開発基盤の運用・共用・高度化・利活用研究の進捗に係るマネジメントの取組
等</t>
  </si>
  <si>
    <t>・共用件数等
・学術論文誌への論文掲載数、論文の質に関する指標（Top10%論文数等）
・特許件数（出願、登録）、外部資金受入状況、連携数（共同研究等）
等</t>
  </si>
  <si>
    <t>JAXA</t>
  </si>
  <si>
    <t>○我が国の安全保障の確保に貢献する取組の立案・検討・マネジメントは適切に進められたか。それに伴う成果が生まれ
ているか。</t>
  </si>
  <si>
    <t>（成果指標）
○安全保障の確保に係る取組の成果（マネジメント等指標）
○研究開発等の実施に係る事前検討の状況
○研究開発等の実施に係るマネジメントの状況
（例：研究開発の進捗管理の実施状況、施設・設備の整備・維持・運用の状況、コスト・予算の管理状況等）
○安全保障機関等の外部との連携・協力の状況</t>
  </si>
  <si>
    <t>（成果指標）
○国際的ベンチマークに照らした研究開発等の成果
（例：データ提供数・達成解像度等） 
（マネジメント等指標）
○安全保障機関等の外部との連携・協力の状況
（例：協定・共同研究件数等）
○外部資金等の獲得・活用の状況（例：受託件数等）</t>
  </si>
  <si>
    <t>○我が国の災害対策・国土強靱化や地球規模課題の解決に貢献する取組の立案・検討・マネジメントは適切に進められたか。それに伴う成果が生まれているか。</t>
  </si>
  <si>
    <t>（成果指標）
○災害対策・国土強靱化や地球規模課題の解決に係る取組の成果
（マネジメント等指標）
○研究開発等の実施に係る事前検討の状況
○研究開発等の実施に係るマネジメントの状況
（例：研究開発の進捗管理の実施状況、施設・設備の整備・維持・運用の状況、コスト・予算の管理状況等）
○防災関係機関等の外部との連携・協力の状況</t>
  </si>
  <si>
    <t>（成果指標）
○国際的ベンチマークに照らした研究開発等の成果
（例：データ提供数・データ利用自治体数等） 
（マネジメント等指標）
○防災関係機関等の外部との連携・協力の状況
（例：協定・共同研究件数等）
○外部資金等の獲得・活用の状況（例：受託件数等）</t>
  </si>
  <si>
    <t>○世界最高水準の科学成果の創出や我が国の国際的プレゼンス維持・向上等に貢献する宇宙科学研究、宇宙探査活動、有人宇宙活動等の立案・検討・マネジメントは適切に進められたか。それに伴う成果が生まれているか。</t>
  </si>
  <si>
    <t>（成果指標）
○宇宙科学・探査による新たな知の創造に係る取組の成果
（マネジメント等指標）
○研究開発等の実施に係る事前検討の状況
○研究開発等の実施に係るマネジメントの状況
（例：研究開発の進捗管理の実施状況、施設・設備の整備・維持・運用の状況、コスト・予算の管理状況等）
○大学・海外機関等の外部との連携・協力の状況</t>
  </si>
  <si>
    <t>（成果指標）
○国際的ベンチマークに照らした研究開発等の成果
（例：著名論文誌への掲載状況等）
○人材育成のための制度整備・運用の成果（例：受入学生の進路等）
（マネジメント等指標）
○大学・海外機関等の外部との連携・協力の状況
（例：協定・共同研究件数等）
○人材育成のための制度整備・運用の状況
（例：学生受入数、人材交流の状況等）
○論文数の状況（例：査読付き論文数、高被引用論文数等）
○外部資金等の獲得・活用の状況
（例：科研費等の外部資金の獲得金額・件数等）</t>
  </si>
  <si>
    <t>○新たな事業の創出等の宇宙利用の拡大及び産業振興、宇宙産業の国際競争力強化に貢献するための立案・検討・マネジメントは適切に進められたか。それに伴う成果が生まれているか。</t>
  </si>
  <si>
    <t>（成果指標）
○宇宙を推進力とする経済成長とイノベーションの実現に係る取組の成果（品質・コスト・スケジュール等を考慮した取組を含む）
（マネジメント等指標）
○研究開発等の実施に係る事前検討の状況
○研究開発等の実施に係るマネジメントの状況
（例：研究開発の進捗管理の実施状況、施設・設備の整備・維持・運用の状況、コスト・予算の管理状況等）
○民間事業者等の外部との連携・協力の状況</t>
  </si>
  <si>
    <t>（成果指標）
○宇宙実証機会の提供の状況
（例：民間事業者・大学等への実証機会の提供数等）
○研究開発成果の社会還元・展開状況
（例：知的財産権の出願・権利化・ライセンス供与件数、受託件数、ISS 利用件数、
施設・設備の供用件数等）
○新たな事業の創出の状況
（例：JAXA が関与した民間事業者等による事業等の創出数等）
○外部へのデータ提供の状況
（例：国内外の関係機関等への衛星データ提供数等）
（マネジメント等指標）
○民間事業者等の外部との連携・協力の状況
（例：協定・共同研究件数、技術支援件数、JAXA の施策・制度等への民間事業者・
大学等の参入数又は参加者数等）
○外部資金等の獲得・活用の状況
（例：民間資金等を活用した事業数等）</t>
  </si>
  <si>
    <t>○産業・科学技術基盤を始めとする我が国の宇宙活動を支える総合的基盤の強化に貢献する研究開発活動の立案・検討・マネジメントは適切に進められたか。それに伴う成果が生まれているか。</t>
  </si>
  <si>
    <t>（成果指標）
○産業・科学技術基盤を始めとする我が国の宇宙活動を支える総合的基盤の強化に係る取組の成果
（マネジメント等指標）
○研究開発等の実施に係る事前検討の状況
○研究開発等の実施に係るマネジメントの状況
（例：研究開発の進捗管理の実施状況、施設・設備の整備・維持・運用の状況、コスト・予算の管理状況等）
○大学・海外機関等の外部との連携・協力の状況</t>
  </si>
  <si>
    <t>（成果指標）
○国際的ベンチマークに照らした研究開発等の成果
（例：基幹ロケットの打上げ成功率・オンタイム成功率等）
○宇宙実証機会の提供の状況
（例：民間事業者・大学等への実証機会の提供数等）
○研究開発成果の社会還元・展開状況
（例：知的財産権の出願・権利化・ライセンス供与件数、受託件数、ISS 利用件数、施設・設備の供用件数等）
○国際的ベンチマークに照らした研究開発等の成果
（例：著名論文誌への掲載状況等）
（マネジメント等指標）
○大学・海外機関等の外部との連携・協力の状況
（例：協定・共同研究件数等）
○人材育成のための制度整備・運用の状況
（例：学生受入数、人材交流の状況等）
○論文数の状況（例：査読付き論文数、高被引用論文数等）
○外部資金等の獲得・活用の状況
（例：外部資金の獲得金額・件数等）</t>
  </si>
  <si>
    <t xml:space="preserve">○我が国の航空産業の振興、国際競争力の強化に貢献するための立案・検討・マネジメントは適切に進められたか。それに伴う成果が生まれているか。 </t>
  </si>
  <si>
    <t>（成果指標）
○航空産業の振興・国際競争力強化に係る取組の成果
（マネジメント等指標）
○研究開発等の実施に係る事前検討の状況
○研究開発等の実施に係るマネジメントの状況
（例：研究開発の進捗管理の実施状況、施設・設備の整備・維持・運用の状況、コスト・予算の管理状況等）
○大学・民間事業者等の外部との連携・協力の状況</t>
  </si>
  <si>
    <t>（成果指標）
○国際的ベンチマークに照らした研究開発等の成果
○研究開発成果の社会還元・展開状況
（例：知的財産権の出願・権利化・ライセンス供与件数、施設・設備の供用件数等）
（マネジメント等指標）
○大学・民間事業者等の外部との連携・協力の状況
（例：協定・共同研究件数等）
○外部資金等の獲得・活用の状況（例：受託件数等）</t>
  </si>
  <si>
    <t>○国際協力・海外展開の推進及び調査分析により、目標Ⅲ.2項にて定める JAXA の取組方針の実現に貢献できているか。</t>
  </si>
  <si>
    <t>○戦略的な国際協力による効率的・効果的な事業の推進に係る取組及び取組効果の状況
○国際協力・海外展開の推進による相手国の社会基盤としての宇宙利用の定着に貢献する取組及び取組効果の状況
○宇宙活動に関する法的基盤形成に貢献する取組及び取組効果の状況
○国の政策立案や JAXA の事業の企画立案に資する調査分析の取組及び取組効果の状況</t>
  </si>
  <si>
    <t>○役員級の会合を踏まえた国際協力案件の創出の状況（例：MOU 締結等新たな協力の立ち上げ件数等）
○国の政策立案に資する情報の提供状況（例：調査情報共有システムの利用頻度）</t>
  </si>
  <si>
    <t>○国民の理解増進と次世代を担う人材育成への貢献により、目標Ⅲ.2 項にて定める JAXAの取組方針の実現に貢献できているか。</t>
  </si>
  <si>
    <t>○国民と社会への説明責任を果たし一層の理解を増進する取組及び取組効果の状況
○未来社会を切り拓く人材育成に幅広く貢献する取組及び取組効果の状況</t>
  </si>
  <si>
    <t>○各種団体等の外部との連携の構築状況
○国民の理解増進効果及び次世代への教育効果の状況</t>
  </si>
  <si>
    <t>○プロジェクトマネジメント及び安全・信頼性の確保により、目標Ⅲ.2 項にて定める JAXAの取組方針の実現に貢献できているか。</t>
  </si>
  <si>
    <t>○事業全体におけるリスクを低減する取組及びより効果的な事業の創出と確実なミッション達成に貢献する取組及び取組効果の状況（プロジェクトの計画段階から準備段階における初期的な検討や試行的な研究開発の活動状況含む）
○プロジェクトマネジメント能力の維持・向上に係る取組及び取組効果の状況
○事業の円滑な推進と成果の最大化、国際競争力の強化に貢献する安全・信頼性の維持・向上に係る取組及び取組効果の状況</t>
  </si>
  <si>
    <t>○プロジェクトの実施状況の客観的評価及びプロジェクト評価結果の活用の状況
○ミッションの喪失が生じた場合の原因究明と再発防止策の検討及び実施の状況</t>
  </si>
  <si>
    <t>○情報システムの活用と情報セキュリティを確保することにより、目標Ⅲ.2 項にて定めるJAXA の取組方針の実現に貢献できているか。</t>
  </si>
  <si>
    <t>○事務的な業務の効率化と適切な労働環境の維持・向上に貢献する JAXA 内で共通的に利用する情報システムの整備・活用の取組及び取組効果の状況
○JAXA が保有するデータ等を外部と共有するための基盤的な情報システムの活用等の取組及び取組効果の状況
○安定的な業務運営及び我が国の安全保障の確保に貢献する情報セキュリティ対策の取組及び取組効果の状況</t>
  </si>
  <si>
    <t>○重大な情報セキュリティインシデントの発生防止と宇宙機の運用に不可欠な情報システムのセキュリティ対策の状況</t>
  </si>
  <si>
    <t>○施設及び設備に関して、目標Ⅲ.2 項にて定める JAXA の取組方針の実現に貢献できているか。</t>
  </si>
  <si>
    <t>○JAXA 内で共通的に利用する施設及び設備の計画的な更新・整備と維持運用によるJAXA 事業の円滑かつ効果的な推進に貢献する取組及び取組効果の状況。</t>
  </si>
  <si>
    <t>○JAXA 内で共通的に利用する施設及び設備に関する老朽化更新、リスク縮減対策の状況（例：重大事故の有無、顕在化する前に処置を行ったリスクの数等）
○施設及び設備の改善等への取組の状況</t>
  </si>
  <si>
    <t>○情報収集衛星に関する受託を受けた場合には、着実に業務
が進められているか。</t>
  </si>
  <si>
    <t>○必要な体制の確立を含めた受託業務の実施状況</t>
  </si>
  <si>
    <t>JAMSTEC</t>
  </si>
  <si>
    <t>○海洋基本計画等に位置付けられた政策上の課題へ対応するための研究開発を、中長期目標・中長期計画等に基づき戦略的に推進し、国際水準に照らしても科学的意義の大きい成果が得られているか。
○得られた成果を国際社会、国等へ提供し、政策立案等へ貢献しているか。
○研究開発成果を最大化するための研究開発マネジメントは適切に図られているか。</t>
  </si>
  <si>
    <t>・中長期目標・中長期計画等で設定した研究開発の進捗状況
・具体的な研究開発成果
・国際社会、国等の政策への貢献状況
・研究開発の進捗に係るマネジメントの取組状況 等</t>
  </si>
  <si>
    <t xml:space="preserve">・学術論文誌等への論文等掲載数
・論文の質に関する指標（論文被引用数）
・共同研究件数 </t>
  </si>
  <si>
    <t>○海洋基本計画等に位置付けられた政策上の課題へ対応するための研究開発を、中長期目標・中長期計画等に基づき戦略的に推進し、科学的意義の大きい成果が得られているか。
○得られた成果を産業界等へ提供し、産業利用の促進が図られているか。
○研究開発成果を最大化するための研究開発マネジメントは適切に図られているか。</t>
  </si>
  <si>
    <t>・中長期目標・中長期計画等で設定した研究開発の進捗状況
・具体的な研究開発成果
・成果の社会還元の状況
・研究開発の進捗に係るマネジメントの取組状況 等</t>
  </si>
  <si>
    <t>・学術論文誌等への論文等掲載数
・論文の質に関する指標（論文被引用数）
・共同研究件数
・特許出願件数 等</t>
  </si>
  <si>
    <t>・中長期目標・中長期計画等で設定した研究開発の進捗状況
・具体的な研究開発成果
・国等が行う地震発生帯の長期評価等への貢献状況
・研究開発の進捗に係るマネジメントの取組状況 等</t>
  </si>
  <si>
    <t>・学術論文誌等への論文等掲載数
・論文の質に関する指標（論文被引用数）
・共同研究件数 等</t>
  </si>
  <si>
    <t>○海洋基本計画等に位置付けられた政策上の課題へ対応するための研究開発を、中長期目標・中長期計画等に基づき戦略的に推進し、科学的意義の大きい成果が得られているか。
○中長期目標・中長期計画等に基づき、情報基盤の整備・運用が効率的になされ、国内外の関係機関との連携が進展しているか。
○得られた成果を社会へ発信し、課題解決へ向けた取組への貢献等が図られているか。
○研究開発成果を最大化するための研究開発マネジメントは適切に図られているか。</t>
  </si>
  <si>
    <t>・中長期目標・中長期計画等で設定した研究開発の進捗状況
・具体的な研究開発成果
・情報基盤の効率的な運用による関係機関との情報連携の状況
・成果の社会還元の状況
・研究開発の進捗に係るマネジメントの取組状況 等</t>
  </si>
  <si>
    <t>・学術論文誌等への論文等掲載数
・論文の質に関する指標（論文被引用数）
・情報基盤利用課題数、登録成果数
・共同研究件数 等</t>
  </si>
  <si>
    <t>○将来も見据えた挑戦的・独創的な研究開発を、中長期目標・中長期計画等に基づき戦略的に推進し、国際水準に照らしても科学的意義の大きい成果が得られているか。
○海洋調査・観測技術の高度化や海洋調査・観測用のプラットフォームの効率的運用により、機構の研究開発成果の最大化が図られたか。
○研究開発成果を最大化するための研究開発マネジメントは適切に図られているか。</t>
  </si>
  <si>
    <t>・中長期目標・中長期計画等で設定した研究開発の進捗状況
・具体的な研究開発成果（独創性、革新性、先導性、発展性等）
・海洋調査・観測用のプラットフォームの運用状況や、多様な海洋環境に対応する探査・調査能力の獲得状況
・研究開発の進捗に係るマネジメントの取組状況 等</t>
  </si>
  <si>
    <t>・学術論文誌等への論文等掲載数
・論文の質に関する指標（論文被引用数）
・共同研究件数
・特許出願件数
・船舶運航日数（所内利用及び公募課題） 等</t>
  </si>
  <si>
    <t>○海洋科学技術における中核的機関として、国内外の関係機関との連携強化等を進め、成果の社会還元の推進が図られたか。</t>
  </si>
  <si>
    <t>・国内の産学官の研究機関との連携や知的財産等の利活用に向けた取組状況及びその成果
・海外の研究機関等との連携や国際的枠組みへの参画に向けた取組状況及びその成果
・外部資金の獲得に向けた取組状況及びその成果
・海洋科学技術分野における若手人材の育成や人材の裾野の拡大に向けた取組状況及びその成果
・広報、アウトリーチ活動の取組状況及びその成果 等</t>
  </si>
  <si>
    <t>・学術誌への論文等掲載数、特許出願件数、知的財産の保有件数、実施許諾件数
・外部資金獲得額、件数
・国際共同研究契約件数
・国内外の研究機関から受け入れた若手研究者数、研究生・インターンシップ生の受入人数
・広報媒体における企画数及びアクセス等反響状況 等</t>
  </si>
  <si>
    <t>○研究開発基盤の供用やデータ・サンプルの利用拡大を図ることにより、我が国の海洋科学技術の水準向上及び学術研究の発展に貢献したか。</t>
  </si>
  <si>
    <t>・研究開発基盤の供用状況や供用促進に向けた取組状況とその供用等を通じた成果
・学術研究に係る船舶の運航・運用状況とこれを通じた成果
・各種データ、サンプルの提供及びその利活用の状況 等</t>
  </si>
  <si>
    <t>・受託航海における船舶運航日数（日）
・地球シミュレータにおける公募課題数（件）
・学術研究に係る船舶運航日数（日）、研究成果発表数
・航海・潜航データ・サンプル探索システム公開データ数 等</t>
  </si>
  <si>
    <t>科博</t>
    <rPh sb="0" eb="2">
      <t>カハク</t>
    </rPh>
    <phoneticPr fontId="1"/>
  </si>
  <si>
    <t>・基盤的で，かつ大学等の研究では十分な対応が困難な，体系的に収集・保管している標本資料に基づく実証的・継続的な研究が推進されているか</t>
  </si>
  <si>
    <t>・基盤研究、総合研究など関連する調査研究の実施状況</t>
  </si>
  <si>
    <t>・論文等の執筆状況
・学会発表の状況
・新種の記載状況
・科学研究費補助金を獲得している研究者（代表者）の割合
・連携大学院生の受入数</t>
  </si>
  <si>
    <t>・生物多様性の保全などの課題に対応するための分野横断的なプロジェクト研究が推進され，その成果を博物館ならではの方法で分かりやすく発信しているか</t>
  </si>
  <si>
    <t>・研究活動の社会への情報発信状況</t>
  </si>
  <si>
    <t>・分野横断的な研究者の参加状況
・研究成果を基にした企画展等の開催状況
・研究者による学習支援事業の開催状況
・シンポジウムの開催状況
・研究に関するプレスリリース等</t>
  </si>
  <si>
    <t>・国際的なプロジェクト等への貢献がなされているか</t>
  </si>
  <si>
    <t>・国際機関や海外の博物館等との共同研究・交流等の実施状況</t>
  </si>
  <si>
    <t>・海外の博物館等との協力協定等の締結状況
・地球規模生物多様性情報機構(GBIF)への我が国の自然史標本情報の発信状況
・国際深海掘削計画と関連した微古生物標本・資料センター（MRC）としての微化石等の組織的収集の状況</t>
    <phoneticPr fontId="1"/>
  </si>
  <si>
    <t>文化財機構</t>
    <rPh sb="0" eb="3">
      <t>ブンカザイ</t>
    </rPh>
    <rPh sb="3" eb="5">
      <t>キコウ</t>
    </rPh>
    <phoneticPr fontId="1"/>
  </si>
  <si>
    <t>・我が国の美術工芸品や建造物の価値形成の多様性及び歴史・文化の源流の究明等に寄与しているか。
・有形文化財の保存修復等に寄与しているか。</t>
  </si>
  <si>
    <t>・具体的な研究成果</t>
  </si>
  <si>
    <t>・論文等数
・報告書等の刊行数</t>
  </si>
  <si>
    <t>・無形文化財，無形民俗文化財等の伝承・公開に係る基盤の形成に寄与しているか。</t>
  </si>
  <si>
    <t>・記念物の保存・活用に寄与しているか。
・古代国家の形成過程や社会生活等の解明に寄与しているか。
・文化的景観に関する保存・活用並びに研究の進展に寄与しているか。
・埋蔵文化財に関する研究の深化に寄与しているか。</t>
  </si>
  <si>
    <t>・科学技術を的確に応用し，文化財の調査手法の正確性，効率性等の向上に寄与しているか。</t>
  </si>
  <si>
    <t>・科学技術を的確に応用し，文化財の保存・修復の質的向上に寄与しているか。</t>
  </si>
  <si>
    <t>・文化遺産国際協力を推進するとともに，国際協力推進体制について中核的な役割を担っているか。</t>
  </si>
  <si>
    <t>・文化遺産保護の国際協働に関する取組状況（諸外国の研究機関等との共同研究等の実施件数）</t>
  </si>
  <si>
    <t>・アジア太平洋地域の無形文化遺産の保護に向けた調査研究等の国際協力を推進しているか。</t>
  </si>
  <si>
    <t>・アジア太平洋地域の無形文化遺産保護に関する取組状況（国際協力事業の実施件数）</t>
  </si>
  <si>
    <t>JAEA</t>
    <phoneticPr fontId="1"/>
  </si>
  <si>
    <t>①安全を最優先とした取組を行っているか</t>
  </si>
  <si>
    <t>【定性的観点】
・人的災害、事故・トラブル等の未然防止の取組状況
・安全文化醸成活動、法令等の遵守活動等の実施状況
・トラブル発生時の復旧までの対応状況</t>
  </si>
  <si>
    <t>【定性的観点】
・地元住民をはじめとした国民への福島原発事故の対処に係る情報提供の状況
【定量的観点】
・人的災害、事故・トラブル等発生件数</t>
  </si>
  <si>
    <t>②人材育成のための取組が十分であるか</t>
    <phoneticPr fontId="1"/>
  </si>
  <si>
    <t>【定性的観点】
・技術伝承等人材育成の取組状況</t>
  </si>
  <si>
    <t>③廃止措置等に係る研究開発について、現場のニーズに即しつつ、中長期ロードマップで期待されている成果や取組が創出・実施されたか。さらに、それらが安全性や効率性の高い廃止措置等の早期実現に貢献するものであるか</t>
    <phoneticPr fontId="1"/>
  </si>
  <si>
    <t>【定性的観点】
・中長期ロードマップ等への対応状況
・廃止措置現場のニーズと適合した研究成果の創出と地元住民をはじめとした国民への情報発信の状況
・事故解明研究で得られた成果の創出と地元住民をはじめとした国民への発信の状況
・専門的知見における廃炉戦略の策定の支援状況
・１F廃止措置等の安全かつ確実な実施の貢献状況
・事故解明研究等の成果による原子力施設の安全性向上への貢献状況
・研究資源の維持・増強の状況</t>
    <phoneticPr fontId="1"/>
  </si>
  <si>
    <t>【定量的観点】
・現場や行政への成果の反映事例
・特許等知財
・外部発表件数</t>
  </si>
  <si>
    <t>④放射性物質による汚染された環境の回復に係る実効的な研究開発を実施し、安全で安心な生活を取り戻すために貢献しているか</t>
    <phoneticPr fontId="1"/>
  </si>
  <si>
    <t>【定性的観点】
・中長期取組方針等に基づく対応状況
・地元自治体の要望を踏まえた研究成果の創出と、地元住民をはじめとした国民への情報発信
・環境動態研究、環境モニタリンク゛・マッピング技術、除染等で発生する廃棄物の再利用・減容技術に係る研究成果の創出と発信
・合理的な安全対策の策定、農業、林業等の再生、避難指示解除及び帰還に関する各自治体の計画への貢献状況</t>
  </si>
  <si>
    <t>⑤東京電力福島第一原子力発電所事故の廃止措置等に向けた研究開発基盤施設や国内外の人材育成ネットワークを計画通り整備し、適切な運用を行うことができたか</t>
    <phoneticPr fontId="1"/>
  </si>
  <si>
    <t>【定性的観点】
・中長期ロードマップに基づく研究開発拠点の整備と運営状況と地元住民をはじめとした国民への情報発信状況
・廃炉国際共同研究センターにかかる施設及び人材ネットワークの整備・構築と運用状況</t>
  </si>
  <si>
    <t>①組織を区分し、中立性、透明性を確保した業務ができているか</t>
    <phoneticPr fontId="1"/>
  </si>
  <si>
    <t>【定性的観点】
・規制支援業務の実施体制
・審議会における審議状況、答申の業務への反映状況
・研究資源の維持・増強の状況</t>
  </si>
  <si>
    <t>②安全を最優先とした取組を行っているか</t>
    <phoneticPr fontId="1"/>
  </si>
  <si>
    <t>【定量的観点】
・人的災害、事故・トラブル等発生件数</t>
  </si>
  <si>
    <t>③人材育成のための取組が十分であるか</t>
    <phoneticPr fontId="1"/>
  </si>
  <si>
    <t>【定性的観点】
・規制機関等の人材の受け入れ・育成状況</t>
  </si>
  <si>
    <t>④安全研究の成果が、国際的に高い水準を達成し、公表されているか</t>
    <phoneticPr fontId="1"/>
  </si>
  <si>
    <t>【定性的観点】
・国際水準に照らした安全研究成果の創出状況
・国内外への成果の発信状況</t>
  </si>
  <si>
    <t>【定量的観点】
・発表論文数、報告書数、表彰数、招待講演数等</t>
  </si>
  <si>
    <t>⑤技術的支援及びそのための安全研究が規制に関する国内外のニーズや要請に適合し、原子力の安全の確保に貢献しているか</t>
    <phoneticPr fontId="1"/>
  </si>
  <si>
    <t>【定性的観点】
・原子力規制委員会の技術的課題の提示又は要請等を受けた安全研究の実施状況
・改良した安全評価手法の規制への活用等の技術的な貢献状況
【定量的観点】
・実験データや解析コード等の安全研究成果の原子力規制委員会等への報告</t>
  </si>
  <si>
    <t>【定量的観点】)
・貢献した基準類の数・国際機関や国際協力研究への人的
・技術的貢献（人数・回数）</t>
  </si>
  <si>
    <t>⑥原子力防災等に関する成果や取組が関係行政機関等のニーズに適合しているか、また、対策の強化に貢献しているか</t>
    <phoneticPr fontId="1"/>
  </si>
  <si>
    <t>【定性的観点】
・原子力災害時等における人的・技術的支援状況
・我が国の原子力防災体制基盤強化の支援状況
・原子力防災分野における国際貢献状況
・原子力災害への支援体制を維持・向上させるための取組状況
【定量的観点】
・機構内専門家を対象とした研修、訓練等の実施回数</t>
  </si>
  <si>
    <t>【定量的観点】
・国内全域にわたる原子力防災関係要員を対象とした研修、訓練等の実施回数
・国、地方公共団体等の原子力防災訓練等への参加回数</t>
  </si>
  <si>
    <t>①安全を最優先とした取組を行っているか</t>
    <phoneticPr fontId="1"/>
  </si>
  <si>
    <t>②人材育成のための取組が十分であるか</t>
  </si>
  <si>
    <t>③成果や取組が関係行政機関や民間等からのニーズに適合し、安全性向上に貢献するものであるか</t>
    <phoneticPr fontId="1"/>
  </si>
  <si>
    <t>【定性的観点】
・国内・国際動向等を踏まえた安全性向上の研究開発の取組状況</t>
  </si>
  <si>
    <t>【定量的観点】
・研究成果の機構や原子力事業者等への提案・活用事例
・関係行政機関、民間を含めた事業者等からの共同・受託研究件数、及びその成果件数</t>
  </si>
  <si>
    <t>④成果や取組が、国内外の核不拡散・核セキュリティに資するものであり、原子力の平和利用に貢献しているか</t>
    <phoneticPr fontId="1"/>
  </si>
  <si>
    <t>【定性的観点】
・国内・国際動向等を踏まえた核不拡散・核セキュリティに関する技術開発の取組状況
・国内外の動向等を踏まえた政策研究の取組状況
・研修実施対象国における核不拡散・核セキュリティに関する人材育成への貢献状況
・放射性核種に係る検証技術開発並びに放射性核種監視によるCTBT検証体制への貢献状況
・取組状況の国民への情報発信の状況</t>
  </si>
  <si>
    <t>【定量的観点】
・核不拡散・核セキュリティ分野の研修回数・参加人数等
・技術開発成果・政策研究に係る情報発信数
・国際フォーラムの開催数・参加人数等</t>
  </si>
  <si>
    <t>【定性的観点】
・人的災害、事故・トラブル等の未然防止の取組状況
・品質保証活動、安全文化醸成活動、法令等の遵守活動等の実施状況
・トラブル発生時の復旧までの対応状況</t>
  </si>
  <si>
    <t>【定量的観点】
・人的災害、事故・トラブル等発生件数
・保安検査等における指摘件数</t>
  </si>
  <si>
    <t>③基礎基盤研究、先端原子力科学研究及び中性子利用研究等の成果・取組の科学的意義は十分に大きなものであるか</t>
    <phoneticPr fontId="1"/>
  </si>
  <si>
    <t>【定性的観点】
・独創性・革新性の高い科学的意義を有する研究成果の創出状況
・研究者の流動化、国際化に係る研究環境の整備に関する取組状況</t>
  </si>
  <si>
    <t>【定量的観点】
・発表論文数、被引用件数等
・特許等知財
・学会賞等受賞</t>
  </si>
  <si>
    <t>④基礎基盤研究及び中性子利用研究等の成果や取組は機構内外のニーズに適合し、また、それらの課題解決に貢献するものであるか</t>
    <phoneticPr fontId="1"/>
  </si>
  <si>
    <t>【定性的観点】
・国のプロジェクトや機構内・学会・産業界からのニーズや課題解決に貢献する研究成果の創出状況
・研究成果創出促進や産業界での活用促進に向けた取組状況</t>
  </si>
  <si>
    <t>⑤J-PARCについて世界最高水準の性能を発揮すべく適切に管理・維持するとともに、適切に共用されているか</t>
    <phoneticPr fontId="1"/>
  </si>
  <si>
    <t>【定性的観点】
・中性子科学研究の世界的拠点の形成状況
・利用者ニーズへの対応状況
・産業振興への寄与
【定量的観点】・利用実験実施課題数
・安全かつ安定な施設の稼働率</t>
  </si>
  <si>
    <t>【定性的観点】
・ビーム出力１MW相当での運転状況
【定量的観点】
・発表論文数等
・特許などの知財
・大学・産業界における活用状況</t>
  </si>
  <si>
    <t>⑥J-PARCにおいて、安全を最優先とした安全管理マネジメントを強化し、より安全かつ安定な施設の運転に取り組んているか</t>
    <phoneticPr fontId="1"/>
  </si>
  <si>
    <t>【定性的観点】
・施設点検、運転要領書等の整備の取組状況</t>
  </si>
  <si>
    <t>⑦原子力分野の人材育成と供用施設の利用促進を適切に実施しているか、研究環境整備への取組が行われているか、我が国の原子力の基盤強化に貢献しているか</t>
    <phoneticPr fontId="1"/>
  </si>
  <si>
    <t>【定性的観点】
・研究開発人材育成プログラム実施状況
・人材育成ネットワークの活動状況
・試験研究炉の運転再開に向けた取組状況
【定量的観点】
・国内外研修受講者アンケートによる研修内容の評価
・供用施設数、利用件数、採択課題数、利用人数
・利用者への安全・保安教育実施件数</t>
  </si>
  <si>
    <t>【定量的観点】
・海外ポスドクを含む学生等の受入数、研修等受講者数
・施設供用による発表論文数
・施設供用特許などの知財
・利用希望者からの相談への対応件数</t>
  </si>
  <si>
    <t>①運転管理体制の強化等安全を最優先とした取組を行っているか</t>
    <phoneticPr fontId="1"/>
  </si>
  <si>
    <t>【定性的観点】
・運転・保守管理技術の蓄積及び伝承状況
【定量的観点】・人的災害、事故・トラブル等発生件数
・保安検査等における指摘件数</t>
  </si>
  <si>
    <t>【定性的観点】
・人材育成の取組状況</t>
  </si>
  <si>
    <t>③仏国ASTRID計画等の国際プロジェクトへの参画を通じ得られた成果・取組は高速炉の実証技術の確立に貢献するものか。</t>
    <phoneticPr fontId="1"/>
  </si>
  <si>
    <t>【定性的観点】
・国際交渉力のある人材の確保・育成、効果的・効率的な資源配分の状況
・「常陽」の運転再開に向けた取組状況
・「常陽」を用いた照射試験の実施状況
・日仏ASTRID協力の実施状況　-　仏国ASTRID炉設計への我が国戦略の反映に係る状況　-　設計及び高速炉技術の研究開発の進捗や、日仏ASTRID協力の成果の我が国の実証研究開発における活用状況・ＡｔｈｅNa等を活用したシビアアクシデント時の除熱システムの確立や炉心損傷時の挙動分析に必要な試験の進捗状況
・第４世代原子力システムに関する国際フォーラムを活用した高速炉の安全設計基準の国際標準化の主導の状況</t>
  </si>
  <si>
    <t>【定性的観点】
・放射性廃棄物の減容化や有害度低減といった高速炉研究開発の意義を国民に分かりやすく説明するために必要な資料作成や情報発信の実施状況
・過去の経緯に引きずられずに最新の国際動向等を踏まえて、効果的かつ臨機応変に高速炉研究開発を進められているかどうかの状況
【定量的観点】・外部発表件数</t>
  </si>
  <si>
    <t>④高速炉研究開発の成果の最大化に繋がる国際的な戦略の立案を通じ、政府における政策立案等に必要な貢献をしたか。</t>
    <phoneticPr fontId="1"/>
  </si>
  <si>
    <t>【定性的観点】
・「常陽」、「もんじゅ」、「AtheNa」等の機構が有する設備についての利用計画の構築状況
・我が国として保有すべき枢要技術を獲得でき、かつ、技術的、経済的、社会的なリスクを考慮した、国際協力で合理的に推進できる戦略立案の状況
・国内外の高速炉研究開発に係るスケジュールを踏まえつつ、適切なタイミングでの政府等関係者への提案状況や、政府等関係者との方針合意の状況</t>
  </si>
  <si>
    <t>【定性的観点】
・高速炉研究開発の国際動向の恒常的な把握の状況
・これまでの研究成果や蓄積された技術の戦略立案への反映状況
【定量的観点】
・国際会議への戦略的関与の件数</t>
  </si>
  <si>
    <t>⑤高温ガス炉とこれによる熱利用技術についての成果が、海外の技術開発状況に照らし十分意義のあるものか、さらに将来の実用化の可能性等の判断に資するものであるか</t>
    <phoneticPr fontId="1"/>
  </si>
  <si>
    <t>【定性的観点】
・HTTRの運転再開に向けた取組状況
・将来の実用化に向けた産業界等との連携の状況
・HTTRを用いた試験の進捗状況
・ISプロセス の連続水素製造試験の進捗状況
【定量的観点】
・安全基準作成の達成度
・HTTR接続試験に向けたシステム設計、安全評価、施設の建設を含むプロジェクト全体の進捗率</t>
  </si>
  <si>
    <t xml:space="preserve">【定性的観点】
・国の方針等への対応状況・海外の技術開発状況に照らした、安全性確証試験や連続水素製造試験の結果の評価
・人材育成への取組
</t>
  </si>
  <si>
    <t>【定性的観点】
・核燃料サイクル技術を支える人材、技術伝承等人材育成の取組状況</t>
  </si>
  <si>
    <t>③再処理技術開発（ガラス固化技術）の高度化、軽水炉MOX燃料等の再処理に向けた基盤技術開発、高速炉用MOX燃料製造技術開発、再処理施設の廃止措置技術体系の確立に向けた取組に関し、産業界等のニーズに適合し、また課題解決につながる成果や取組が創出・実施されているか</t>
    <phoneticPr fontId="1"/>
  </si>
  <si>
    <t>【定性的観点】
・ガラス固化技術開発及び高度化への進捗状況
・軽水炉MOX燃料等の再処理に向けた基盤技術開発の進捗状況
・高速炉用MOX燃料製造技術開発成果の創出状況
・再処理施設の廃止措置技術体系の確立に向けた取組の進捗状況
・廃止措置計画の策定・申請状況</t>
  </si>
  <si>
    <t xml:space="preserve">
【定性的観点】
・外部への成果発表状況</t>
  </si>
  <si>
    <t>④高レベル放射性廃液のガラス固化の成果を通じて、核燃料サイクル事業に対し、技術支援を実施しているか</t>
    <phoneticPr fontId="1"/>
  </si>
  <si>
    <t>【定性的観点】
・核燃料サイクル事業に対する技術支援状況
・外部への成果発表状況</t>
  </si>
  <si>
    <t>【定性的観点】
・外部への成果発表状況</t>
  </si>
  <si>
    <t>⑤貯蔵中の使用済燃料や廃棄物を安全に管理するためにプルトニウム溶液や高レベル放射性廃液の固化・安定化処理を計画に沿って進めているか</t>
    <phoneticPr fontId="1"/>
  </si>
  <si>
    <t>【定性的観点】
・高レベル放射性廃液のガラス固化及びプルトニウム溶液のMOX粉末化による固化・安定化の実施状況
・新規制基準を踏まえた安全性向上対策の実施状況
・RETFの利活用に向けた取組の実施状況
・LWTFの整備状況</t>
  </si>
  <si>
    <t>【定量的観点】
・高レベル放射性廃液の処理割合・プルトニウム溶液の貯蔵量</t>
  </si>
  <si>
    <t>⑥放射性廃棄物の減容化・有害度低減に関し、国際的な協力体制を構築し、将来大きなインパクトをもたらす可能性のある成果が創出されているか</t>
    <phoneticPr fontId="1"/>
  </si>
  <si>
    <t>【定性的観点】
・高速炉サイクルによる廃棄物の減容・有害度低減に資する全体システムの成立性確認のためのデータ取得、成果の反映・貢献状況
・MAの分離変換技術の研究開発成果の創出状況
・高速炉及びADSを用いた核変換技術の研究開発成果の創出状況
・国際ネットワークの構築・運用状況
【定量的観点】
・高度な研究開発施設の開発・整備状況</t>
  </si>
  <si>
    <t>【定量的観点】
・発表論文数等
・国の方針等への対応</t>
  </si>
  <si>
    <t>⑦高レベル放射性廃棄物処分事業等に資する研究開発成果が期待された時期に適切な形で得られているか</t>
    <phoneticPr fontId="1"/>
  </si>
  <si>
    <t>【定性的観点】
・地層処分技術の研究開発成果の創出及び実施主体の事業と安全規制上の施策への貢献状況
・使用済燃料直接処分の調査研究の成果の創出状況
・国内外の専門家によるレビュー
・研究開発成果の国民への情報発信の状況</t>
  </si>
  <si>
    <t>【定性的観点】
・国内外の専門家によるレビュー</t>
  </si>
  <si>
    <t>⑧原子力施設の先駆的な廃止措置及び放射性廃棄物の処理処分の計画的遂行と技術開発を推進し、課題解決につながる成果が得られているか</t>
    <phoneticPr fontId="1"/>
  </si>
  <si>
    <t>【定性的観点】
・廃止措置及び処理処分に係る先駆的な技術開発成果の創出状況
・廃止措置の進捗状況・廃棄体化施設等の整備状況
・低レベル放射性廃棄物の保管管理、減容、安定化に係る処理の進捗状況
・OWTFの整備状況・埋設事業の進捗状況</t>
  </si>
  <si>
    <t>【定性的観点】
・廃止措置のコスト低減への貢献</t>
  </si>
  <si>
    <t>①安全を最優先とした取組を行っているか。</t>
    <phoneticPr fontId="1"/>
  </si>
  <si>
    <t>【定性的観点】
・ 人的災害、事故・トラブル等の未然防止の取組状況
・ 品質保証活動、安全文化醸成活動、法令等の遵守活動等の実施状況
・ トラブル発生時の復旧までの対応状況</t>
  </si>
  <si>
    <t>【定性的観点】
・ 保守管理等技術の蓄積及び伝承状況
【定量的観点】
・ 人的災害、事故・トラブル等発生件数
・ 保安検査等における指摘件数</t>
  </si>
  <si>
    <t>②人材育成のための取組が十分であるか。</t>
    <phoneticPr fontId="1"/>
  </si>
  <si>
    <t>【定性的観点】
・ 人材育成の取組状況</t>
  </si>
  <si>
    <t>③廃止措置に向けた取組・成果が適切であったか</t>
    <phoneticPr fontId="1"/>
  </si>
  <si>
    <t>【定性的観点】
・ 廃止措置に向けた取組の状況</t>
  </si>
  <si>
    <t>④原子力施設の先駆的な廃止措置及び放射性廃棄物の処理処分の計画的遂行と技術開発を推進し、課題解決につながる成果が得られているか</t>
    <phoneticPr fontId="1"/>
  </si>
  <si>
    <t>【定性的観点】
・ 廃止措置及び処理処分に係る先駆的な技術開発成果の創出状況
・ クリアランスの進捗状況
・ 廃止措置のコスト低減への貢献</t>
  </si>
  <si>
    <t>【定性的観点】
・ 廃止措置のコスト低減への貢献</t>
  </si>
  <si>
    <t>①機構の各事業において産学官連携に戦略的に取り組み、成果の社会還元、イノベーション創出に貢献しているか</t>
    <phoneticPr fontId="1"/>
  </si>
  <si>
    <t xml:space="preserve">【定性的観点】
・産学官の連携体制の構築等イノベーション戦略に関する取組状況
・知的財産の出願・取得・保有に関する取組状況
・研究開発成果の普及・展開に関する取組状況
・原子力に関する情報の収集・整理・提供に関する取組状況
・外部機関との連携に関する活動状況
【定量的観点】
・機構の研究開発成果情報発信数
・福島関連情報の新規追加件数
</t>
  </si>
  <si>
    <t>【定量的観点】
・特許等知財
・研究開発成果の普及・展開に関する取組件数
・研究協力推進に関する取組件数
・成果展開活動件数</t>
  </si>
  <si>
    <t>②民間の原子力事業者からの要請に基づく人的支援及び技術支援を確実に実施しているか</t>
    <phoneticPr fontId="1"/>
  </si>
  <si>
    <t>【定性的観点】
・民間事業者からの要請への対応状況</t>
  </si>
  <si>
    <t>【定量的観点】
・受託試験等の実施状況</t>
  </si>
  <si>
    <t>③研究開発成果の最大化、原子力技術等の世界での活用に資するための多様な国際協力を推進したか</t>
    <phoneticPr fontId="1"/>
  </si>
  <si>
    <t>【定性的観点】
・国際戦略の策定と実施状況
・輸出のリスク管理の実施状況</t>
  </si>
  <si>
    <t>【定性的観点】
・取り決め締結等の実績
【定量的観点】
・機構全体の派遣・受入数</t>
  </si>
  <si>
    <t>④事故・トラブル情報の迅速な提供や、研究開発の成果や取組の意義についてわかりやすく説明するなど、社会の信頼を得る取組を積極的に推進しているか</t>
    <phoneticPr fontId="1"/>
  </si>
  <si>
    <t>【定性的観点】
・広報及び対話活動による国民のコンセンサスの醸成状況
・第三者（広報企画委員会、情報公開委員会等）からの意見
・リスクコミュニケーションの活動状況</t>
  </si>
  <si>
    <t>【定性的観点】
・機構についての報道状況
【定量的観点】
・プレス発表数、取材対応件数及び見学会・勉強会開催数</t>
  </si>
  <si>
    <t>防災科研</t>
    <rPh sb="0" eb="2">
      <t>ボウサイ</t>
    </rPh>
    <rPh sb="2" eb="4">
      <t>カケン</t>
    </rPh>
    <phoneticPr fontId="1"/>
  </si>
  <si>
    <t>○イノベーションハブを形成し、産学官による研究開発を一体的に進める基盤の構築に向けた取組を推進しているか。</t>
    <phoneticPr fontId="1"/>
  </si>
  <si>
    <t>・産学官連携の成果
等</t>
    <rPh sb="10" eb="11">
      <t>ナド</t>
    </rPh>
    <phoneticPr fontId="1"/>
  </si>
  <si>
    <t>・共同研究・受託研究件数
・クロスアポイントメント制度の適用者数、客員研究員の受入等の件数
等</t>
    <phoneticPr fontId="1"/>
  </si>
  <si>
    <t>○基盤的観測網・先端的研究施設の安定運用を通じ、国内外の関係機関における防災科学技術に関する研究開発の推進に貢献しているか。</t>
    <phoneticPr fontId="1"/>
  </si>
  <si>
    <t>・観測データの関係機関との共有や利用促進の取組の進捗
・国内外の地震・津波・火山に関する業務遂行や調査研究等への貢献の実績
・先端的研究施設等の活用による成果
等</t>
    <rPh sb="80" eb="81">
      <t>ナド</t>
    </rPh>
    <phoneticPr fontId="1"/>
  </si>
  <si>
    <t>・観測網の稼働率
・先端的研究施設の共用件数
等</t>
    <phoneticPr fontId="1"/>
  </si>
  <si>
    <t>○関係府省や地方公共団体、民間企業等のニーズを踏まえた研究開発の推進や知的財産権の活用は適切になされているか。</t>
    <phoneticPr fontId="1"/>
  </si>
  <si>
    <t>・産学官連携の成果
・知的財産等を活用した成果の社会実装に向けた取組の進捗
等</t>
    <rPh sb="38" eb="39">
      <t>ナド</t>
    </rPh>
    <phoneticPr fontId="1"/>
  </si>
  <si>
    <t>・共同研究・受託研究件数
・知的財産の出願件数
等</t>
    <rPh sb="24" eb="25">
      <t>ナド</t>
    </rPh>
    <phoneticPr fontId="1"/>
  </si>
  <si>
    <t>○防災科研の活動に関する国民の理解を深めるため、多様な手段を活用して情報発信やアウトリーチ活動に努めるなど、社会から理解を得ていく取組を積極的に推進しているか。</t>
    <phoneticPr fontId="1"/>
  </si>
  <si>
    <t>・研究活動・研究成果の情報発信・アウトリーチ活動の成果
・防災科学技術に関する情報及び資料の収集・整理・提供に関する取組の成果
等</t>
    <rPh sb="64" eb="65">
      <t>ナド</t>
    </rPh>
    <phoneticPr fontId="1"/>
  </si>
  <si>
    <t>・シンポジウム・ワークショップ開催数
・プレスリリース等の件数
・論文数・口頭発表件数等
・公開ウェブの利便性
等</t>
    <phoneticPr fontId="1"/>
  </si>
  <si>
    <t>○防災科研及び我が国の国際的な位置づけの向上に向けた研究の促進が図られているか。</t>
    <phoneticPr fontId="1"/>
  </si>
  <si>
    <t>・海外の研究機関・国際機関等との連携による成果
等</t>
    <rPh sb="24" eb="25">
      <t>ナド</t>
    </rPh>
    <phoneticPr fontId="1"/>
  </si>
  <si>
    <t>・海外の研究機関・国際機関等との共同研究件数
・海外からの研修生等の受入数
・論文数・口頭発表件数等（国際）、TOP10%論文数
等</t>
    <phoneticPr fontId="1"/>
  </si>
  <si>
    <t>○防災に携わる人材の養成や資質の向上に資する取組が推進されているか。</t>
    <phoneticPr fontId="1"/>
  </si>
  <si>
    <t>・人材育成のための取組の成果
等</t>
    <rPh sb="15" eb="16">
      <t>ナド</t>
    </rPh>
    <phoneticPr fontId="1"/>
  </si>
  <si>
    <t>・研究員・研修生・インターンシップ等の受入数
等</t>
    <phoneticPr fontId="1"/>
  </si>
  <si>
    <t>○国、地方公共団体等への防災に貢献する取組は適切に行われているか。</t>
    <phoneticPr fontId="1"/>
  </si>
  <si>
    <t>・国や地方公共団体等との協力や支援等の取組の成果
等</t>
    <rPh sb="25" eb="26">
      <t>ナド</t>
    </rPh>
    <phoneticPr fontId="1"/>
  </si>
  <si>
    <t>・災害調査の実施・支援等の件数
・国や地方自治体等への情報提供・協力等の件数
等</t>
    <phoneticPr fontId="1"/>
  </si>
  <si>
    <t>○研究開発成果を最大化するための研究開発マネジメントは適切に図られているか。</t>
    <phoneticPr fontId="1"/>
  </si>
  <si>
    <t>・理事長のリーダーシップが発揮されるマネジメント体制の構築・運用状況</t>
    <phoneticPr fontId="1"/>
  </si>
  <si>
    <t>○安全・安心な社会の実現に向けて、国の施策や計画等において国が取り組むべき課題の解決につながる研究開発が推進されているか。</t>
    <phoneticPr fontId="1"/>
  </si>
  <si>
    <t>・地震・津波の観測・予測研究開発の成果
・成果の社会実装に向けた取組の進捗
等</t>
    <rPh sb="38" eb="39">
      <t>ナド</t>
    </rPh>
    <phoneticPr fontId="1"/>
  </si>
  <si>
    <t>・論文数・口頭発表件数等
等</t>
    <phoneticPr fontId="1"/>
  </si>
  <si>
    <t>・社会基盤の強靱性の向上を目指した研究開発の成果
・成果の社会実装に向けた取組の進捗
等</t>
    <rPh sb="43" eb="44">
      <t>ナド</t>
    </rPh>
    <phoneticPr fontId="1"/>
  </si>
  <si>
    <t>・気象災害の軽減に関する研究開発の成果
・成果の社会実装に向けた取組の進捗
等</t>
    <rPh sb="38" eb="39">
      <t>ナド</t>
    </rPh>
    <phoneticPr fontId="1"/>
  </si>
  <si>
    <t>・自然災害ハザード・リスク評価と情報の利活用に関する研究開発の成果
・成果の社会実装に向けた取組の進捗
等</t>
    <rPh sb="52" eb="53">
      <t>ナド</t>
    </rPh>
    <phoneticPr fontId="1"/>
  </si>
  <si>
    <t>JAXA</t>
    <phoneticPr fontId="1"/>
  </si>
  <si>
    <t>JAMSTEC</t>
    <phoneticPr fontId="1"/>
  </si>
  <si>
    <t>文化財機構</t>
    <rPh sb="0" eb="5">
      <t>ブンカザイキコウ</t>
    </rPh>
    <phoneticPr fontId="1"/>
  </si>
  <si>
    <t>・アジア太平洋地域の無形文化遺産保護に関する取組状況（国際協力事業の実施件数）</t>
    <phoneticPr fontId="1"/>
  </si>
  <si>
    <t>防災科研</t>
    <rPh sb="0" eb="4">
      <t>ボウサイカケン</t>
    </rPh>
    <phoneticPr fontId="1"/>
  </si>
  <si>
    <t>文部科学省政策評価、独法評価等における指標について</t>
  </si>
  <si>
    <t>TOP10％論文</t>
  </si>
  <si>
    <t>論文数</t>
  </si>
  <si>
    <t>被引用数</t>
  </si>
  <si>
    <t>国際共著</t>
  </si>
  <si>
    <t>特許</t>
  </si>
  <si>
    <t>知財・知的財産</t>
  </si>
  <si>
    <t>外部資金</t>
  </si>
  <si>
    <t>事前分析表の測定指標※３</t>
  </si>
  <si>
    <t>中（長）期目標に定めているモニタリング指標※４</t>
  </si>
  <si>
    <t>※２：文部科学省が所管している法人のうち評価軸を設定している法人（10法人）</t>
  </si>
  <si>
    <t>※３、４：表記ゆれについては以下参照。今回の抽出では、エクセルの関数を用いて、表記ゆれの単語を含めキーワードの単語数（頻出度合い）を調査した。</t>
  </si>
  <si>
    <t>インパクトファクター</t>
    <phoneticPr fontId="1"/>
  </si>
  <si>
    <t>表記ゆれ</t>
  </si>
  <si>
    <t>キーワード</t>
  </si>
  <si>
    <t>Top10％論文</t>
  </si>
  <si>
    <t>論文等の執筆状況</t>
  </si>
  <si>
    <t>論文等数</t>
  </si>
  <si>
    <t>論文等掲載数</t>
  </si>
  <si>
    <t>論文発表数</t>
  </si>
  <si>
    <t>インパクトファクタ</t>
    <phoneticPr fontId="1"/>
  </si>
  <si>
    <t>インパクトファクター</t>
    <phoneticPr fontId="1"/>
  </si>
  <si>
    <t>※１：政策目標７、８、９の測定指標（121個）</t>
    <phoneticPr fontId="1"/>
  </si>
  <si>
    <t>インパクト・ファクタ</t>
    <phoneticPr fontId="1"/>
  </si>
  <si>
    <t>インパクト・ファクター</t>
    <phoneticPr fontId="1"/>
  </si>
  <si>
    <t>インパクト※５</t>
    <phoneticPr fontId="1"/>
  </si>
  <si>
    <t>※５：インパクトファクターのインパクトと別単語として扱っている</t>
    <rPh sb="20" eb="21">
      <t>ベツ</t>
    </rPh>
    <rPh sb="21" eb="23">
      <t>タンゴ</t>
    </rPh>
    <rPh sb="26" eb="27">
      <t>アツカ</t>
    </rPh>
    <phoneticPr fontId="1"/>
  </si>
  <si>
    <t>高被引用数</t>
    <phoneticPr fontId="1"/>
  </si>
  <si>
    <t>被引用件数</t>
    <phoneticPr fontId="1"/>
  </si>
  <si>
    <t>・ 採択課題へのサイトビジット等実施回数
・ ライフサイエンスデータベース統合における府省や機関等との連携数</t>
    <phoneticPr fontId="1"/>
  </si>
  <si>
    <t>・新技術の創出に資する成果が生み出されているか。
・創発的研究の遂行にふさわしい研究環境整備が進捗したか。</t>
    <phoneticPr fontId="1"/>
  </si>
  <si>
    <t>・研究成果の創出及び成果展開（見通しを含む）
・研究環境の整備に向けた取組の進捗
・若手を中心とした多様な研究者への支援状況</t>
    <phoneticPr fontId="1"/>
  </si>
  <si>
    <t>・外部有識者による評価により、 インパクトのある論文が出されたと見なされるなど、優れた進捗が認められる課題数（見通しを含む）
・本事業を通じた大学等研究機関による研究環境整備の実績（採択された研究に専念できるようになった研究者の割合等）
・採択された若手研究者の割合
・挑戦的・融合的な研究を行う博士後期課程学生のうち、所属大学から生活費相当額程度以上の対価を得ている学生の数</t>
    <phoneticPr fontId="1"/>
  </si>
  <si>
    <t>・ サービス等の効果的・効率的な提供（JRECINPortal のコンテンツ整備状況・稼働率、PM 研修修了生所属機関の満足度、研究倫理研修会のアンケートによる参加者の満足度、研究倫理研修会への参加希望の充足率）
・ JREC-IN Portal 利用登録者数
・ 人材の輩出・活躍や政策への貢献（人材政策立案に資するJREC-IN Portal のデータの提供、PM、PM 補佐等のマネジメント人材輩出数およびその活躍状況）</t>
    <phoneticPr fontId="1"/>
  </si>
  <si>
    <t>○海洋基本計画等に位置付けられた政策上の課題へ対応するための研究開発を、中長期目標・中長期計画等に基づき戦略的に推進し、科学的意義の大きい成果が得られているか。
○得られた成果を国や関係機関に提供し、地震発生帯の長期評価等へ貢献しているか。
○研究開発成果を最大化するための研究開発マネジメントは適切に図られているか。</t>
    <rPh sb="103" eb="104">
      <t>イ</t>
    </rPh>
    <phoneticPr fontId="1"/>
  </si>
  <si>
    <t>○海洋基本計画等に位置付けられた政策上の課題へ対応するための研究開発を、中長期目標・中長期計画等に基づき戦略的に推進し、科学的意義の大きい成果が得られているか。
○中長期目標・中長期計画等に基づき、情報基盤の整備・運用が効率的になされ、国内外の関係機関との連携が進展しているか。
○得られた成果を社会へ発信し、課題解決へ向けた取組への貢献等が図られているか。
○研究開発成果を最大化するための研究開発マネジメントは適切に図られているか。</t>
    <phoneticPr fontId="1"/>
  </si>
  <si>
    <t>・学術論文誌等への論文等掲載数
・論文の質に関する指標（論文被引用数）
・情報基盤利用課題数、登録成果数
・共同研究件数 等</t>
    <phoneticPr fontId="1"/>
  </si>
  <si>
    <t>○海洋基本計画等に位置付けられた政策上の課題へ対応するための研究開発を、中長期目標・中長期計画等に基づき戦略的に推進し、科学的意義の大きい成果が得られているか。
○得られた成果を国や関係機関に提供し、地震発生帯の長期評価等へ貢献しているか。
○研究開発成果を最大化するための研究開発マネジメントは適切に図られているか。</t>
    <rPh sb="103" eb="104">
      <t>セイ</t>
    </rPh>
    <phoneticPr fontId="1"/>
  </si>
  <si>
    <t>○研究開発基盤の供用やデータ・サンプルの利用拡大を図ることにより、我が国の海洋科学技術の水準向上及び学術研究の発展に貢献したか。</t>
    <phoneticPr fontId="1"/>
  </si>
  <si>
    <t>・研究開発基盤の供用状況や供用促進に向けた取組状況とその供用等を通じた成果
・学術研究に係る船舶の運航・運用状況とこれを通じた成果
・各種データ、サンプルの提供及びその利活用の状況 等</t>
    <phoneticPr fontId="1"/>
  </si>
  <si>
    <t>・受託航海における船舶運航日数（日）
・地球シミュレータにおける公募課題数（件）
・学術研究に係る船舶運航日数（日）、研究成果発表数
・航海・潜航データ・サンプル探索システム公開データ数 等</t>
    <phoneticPr fontId="1"/>
  </si>
  <si>
    <t>・ サービス等の効果的・効率的な提供（JRECINPortal のコンテンツ整備状況・稼働率、PM 研修修了生所属機関の満足度、研究倫理研修会のアンケートによる参加者の満足度、研究倫理研修会への参加希望の充足率）
・ JREC-IN Portal 利用登録者数
・ 人材の輩出・活躍や政策への貢献（人材政策立案に資するJREC-IN Portal のデータの提供、PM、PM 補佐等のマネジメント人材輩出数およびその活躍状況）
・ JREC-IN Portal 利用登録者数
・ 人材の輩出・活躍や政策への貢献（人材政策立案に資するJREC-IN Portal のデータの提供、PM、PM 補佐等のマネジメント人輩出数およびその活躍状況）</t>
    <phoneticPr fontId="1"/>
  </si>
  <si>
    <t>・新技術の創出に資する成果が生み出されているか。
・創発的研究の遂行にふさわしい研究環境整備が進捗したか。</t>
  </si>
  <si>
    <t>・研究成果の創出及び成果展開（見通しを含む）
・研究環境の整備に向けた取組の進捗
・若手を中心とした多様な研究者への支援状況</t>
  </si>
  <si>
    <t>・外部有識者による評価により、 インパクトのある論文が出されたと見なされるなど、優れた進捗が認められる課題数（見通しを含む）
・本事業を通じた大学等研究機関による研究環境整備の実績（採択された研究に専念できるようになった研究者の割合等）
・採択された若手研究者の割合
・挑戦的・融合的な研究を行う博士後期課程学生のうち、所属大学から生活費相当額程度以上の対価を得ている学生の数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</si>
</sst>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9"/>
      <color theme="1"/>
      <name val="ＭＳ 明朝"/>
      <family val="1"/>
      <charset val="128"/>
    </font>
    <font>
      <sz val="11"/>
      <color theme="1"/>
      <name val="ＭＳ Ｐゴシック"/>
      <family val="3"/>
      <charset val="128"/>
      <scheme val="minor"/>
    </font>
    <font>
      <sz val="1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ajor"/>
    </font>
    <font>
      <sz val="11"/>
      <color theme="1"/>
      <name val="ＭＳ Ｐゴシック"/>
      <family val="3"/>
      <charset val="128"/>
      <scheme val="major"/>
    </font>
    <font>
      <sz val="10.5"/>
      <color theme="1"/>
      <name val="ＭＳ ゴシック"/>
      <family val="3"/>
      <charset val="128"/>
    </font>
    <font>
      <sz val="11"/>
      <color rgb="FF000000"/>
      <name val="ＭＳ ゴシック"/>
      <family val="3"/>
      <charset val="128"/>
    </font>
    <font>
      <sz val="10"/>
      <color rgb="FF000000"/>
      <name val="ＭＳ ゴシック"/>
      <family val="3"/>
      <charset val="128"/>
    </font>
    <font>
      <sz val="11"/>
      <color rgb="FFFF0000"/>
      <name val="ＭＳ Ｐ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ck">
        <color indexed="64"/>
      </bottom>
      <diagonal style="thin">
        <color auto="1"/>
      </diagonal>
    </border>
    <border diagonalDown="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37">
    <xf numFmtId="0" fontId="0" fillId="0" borderId="0" xfId="0">
      <alignment vertical="center"/>
    </xf>
    <xf numFmtId="0" fontId="0" fillId="0" borderId="0" xfId="0" applyAlignment="1">
      <alignment vertical="center"/>
    </xf>
    <xf numFmtId="0" fontId="0" fillId="0" borderId="0" xfId="0">
      <alignment vertical="center"/>
    </xf>
    <xf numFmtId="0" fontId="0" fillId="0" borderId="1"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0" xfId="0">
      <alignment vertical="center"/>
    </xf>
    <xf numFmtId="0" fontId="0" fillId="0" borderId="1" xfId="0" applyFill="1" applyBorder="1" applyAlignment="1">
      <alignment vertical="center" wrapText="1"/>
    </xf>
    <xf numFmtId="0" fontId="0" fillId="0" borderId="5" xfId="0" applyBorder="1" applyAlignment="1">
      <alignment vertical="center" wrapText="1"/>
    </xf>
    <xf numFmtId="0" fontId="0" fillId="0" borderId="5" xfId="0" applyFill="1" applyBorder="1" applyAlignment="1">
      <alignment vertical="center" wrapText="1"/>
    </xf>
    <xf numFmtId="0" fontId="0" fillId="0" borderId="4" xfId="0"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0" borderId="5" xfId="0" applyBorder="1">
      <alignment vertical="center"/>
    </xf>
    <xf numFmtId="0" fontId="0" fillId="0" borderId="0" xfId="0">
      <alignment vertical="center"/>
    </xf>
    <xf numFmtId="0" fontId="0" fillId="0" borderId="0" xfId="0">
      <alignment vertical="center"/>
    </xf>
    <xf numFmtId="0" fontId="0" fillId="0" borderId="0" xfId="0" applyFont="1">
      <alignment vertical="center"/>
    </xf>
    <xf numFmtId="0" fontId="5"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Font="1" applyBorder="1">
      <alignment vertical="center"/>
    </xf>
    <xf numFmtId="0" fontId="1" fillId="0" borderId="1" xfId="0" applyFont="1" applyBorder="1" applyAlignment="1">
      <alignment vertical="center" wrapText="1"/>
    </xf>
    <xf numFmtId="0" fontId="6" fillId="0" borderId="1" xfId="0" applyFont="1" applyBorder="1" applyAlignment="1">
      <alignment vertical="center" wrapText="1"/>
    </xf>
    <xf numFmtId="0" fontId="0" fillId="5" borderId="2" xfId="0" applyFill="1" applyBorder="1" applyAlignment="1">
      <alignment vertical="center" wrapText="1"/>
    </xf>
    <xf numFmtId="0" fontId="4" fillId="5" borderId="2" xfId="0" applyFont="1" applyFill="1" applyBorder="1" applyAlignment="1">
      <alignment vertical="center" wrapText="1"/>
    </xf>
    <xf numFmtId="0" fontId="5" fillId="0" borderId="1" xfId="0" applyFont="1" applyBorder="1">
      <alignment vertical="center"/>
    </xf>
    <xf numFmtId="0" fontId="0" fillId="0" borderId="1" xfId="0" applyBorder="1">
      <alignment vertical="center"/>
    </xf>
    <xf numFmtId="0" fontId="0" fillId="5" borderId="1" xfId="0" applyFill="1" applyBorder="1" applyAlignment="1">
      <alignment vertical="center" wrapText="1"/>
    </xf>
    <xf numFmtId="0" fontId="4" fillId="5" borderId="1" xfId="0" applyFont="1" applyFill="1" applyBorder="1" applyAlignment="1">
      <alignment vertical="center" wrapText="1"/>
    </xf>
    <xf numFmtId="0" fontId="0" fillId="5" borderId="14" xfId="0" applyFill="1" applyBorder="1" applyAlignment="1">
      <alignment vertical="center" wrapText="1"/>
    </xf>
    <xf numFmtId="0" fontId="4" fillId="5" borderId="14" xfId="0" applyFont="1" applyFill="1" applyBorder="1" applyAlignment="1">
      <alignment vertical="center" wrapText="1"/>
    </xf>
    <xf numFmtId="0" fontId="0" fillId="3" borderId="2" xfId="0" applyFill="1" applyBorder="1" applyAlignment="1">
      <alignment vertical="center" wrapText="1"/>
    </xf>
    <xf numFmtId="0" fontId="4" fillId="3" borderId="2" xfId="0" applyFont="1" applyFill="1" applyBorder="1" applyAlignment="1">
      <alignment vertical="center" wrapText="1"/>
    </xf>
    <xf numFmtId="0" fontId="0" fillId="3" borderId="1" xfId="0" applyFill="1" applyBorder="1" applyAlignment="1">
      <alignment vertical="center" wrapText="1"/>
    </xf>
    <xf numFmtId="0" fontId="4" fillId="3" borderId="1" xfId="0" applyFont="1" applyFill="1" applyBorder="1" applyAlignment="1">
      <alignment vertical="center" wrapText="1"/>
    </xf>
    <xf numFmtId="0" fontId="4" fillId="3" borderId="16" xfId="0" applyFont="1" applyFill="1" applyBorder="1">
      <alignment vertical="center"/>
    </xf>
    <xf numFmtId="0" fontId="0" fillId="3" borderId="14" xfId="0" applyFill="1" applyBorder="1" applyAlignment="1">
      <alignment vertical="center" wrapText="1"/>
    </xf>
    <xf numFmtId="0" fontId="4" fillId="3" borderId="14" xfId="0" applyFont="1" applyFill="1" applyBorder="1" applyAlignment="1">
      <alignment vertical="center" wrapText="1"/>
    </xf>
    <xf numFmtId="0" fontId="0" fillId="6" borderId="2" xfId="0" applyFill="1" applyBorder="1" applyAlignment="1">
      <alignment vertical="center" wrapText="1"/>
    </xf>
    <xf numFmtId="0" fontId="4" fillId="6" borderId="2" xfId="0" applyFont="1" applyFill="1" applyBorder="1" applyAlignment="1">
      <alignment vertical="center" wrapText="1"/>
    </xf>
    <xf numFmtId="0" fontId="0" fillId="6" borderId="1" xfId="0" applyFill="1" applyBorder="1" applyAlignment="1">
      <alignment vertical="center" wrapText="1"/>
    </xf>
    <xf numFmtId="0" fontId="4" fillId="6" borderId="1" xfId="0" applyFont="1" applyFill="1" applyBorder="1" applyAlignment="1">
      <alignment vertical="center" wrapText="1"/>
    </xf>
    <xf numFmtId="0" fontId="0" fillId="6" borderId="1" xfId="0" applyFill="1" applyBorder="1">
      <alignment vertical="center"/>
    </xf>
    <xf numFmtId="0" fontId="0" fillId="6" borderId="14" xfId="0" applyFill="1" applyBorder="1" applyAlignment="1">
      <alignment vertical="center" wrapText="1"/>
    </xf>
    <xf numFmtId="0" fontId="4" fillId="6" borderId="14" xfId="0" applyFont="1" applyFill="1" applyBorder="1" applyAlignment="1">
      <alignment vertical="center" wrapText="1"/>
    </xf>
    <xf numFmtId="0" fontId="0" fillId="7" borderId="2" xfId="0" applyFill="1" applyBorder="1" applyAlignment="1">
      <alignment vertical="center" wrapText="1"/>
    </xf>
    <xf numFmtId="0" fontId="4" fillId="7" borderId="2" xfId="0" applyFont="1" applyFill="1" applyBorder="1" applyAlignment="1">
      <alignment vertical="center" wrapText="1"/>
    </xf>
    <xf numFmtId="0" fontId="0" fillId="7" borderId="1" xfId="0" applyFill="1" applyBorder="1" applyAlignment="1">
      <alignment vertical="center" wrapText="1"/>
    </xf>
    <xf numFmtId="0" fontId="4" fillId="7" borderId="1" xfId="0" applyFont="1" applyFill="1" applyBorder="1" applyAlignment="1">
      <alignment vertical="center" wrapText="1"/>
    </xf>
    <xf numFmtId="0" fontId="0" fillId="7" borderId="14" xfId="0" applyFill="1" applyBorder="1" applyAlignment="1">
      <alignment vertical="center" wrapText="1"/>
    </xf>
    <xf numFmtId="0" fontId="4" fillId="7" borderId="14" xfId="0" applyFont="1" applyFill="1" applyBorder="1" applyAlignment="1">
      <alignment vertical="center" wrapText="1"/>
    </xf>
    <xf numFmtId="0" fontId="0" fillId="8" borderId="2" xfId="0" applyFill="1" applyBorder="1" applyAlignment="1">
      <alignment vertical="center" wrapText="1"/>
    </xf>
    <xf numFmtId="0" fontId="4" fillId="8" borderId="2" xfId="0" applyFont="1" applyFill="1" applyBorder="1" applyAlignment="1">
      <alignment vertical="center" wrapText="1"/>
    </xf>
    <xf numFmtId="0" fontId="0" fillId="8" borderId="1" xfId="0" applyFill="1" applyBorder="1" applyAlignment="1">
      <alignment vertical="center" wrapText="1"/>
    </xf>
    <xf numFmtId="0" fontId="4" fillId="8" borderId="1" xfId="0" applyFont="1" applyFill="1" applyBorder="1" applyAlignment="1">
      <alignment vertical="center" wrapText="1"/>
    </xf>
    <xf numFmtId="0" fontId="0" fillId="8" borderId="14" xfId="0" applyFill="1" applyBorder="1" applyAlignment="1">
      <alignment vertical="center" wrapText="1"/>
    </xf>
    <xf numFmtId="0" fontId="4" fillId="8" borderId="17" xfId="0" applyFont="1" applyFill="1" applyBorder="1">
      <alignment vertical="center"/>
    </xf>
    <xf numFmtId="0" fontId="0" fillId="9" borderId="2" xfId="0" applyFill="1" applyBorder="1" applyAlignment="1">
      <alignment vertical="center" wrapText="1"/>
    </xf>
    <xf numFmtId="0" fontId="4" fillId="9" borderId="2" xfId="0" applyFont="1" applyFill="1" applyBorder="1" applyAlignment="1">
      <alignment vertical="center" wrapText="1"/>
    </xf>
    <xf numFmtId="0" fontId="0" fillId="9" borderId="1" xfId="0" applyFill="1" applyBorder="1" applyAlignment="1">
      <alignment vertical="center" wrapText="1"/>
    </xf>
    <xf numFmtId="0" fontId="4" fillId="9" borderId="1" xfId="0" applyFont="1" applyFill="1" applyBorder="1" applyAlignment="1">
      <alignment vertical="center" wrapText="1"/>
    </xf>
    <xf numFmtId="0" fontId="0" fillId="9" borderId="6" xfId="0" applyFill="1" applyBorder="1" applyAlignment="1">
      <alignment vertical="center" wrapText="1"/>
    </xf>
    <xf numFmtId="0" fontId="4" fillId="9" borderId="6" xfId="0" applyFont="1" applyFill="1" applyBorder="1" applyAlignment="1">
      <alignment vertical="center" wrapText="1"/>
    </xf>
    <xf numFmtId="0" fontId="0" fillId="2" borderId="15" xfId="0" applyFill="1" applyBorder="1" applyAlignment="1">
      <alignment vertical="center" wrapText="1"/>
    </xf>
    <xf numFmtId="0" fontId="4" fillId="2" borderId="15" xfId="0" applyFont="1" applyFill="1" applyBorder="1" applyAlignment="1">
      <alignment vertical="center" wrapText="1"/>
    </xf>
    <xf numFmtId="0" fontId="0" fillId="2" borderId="1" xfId="0" applyFill="1" applyBorder="1" applyAlignment="1">
      <alignment vertical="center" wrapText="1"/>
    </xf>
    <xf numFmtId="0" fontId="4" fillId="2" borderId="1" xfId="0" applyFont="1" applyFill="1" applyBorder="1" applyAlignment="1">
      <alignment vertical="center" wrapText="1"/>
    </xf>
    <xf numFmtId="0" fontId="0" fillId="2" borderId="14" xfId="0" applyFill="1" applyBorder="1" applyAlignment="1">
      <alignment vertical="center" wrapText="1"/>
    </xf>
    <xf numFmtId="0" fontId="4" fillId="2" borderId="14" xfId="0" applyFont="1" applyFill="1" applyBorder="1" applyAlignment="1">
      <alignment vertical="center" wrapText="1"/>
    </xf>
    <xf numFmtId="0" fontId="0" fillId="10" borderId="2" xfId="0" applyFill="1" applyBorder="1" applyAlignment="1">
      <alignment vertical="center" wrapText="1"/>
    </xf>
    <xf numFmtId="0" fontId="4" fillId="10" borderId="2" xfId="0" applyFont="1" applyFill="1" applyBorder="1" applyAlignment="1">
      <alignment vertical="center" wrapText="1"/>
    </xf>
    <xf numFmtId="0" fontId="0" fillId="10" borderId="1" xfId="0" applyFill="1" applyBorder="1" applyAlignment="1">
      <alignment vertical="center" wrapText="1"/>
    </xf>
    <xf numFmtId="0" fontId="4" fillId="10" borderId="1" xfId="0" applyFont="1" applyFill="1" applyBorder="1" applyAlignment="1">
      <alignment vertical="center" wrapText="1"/>
    </xf>
    <xf numFmtId="0" fontId="0" fillId="10" borderId="14" xfId="0" applyFill="1" applyBorder="1" applyAlignment="1">
      <alignment vertical="center" wrapText="1"/>
    </xf>
    <xf numFmtId="0" fontId="0" fillId="11" borderId="2" xfId="0" applyFill="1" applyBorder="1">
      <alignment vertical="center"/>
    </xf>
    <xf numFmtId="0" fontId="0" fillId="11" borderId="2" xfId="0" applyFill="1" applyBorder="1" applyAlignment="1">
      <alignment vertical="center" wrapText="1"/>
    </xf>
    <xf numFmtId="0" fontId="4" fillId="11" borderId="2" xfId="0" applyFont="1" applyFill="1" applyBorder="1" applyAlignment="1">
      <alignment vertical="center" wrapText="1"/>
    </xf>
    <xf numFmtId="0" fontId="0" fillId="11" borderId="1" xfId="0" applyFill="1" applyBorder="1" applyAlignment="1">
      <alignment vertical="center" wrapText="1"/>
    </xf>
    <xf numFmtId="0" fontId="4" fillId="11" borderId="18" xfId="0" applyFont="1" applyFill="1" applyBorder="1">
      <alignment vertical="center"/>
    </xf>
    <xf numFmtId="0" fontId="4" fillId="11" borderId="1" xfId="0" applyFont="1" applyFill="1" applyBorder="1" applyAlignment="1">
      <alignment vertical="center" wrapText="1"/>
    </xf>
    <xf numFmtId="0" fontId="0" fillId="11" borderId="1" xfId="0" applyFill="1" applyBorder="1">
      <alignment vertical="center"/>
    </xf>
    <xf numFmtId="0" fontId="4" fillId="11" borderId="14" xfId="0" applyFont="1" applyFill="1" applyBorder="1" applyAlignment="1">
      <alignment vertical="center" wrapText="1"/>
    </xf>
    <xf numFmtId="0" fontId="0" fillId="11" borderId="14" xfId="0" applyFill="1" applyBorder="1" applyAlignment="1">
      <alignment vertical="center" wrapText="1"/>
    </xf>
    <xf numFmtId="0" fontId="0" fillId="4" borderId="2" xfId="0" applyFill="1" applyBorder="1" applyAlignment="1">
      <alignment vertical="center" wrapText="1"/>
    </xf>
    <xf numFmtId="0" fontId="4" fillId="4" borderId="2" xfId="0" applyFont="1" applyFill="1" applyBorder="1" applyAlignment="1">
      <alignment vertical="center" wrapText="1"/>
    </xf>
    <xf numFmtId="0" fontId="0" fillId="4" borderId="1" xfId="0" applyFill="1" applyBorder="1" applyAlignment="1">
      <alignment vertical="center" wrapText="1"/>
    </xf>
    <xf numFmtId="0" fontId="4" fillId="4" borderId="1" xfId="0" applyFont="1" applyFill="1" applyBorder="1" applyAlignment="1">
      <alignment vertical="center" wrapText="1"/>
    </xf>
    <xf numFmtId="0" fontId="4" fillId="4" borderId="18" xfId="0" applyFont="1" applyFill="1" applyBorder="1">
      <alignment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xf>
    <xf numFmtId="0" fontId="0" fillId="0" borderId="9" xfId="0" applyBorder="1" applyAlignment="1">
      <alignment vertical="center"/>
    </xf>
    <xf numFmtId="0" fontId="7" fillId="2" borderId="12"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0" fillId="0" borderId="4" xfId="0" applyFill="1" applyBorder="1" applyAlignment="1">
      <alignment vertical="center"/>
    </xf>
    <xf numFmtId="0" fontId="7" fillId="2" borderId="13" xfId="0" applyFont="1" applyFill="1" applyBorder="1" applyAlignment="1">
      <alignment horizontal="center" vertical="center"/>
    </xf>
    <xf numFmtId="0" fontId="0" fillId="0" borderId="10" xfId="0" applyBorder="1" applyAlignment="1">
      <alignment vertical="center"/>
    </xf>
    <xf numFmtId="0" fontId="0" fillId="0" borderId="5" xfId="0" applyBorder="1" applyAlignment="1">
      <alignment vertical="center"/>
    </xf>
    <xf numFmtId="0" fontId="0" fillId="0" borderId="5" xfId="0" applyFill="1" applyBorder="1" applyAlignment="1">
      <alignment vertical="center"/>
    </xf>
    <xf numFmtId="0" fontId="7" fillId="2" borderId="13" xfId="0" applyFont="1" applyFill="1"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0" xfId="0" applyAlignment="1">
      <alignment horizontal="left" vertical="center"/>
    </xf>
    <xf numFmtId="0" fontId="0" fillId="0" borderId="7" xfId="0" applyBorder="1" applyAlignment="1">
      <alignment vertical="center"/>
    </xf>
    <xf numFmtId="0" fontId="0" fillId="0" borderId="19" xfId="0" applyBorder="1" applyAlignment="1">
      <alignment vertical="center"/>
    </xf>
    <xf numFmtId="0" fontId="8" fillId="0" borderId="0" xfId="0" applyFont="1">
      <alignment vertical="center"/>
    </xf>
    <xf numFmtId="0" fontId="0" fillId="5" borderId="2" xfId="0" applyFill="1" applyBorder="1" applyAlignment="1">
      <alignment vertical="center"/>
    </xf>
    <xf numFmtId="0" fontId="0" fillId="5" borderId="1" xfId="0" applyFill="1" applyBorder="1" applyAlignment="1">
      <alignment vertical="center"/>
    </xf>
    <xf numFmtId="0" fontId="0" fillId="3" borderId="15" xfId="0" applyFill="1" applyBorder="1" applyAlignment="1">
      <alignment vertical="center"/>
    </xf>
    <xf numFmtId="0" fontId="0" fillId="3" borderId="1"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6" borderId="15" xfId="0" applyFill="1" applyBorder="1" applyAlignment="1">
      <alignment vertical="center"/>
    </xf>
    <xf numFmtId="0" fontId="0" fillId="6" borderId="1" xfId="0" applyFill="1" applyBorder="1" applyAlignment="1">
      <alignment vertical="center"/>
    </xf>
    <xf numFmtId="0" fontId="0" fillId="6" borderId="14" xfId="0" applyFill="1" applyBorder="1" applyAlignment="1">
      <alignment vertical="center"/>
    </xf>
    <xf numFmtId="0" fontId="0" fillId="7" borderId="2" xfId="0" applyFill="1" applyBorder="1" applyAlignment="1">
      <alignment vertical="center"/>
    </xf>
    <xf numFmtId="0" fontId="0" fillId="7" borderId="1" xfId="0" applyFill="1" applyBorder="1" applyAlignment="1">
      <alignment vertical="center"/>
    </xf>
    <xf numFmtId="0" fontId="0" fillId="7" borderId="14" xfId="0" applyFill="1" applyBorder="1" applyAlignment="1">
      <alignment vertical="center"/>
    </xf>
    <xf numFmtId="0" fontId="0" fillId="8" borderId="2" xfId="0" applyFill="1" applyBorder="1" applyAlignment="1">
      <alignment vertical="center"/>
    </xf>
    <xf numFmtId="0" fontId="0" fillId="8" borderId="1" xfId="0" applyFill="1" applyBorder="1" applyAlignment="1">
      <alignment vertical="center"/>
    </xf>
    <xf numFmtId="0" fontId="0" fillId="8" borderId="14" xfId="0" applyFill="1" applyBorder="1" applyAlignment="1">
      <alignment vertical="center"/>
    </xf>
    <xf numFmtId="0" fontId="0" fillId="9" borderId="2" xfId="0" applyFill="1" applyBorder="1" applyAlignment="1">
      <alignment vertical="center"/>
    </xf>
    <xf numFmtId="0" fontId="0" fillId="9" borderId="1" xfId="0" applyFill="1" applyBorder="1" applyAlignment="1">
      <alignment vertical="center"/>
    </xf>
    <xf numFmtId="0" fontId="0" fillId="9" borderId="6" xfId="0" applyFill="1" applyBorder="1" applyAlignment="1">
      <alignment vertical="center"/>
    </xf>
    <xf numFmtId="0" fontId="0" fillId="2" borderId="15" xfId="0" applyFill="1" applyBorder="1" applyAlignment="1">
      <alignment vertical="center"/>
    </xf>
    <xf numFmtId="0" fontId="0" fillId="2" borderId="1" xfId="0" applyFill="1" applyBorder="1" applyAlignment="1">
      <alignment vertical="center"/>
    </xf>
    <xf numFmtId="0" fontId="0" fillId="2" borderId="14" xfId="0" applyFill="1" applyBorder="1" applyAlignment="1">
      <alignment vertical="center"/>
    </xf>
    <xf numFmtId="0" fontId="0" fillId="10" borderId="2" xfId="0" applyFill="1" applyBorder="1" applyAlignment="1">
      <alignment vertical="center"/>
    </xf>
    <xf numFmtId="0" fontId="0" fillId="10" borderId="1" xfId="0" applyFill="1" applyBorder="1" applyAlignment="1">
      <alignment vertical="center"/>
    </xf>
    <xf numFmtId="0" fontId="0" fillId="10" borderId="14" xfId="0" applyFill="1" applyBorder="1" applyAlignment="1">
      <alignment vertical="center"/>
    </xf>
    <xf numFmtId="0" fontId="0" fillId="11" borderId="2" xfId="0" applyFill="1" applyBorder="1" applyAlignment="1">
      <alignment vertical="center"/>
    </xf>
    <xf numFmtId="0" fontId="0" fillId="11" borderId="1" xfId="0" applyFill="1" applyBorder="1" applyAlignment="1">
      <alignment vertical="center"/>
    </xf>
    <xf numFmtId="0" fontId="0" fillId="11" borderId="6" xfId="0" applyFill="1" applyBorder="1" applyAlignment="1">
      <alignment vertical="center"/>
    </xf>
    <xf numFmtId="0" fontId="0" fillId="4" borderId="15" xfId="0" applyFill="1" applyBorder="1" applyAlignment="1">
      <alignment vertical="center"/>
    </xf>
    <xf numFmtId="0" fontId="0" fillId="4" borderId="1" xfId="0" applyFill="1" applyBorder="1" applyAlignment="1">
      <alignment vertical="center"/>
    </xf>
    <xf numFmtId="0" fontId="4" fillId="5" borderId="2" xfId="0" applyFont="1" applyFill="1" applyBorder="1" applyAlignment="1">
      <alignment vertical="center"/>
    </xf>
    <xf numFmtId="0" fontId="0" fillId="0" borderId="13" xfId="0" applyFont="1" applyBorder="1" applyAlignment="1">
      <alignment vertical="center"/>
    </xf>
    <xf numFmtId="0" fontId="4" fillId="5" borderId="1" xfId="0" applyFont="1" applyFill="1" applyBorder="1" applyAlignment="1">
      <alignment vertical="center"/>
    </xf>
    <xf numFmtId="0" fontId="4" fillId="5" borderId="14" xfId="0" applyFont="1" applyFill="1" applyBorder="1" applyAlignment="1">
      <alignmen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4" fillId="3" borderId="16" xfId="0" applyFont="1" applyFill="1" applyBorder="1" applyAlignment="1">
      <alignment vertical="center"/>
    </xf>
    <xf numFmtId="0" fontId="4" fillId="3" borderId="14" xfId="0" applyFont="1" applyFill="1" applyBorder="1" applyAlignment="1">
      <alignment vertical="center"/>
    </xf>
    <xf numFmtId="0" fontId="4" fillId="6" borderId="2" xfId="0" applyFont="1" applyFill="1" applyBorder="1" applyAlignment="1">
      <alignment vertical="center"/>
    </xf>
    <xf numFmtId="0" fontId="4" fillId="6" borderId="1" xfId="0" applyFont="1" applyFill="1" applyBorder="1" applyAlignment="1">
      <alignment vertical="center"/>
    </xf>
    <xf numFmtId="0" fontId="4" fillId="6" borderId="14" xfId="0" applyFont="1" applyFill="1" applyBorder="1" applyAlignment="1">
      <alignment vertical="center"/>
    </xf>
    <xf numFmtId="0" fontId="4" fillId="7" borderId="2" xfId="0" applyFont="1" applyFill="1" applyBorder="1" applyAlignment="1">
      <alignment vertical="center"/>
    </xf>
    <xf numFmtId="0" fontId="4" fillId="7" borderId="1" xfId="0" applyFont="1" applyFill="1" applyBorder="1" applyAlignment="1">
      <alignment vertical="center"/>
    </xf>
    <xf numFmtId="0" fontId="4" fillId="7" borderId="14" xfId="0" applyFont="1" applyFill="1" applyBorder="1" applyAlignment="1">
      <alignment vertical="center"/>
    </xf>
    <xf numFmtId="0" fontId="4" fillId="8" borderId="2" xfId="0" applyFont="1" applyFill="1" applyBorder="1" applyAlignment="1">
      <alignment vertical="center"/>
    </xf>
    <xf numFmtId="0" fontId="4" fillId="8" borderId="1" xfId="0" applyFont="1" applyFill="1" applyBorder="1" applyAlignment="1">
      <alignment vertical="center"/>
    </xf>
    <xf numFmtId="0" fontId="4" fillId="8" borderId="17" xfId="0" applyFont="1" applyFill="1" applyBorder="1" applyAlignment="1">
      <alignment vertical="center"/>
    </xf>
    <xf numFmtId="0" fontId="4" fillId="9" borderId="2" xfId="0" applyFont="1" applyFill="1" applyBorder="1" applyAlignment="1">
      <alignment vertical="center"/>
    </xf>
    <xf numFmtId="0" fontId="4" fillId="9" borderId="1" xfId="0" applyFont="1" applyFill="1" applyBorder="1" applyAlignment="1">
      <alignment vertical="center"/>
    </xf>
    <xf numFmtId="0" fontId="4" fillId="9" borderId="6" xfId="0" applyFont="1" applyFill="1" applyBorder="1" applyAlignment="1">
      <alignment vertical="center"/>
    </xf>
    <xf numFmtId="0" fontId="4" fillId="2" borderId="15" xfId="0" applyFont="1" applyFill="1" applyBorder="1" applyAlignment="1">
      <alignment vertical="center"/>
    </xf>
    <xf numFmtId="0" fontId="4" fillId="2" borderId="1" xfId="0" applyFont="1" applyFill="1" applyBorder="1" applyAlignment="1">
      <alignment vertical="center"/>
    </xf>
    <xf numFmtId="0" fontId="4" fillId="2" borderId="14" xfId="0" applyFont="1" applyFill="1" applyBorder="1" applyAlignment="1">
      <alignment vertical="center"/>
    </xf>
    <xf numFmtId="0" fontId="4" fillId="10" borderId="2" xfId="0" applyFont="1" applyFill="1" applyBorder="1" applyAlignment="1">
      <alignment vertical="center"/>
    </xf>
    <xf numFmtId="0" fontId="4" fillId="10" borderId="1" xfId="0" applyFont="1" applyFill="1" applyBorder="1" applyAlignment="1">
      <alignment vertical="center"/>
    </xf>
    <xf numFmtId="0" fontId="4" fillId="11" borderId="2" xfId="0" applyFont="1" applyFill="1" applyBorder="1" applyAlignment="1">
      <alignment vertical="center"/>
    </xf>
    <xf numFmtId="0" fontId="4" fillId="11" borderId="18" xfId="0" applyFont="1" applyFill="1" applyBorder="1" applyAlignment="1">
      <alignment vertical="center"/>
    </xf>
    <xf numFmtId="0" fontId="4" fillId="11" borderId="1" xfId="0" applyFont="1" applyFill="1" applyBorder="1" applyAlignment="1">
      <alignment vertical="center"/>
    </xf>
    <xf numFmtId="0" fontId="4" fillId="11" borderId="14" xfId="0" applyFont="1" applyFill="1" applyBorder="1" applyAlignment="1">
      <alignment vertical="center"/>
    </xf>
    <xf numFmtId="0" fontId="4" fillId="4" borderId="2" xfId="0" applyFont="1" applyFill="1" applyBorder="1" applyAlignment="1">
      <alignment vertical="center"/>
    </xf>
    <xf numFmtId="0" fontId="4" fillId="4" borderId="1" xfId="0" applyFont="1" applyFill="1" applyBorder="1" applyAlignment="1">
      <alignment vertical="center"/>
    </xf>
    <xf numFmtId="0" fontId="4" fillId="4" borderId="18" xfId="0" applyFont="1" applyFill="1" applyBorder="1" applyAlignment="1">
      <alignment vertical="center"/>
    </xf>
    <xf numFmtId="0" fontId="0" fillId="0" borderId="0" xfId="0" applyFont="1" applyAlignment="1">
      <alignment vertical="center"/>
    </xf>
    <xf numFmtId="0" fontId="0" fillId="0" borderId="12" xfId="0" applyBorder="1" applyAlignment="1">
      <alignment vertical="center"/>
    </xf>
    <xf numFmtId="0" fontId="0" fillId="5" borderId="14" xfId="0" applyFill="1" applyBorder="1" applyAlignment="1">
      <alignment vertical="center"/>
    </xf>
    <xf numFmtId="0" fontId="0" fillId="3" borderId="14" xfId="0" applyFill="1" applyBorder="1" applyAlignment="1">
      <alignment vertical="center"/>
    </xf>
    <xf numFmtId="0" fontId="0" fillId="6" borderId="2" xfId="0" applyFill="1" applyBorder="1" applyAlignment="1">
      <alignment vertical="center"/>
    </xf>
    <xf numFmtId="0" fontId="0" fillId="11" borderId="14" xfId="0" applyFill="1" applyBorder="1" applyAlignment="1">
      <alignment vertical="center"/>
    </xf>
    <xf numFmtId="0" fontId="0" fillId="4" borderId="2" xfId="0" applyFill="1" applyBorder="1" applyAlignment="1">
      <alignment vertical="center"/>
    </xf>
    <xf numFmtId="0" fontId="9" fillId="0" borderId="0" xfId="0" applyFont="1">
      <alignment vertical="center"/>
    </xf>
    <xf numFmtId="0" fontId="9" fillId="0" borderId="1" xfId="0" applyFont="1" applyBorder="1" applyAlignment="1">
      <alignment horizontal="justify" vertical="center" wrapText="1"/>
    </xf>
    <xf numFmtId="0" fontId="9" fillId="0" borderId="0" xfId="0" applyFont="1" applyAlignment="1">
      <alignment horizontal="left" vertical="center"/>
    </xf>
    <xf numFmtId="0" fontId="10" fillId="0" borderId="1" xfId="0" applyFont="1" applyBorder="1" applyAlignment="1">
      <alignment horizontal="center" vertical="center" wrapText="1"/>
    </xf>
    <xf numFmtId="0" fontId="8" fillId="2" borderId="0"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2" fillId="12" borderId="0" xfId="0" applyFont="1" applyFill="1">
      <alignment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 xfId="0" applyFill="1"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10" borderId="1" xfId="0" applyFill="1" applyBorder="1" applyAlignment="1">
      <alignment horizontal="center" vertical="center" wrapText="1"/>
    </xf>
    <xf numFmtId="0" fontId="0" fillId="10" borderId="14" xfId="0" applyFill="1" applyBorder="1" applyAlignment="1">
      <alignment horizontal="center" vertical="center" wrapText="1"/>
    </xf>
    <xf numFmtId="0" fontId="0" fillId="11" borderId="2" xfId="0" applyFill="1" applyBorder="1" applyAlignment="1">
      <alignment horizontal="center" vertical="center"/>
    </xf>
    <xf numFmtId="0" fontId="0" fillId="11" borderId="1" xfId="0" applyFill="1" applyBorder="1" applyAlignment="1">
      <alignment horizontal="center" vertical="center"/>
    </xf>
    <xf numFmtId="0" fontId="0" fillId="11" borderId="6" xfId="0" applyFill="1" applyBorder="1" applyAlignment="1">
      <alignment horizontal="center" vertical="center"/>
    </xf>
    <xf numFmtId="0" fontId="0" fillId="4" borderId="15" xfId="0" applyFill="1" applyBorder="1" applyAlignment="1">
      <alignment horizontal="center" vertical="center"/>
    </xf>
    <xf numFmtId="0" fontId="0" fillId="4" borderId="1" xfId="0" applyFill="1" applyBorder="1" applyAlignment="1">
      <alignment horizontal="center" vertical="center"/>
    </xf>
    <xf numFmtId="0" fontId="0" fillId="5" borderId="2" xfId="0" applyFill="1" applyBorder="1" applyAlignment="1">
      <alignment horizontal="center" vertical="center"/>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6" borderId="15" xfId="0" applyFill="1" applyBorder="1" applyAlignment="1">
      <alignment horizontal="center" vertical="center"/>
    </xf>
    <xf numFmtId="0" fontId="0" fillId="6" borderId="1" xfId="0" applyFill="1" applyBorder="1" applyAlignment="1">
      <alignment horizontal="center" vertical="center"/>
    </xf>
    <xf numFmtId="0" fontId="0" fillId="6" borderId="14" xfId="0" applyFill="1" applyBorder="1" applyAlignment="1">
      <alignment horizontal="center" vertical="center"/>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7" borderId="14" xfId="0" applyFill="1" applyBorder="1" applyAlignment="1">
      <alignment horizontal="center" vertical="center"/>
    </xf>
    <xf numFmtId="0" fontId="0" fillId="8" borderId="2" xfId="0" applyFill="1" applyBorder="1" applyAlignment="1">
      <alignment horizontal="center" vertical="center"/>
    </xf>
    <xf numFmtId="0" fontId="0" fillId="8" borderId="1" xfId="0" applyFill="1" applyBorder="1" applyAlignment="1">
      <alignment horizontal="center" vertical="center"/>
    </xf>
    <xf numFmtId="0" fontId="0" fillId="8" borderId="14" xfId="0" applyFill="1" applyBorder="1" applyAlignment="1">
      <alignment horizontal="center" vertical="center"/>
    </xf>
    <xf numFmtId="0" fontId="0" fillId="9" borderId="2" xfId="0" applyFill="1" applyBorder="1" applyAlignment="1">
      <alignment horizontal="center" vertical="center"/>
    </xf>
    <xf numFmtId="0" fontId="0" fillId="9" borderId="1" xfId="0" applyFill="1" applyBorder="1" applyAlignment="1">
      <alignment horizontal="center" vertical="center"/>
    </xf>
    <xf numFmtId="0" fontId="0" fillId="9" borderId="6" xfId="0" applyFill="1" applyBorder="1" applyAlignment="1">
      <alignment horizontal="center" vertical="center"/>
    </xf>
    <xf numFmtId="0" fontId="0" fillId="2" borderId="15" xfId="0" applyFill="1" applyBorder="1" applyAlignment="1">
      <alignment horizontal="center" vertical="center"/>
    </xf>
    <xf numFmtId="0" fontId="0" fillId="2" borderId="1" xfId="0" applyFill="1" applyBorder="1" applyAlignment="1">
      <alignment horizontal="center" vertical="center"/>
    </xf>
    <xf numFmtId="0" fontId="0" fillId="2" borderId="14" xfId="0" applyFill="1" applyBorder="1" applyAlignment="1">
      <alignment horizontal="center" vertical="center"/>
    </xf>
    <xf numFmtId="0" fontId="0" fillId="10" borderId="2" xfId="0" applyFill="1" applyBorder="1" applyAlignment="1">
      <alignment horizontal="center" vertical="center"/>
    </xf>
    <xf numFmtId="0" fontId="0" fillId="10" borderId="1" xfId="0" applyFill="1" applyBorder="1" applyAlignment="1">
      <alignment horizontal="center" vertical="center"/>
    </xf>
    <xf numFmtId="0" fontId="0" fillId="10" borderId="14" xfId="0" applyFill="1" applyBorder="1" applyAlignment="1">
      <alignment horizontal="center" vertical="center"/>
    </xf>
    <xf numFmtId="0" fontId="0" fillId="6" borderId="1"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38100</xdr:rowOff>
    </xdr:from>
    <xdr:ext cx="5886450" cy="600075"/>
    <xdr:sp macro="" textlink="">
      <xdr:nvSpPr>
        <xdr:cNvPr id="2" name="テキスト ボックス 1">
          <a:extLst>
            <a:ext uri="{FF2B5EF4-FFF2-40B4-BE49-F238E27FC236}">
              <a16:creationId xmlns:a16="http://schemas.microsoft.com/office/drawing/2014/main" id="{00000000-0008-0000-0000-000003000000}"/>
            </a:ext>
          </a:extLst>
        </xdr:cNvPr>
        <xdr:cNvSpPr txBox="1"/>
      </xdr:nvSpPr>
      <xdr:spPr>
        <a:xfrm>
          <a:off x="0" y="7810500"/>
          <a:ext cx="5886450" cy="60007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lvl="0" indent="-171450">
            <a:buFont typeface="Wingdings" panose="05000000000000000000" pitchFamily="2" charset="2"/>
            <a:buChar char="l"/>
          </a:pPr>
          <a:r>
            <a:rPr lang="ja-JP" altLang="en-US" sz="1100" b="1">
              <a:solidFill>
                <a:schemeClr val="tx1"/>
              </a:solidFill>
              <a:effectLst/>
              <a:latin typeface="+mj-ea"/>
              <a:ea typeface="+mj-ea"/>
              <a:cs typeface="+mn-cs"/>
            </a:rPr>
            <a:t>本ファイルの</a:t>
          </a:r>
          <a:r>
            <a:rPr lang="ja-JP" altLang="ja-JP" sz="1100" b="1">
              <a:solidFill>
                <a:schemeClr val="tx1"/>
              </a:solidFill>
              <a:effectLst/>
              <a:latin typeface="+mj-ea"/>
              <a:ea typeface="+mj-ea"/>
              <a:cs typeface="+mn-cs"/>
            </a:rPr>
            <a:t>データの利用等についての注意</a:t>
          </a:r>
          <a:r>
            <a:rPr lang="ja-JP" altLang="en-US" sz="1100" b="1">
              <a:solidFill>
                <a:schemeClr val="tx1"/>
              </a:solidFill>
              <a:effectLst/>
              <a:latin typeface="+mj-ea"/>
              <a:ea typeface="+mj-ea"/>
              <a:cs typeface="+mn-cs"/>
            </a:rPr>
            <a:t>事項</a:t>
          </a:r>
          <a:endParaRPr lang="en-US" altLang="ja-JP" sz="1100">
            <a:solidFill>
              <a:schemeClr val="tx1"/>
            </a:solidFill>
            <a:effectLst/>
            <a:latin typeface="+mj-ea"/>
            <a:ea typeface="+mj-ea"/>
            <a:cs typeface="+mn-cs"/>
          </a:endParaRPr>
        </a:p>
        <a:p>
          <a:pPr lvl="0"/>
          <a:r>
            <a:rPr lang="ja-JP" altLang="en-US" sz="1100">
              <a:solidFill>
                <a:schemeClr val="tx1"/>
              </a:solidFill>
              <a:effectLst/>
              <a:latin typeface="+mj-ea"/>
              <a:ea typeface="+mj-ea"/>
              <a:cs typeface="+mn-cs"/>
            </a:rPr>
            <a:t>○</a:t>
          </a:r>
          <a:r>
            <a:rPr lang="ja-JP" altLang="ja-JP" sz="1100">
              <a:solidFill>
                <a:schemeClr val="tx1"/>
              </a:solidFill>
              <a:effectLst/>
              <a:latin typeface="+mj-ea"/>
              <a:ea typeface="+mj-ea"/>
              <a:cs typeface="+mn-cs"/>
            </a:rPr>
            <a:t>本</a:t>
          </a:r>
          <a:r>
            <a:rPr lang="ja-JP" altLang="en-US" sz="1100">
              <a:solidFill>
                <a:schemeClr val="tx1"/>
              </a:solidFill>
              <a:effectLst/>
              <a:latin typeface="+mj-ea"/>
              <a:ea typeface="+mj-ea"/>
              <a:cs typeface="+mn-cs"/>
            </a:rPr>
            <a:t>ファイルを</a:t>
          </a:r>
          <a:r>
            <a:rPr lang="ja-JP" altLang="ja-JP" sz="1100">
              <a:solidFill>
                <a:schemeClr val="tx1"/>
              </a:solidFill>
              <a:effectLst/>
              <a:latin typeface="+mj-ea"/>
              <a:ea typeface="+mj-ea"/>
              <a:cs typeface="+mn-cs"/>
            </a:rPr>
            <a:t>基に加工・作成を行った資料等について、</a:t>
          </a:r>
          <a:r>
            <a:rPr lang="ja-JP" altLang="en-US" sz="1100">
              <a:solidFill>
                <a:schemeClr val="tx1"/>
              </a:solidFill>
              <a:effectLst/>
              <a:latin typeface="+mj-ea"/>
              <a:ea typeface="+mj-ea"/>
              <a:cs typeface="+mn-cs"/>
            </a:rPr>
            <a:t>文部科学省</a:t>
          </a:r>
          <a:r>
            <a:rPr lang="ja-JP" altLang="ja-JP" sz="1100">
              <a:solidFill>
                <a:schemeClr val="tx1"/>
              </a:solidFill>
              <a:effectLst/>
              <a:latin typeface="+mj-ea"/>
              <a:ea typeface="+mj-ea"/>
              <a:cs typeface="+mn-cs"/>
            </a:rPr>
            <a:t>は一切責任を持ちません。</a:t>
          </a:r>
          <a:endParaRPr lang="en-US" altLang="ja-JP" sz="1100">
            <a:solidFill>
              <a:schemeClr val="tx1"/>
            </a:solidFill>
            <a:effectLst/>
            <a:latin typeface="+mj-ea"/>
            <a:ea typeface="+mj-ea"/>
            <a:cs typeface="+mn-cs"/>
          </a:endParaRPr>
        </a:p>
      </xdr:txBody>
    </xdr:sp>
    <xdr:clientData/>
  </xdr:oneCellAnchor>
  <xdr:twoCellAnchor>
    <xdr:from>
      <xdr:col>0</xdr:col>
      <xdr:colOff>0</xdr:colOff>
      <xdr:row>2</xdr:row>
      <xdr:rowOff>9525</xdr:rowOff>
    </xdr:from>
    <xdr:to>
      <xdr:col>12</xdr:col>
      <xdr:colOff>257175</xdr:colOff>
      <xdr:row>5</xdr:row>
      <xdr:rowOff>47625</xdr:rowOff>
    </xdr:to>
    <xdr:sp macro="" textlink="">
      <xdr:nvSpPr>
        <xdr:cNvPr id="3" name="テキスト ボックス 2"/>
        <xdr:cNvSpPr txBox="1"/>
      </xdr:nvSpPr>
      <xdr:spPr>
        <a:xfrm>
          <a:off x="0" y="352425"/>
          <a:ext cx="78009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文部科学省が作成した事前分析表（令和２年度実施施策）における測定指標（</a:t>
          </a:r>
          <a:r>
            <a:rPr kumimoji="1" lang="en-US" altLang="ja-JP" sz="1100"/>
            <a:t>※</a:t>
          </a:r>
          <a:r>
            <a:rPr kumimoji="1" lang="ja-JP" altLang="en-US" sz="1100"/>
            <a:t>１）及び文部科学省所管独立行政法人（</a:t>
          </a:r>
          <a:r>
            <a:rPr kumimoji="1" lang="en-US" altLang="ja-JP" sz="1100"/>
            <a:t>※</a:t>
          </a:r>
          <a:r>
            <a:rPr kumimoji="1" lang="ja-JP" altLang="en-US" sz="1100"/>
            <a:t>２）の中（長）期目標における評価軸に定めたモニタリング指標について、以下のキーワードの頻出度合いを調査したところ以下のとおり。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F23" sqref="F23"/>
    </sheetView>
  </sheetViews>
  <sheetFormatPr defaultRowHeight="13.5" x14ac:dyDescent="0.15"/>
  <cols>
    <col min="1" max="1" width="9" customWidth="1"/>
    <col min="4" max="4" width="9" style="18"/>
  </cols>
  <sheetData>
    <row r="1" spans="1:11" x14ac:dyDescent="0.15">
      <c r="A1" s="181" t="s">
        <v>602</v>
      </c>
    </row>
    <row r="3" spans="1:11" x14ac:dyDescent="0.15">
      <c r="A3" s="181"/>
    </row>
    <row r="7" spans="1:11" ht="38.25" x14ac:dyDescent="0.15">
      <c r="A7" s="29"/>
      <c r="B7" s="182" t="s">
        <v>603</v>
      </c>
      <c r="C7" s="182" t="s">
        <v>627</v>
      </c>
      <c r="D7" s="182" t="s">
        <v>614</v>
      </c>
      <c r="E7" s="182" t="s">
        <v>604</v>
      </c>
      <c r="F7" s="182" t="s">
        <v>605</v>
      </c>
      <c r="G7" s="182" t="s">
        <v>606</v>
      </c>
      <c r="H7" s="182" t="s">
        <v>607</v>
      </c>
      <c r="I7" s="182" t="s">
        <v>608</v>
      </c>
      <c r="J7" s="182" t="s">
        <v>230</v>
      </c>
      <c r="K7" s="182" t="s">
        <v>609</v>
      </c>
    </row>
    <row r="8" spans="1:11" ht="38.25" x14ac:dyDescent="0.15">
      <c r="A8" s="182" t="s">
        <v>610</v>
      </c>
      <c r="B8" s="29">
        <f>政策目標7!F1+政策目標8!F1+政策目標9!F1</f>
        <v>1</v>
      </c>
      <c r="C8" s="29">
        <f>政策目標7!G1+政策目標8!G1+政策目標9!G1</f>
        <v>1</v>
      </c>
      <c r="D8" s="29">
        <f>政策目標7!H1+政策目標8!H1+政策目標9!H1</f>
        <v>0</v>
      </c>
      <c r="E8" s="29">
        <f>政策目標7!I1+政策目標8!I1+政策目標9!I1</f>
        <v>14</v>
      </c>
      <c r="F8" s="29">
        <f>政策目標7!J1+政策目標8!J1+政策目標9!J1</f>
        <v>0</v>
      </c>
      <c r="G8" s="29">
        <f>政策目標7!K1+政策目標8!K1+政策目標9!K1</f>
        <v>1</v>
      </c>
      <c r="H8" s="29">
        <f>政策目標7!L1+政策目標8!L1+政策目標9!L1</f>
        <v>4</v>
      </c>
      <c r="I8" s="29">
        <f>政策目標7!M1+政策目標8!M1+政策目標9!M1</f>
        <v>1</v>
      </c>
      <c r="J8" s="29">
        <f>政策目標7!N1+政策目標8!N1+政策目標9!N1</f>
        <v>0</v>
      </c>
      <c r="K8" s="29">
        <f>政策目標7!O1+政策目標8!O1+政策目標9!O1</f>
        <v>2</v>
      </c>
    </row>
    <row r="9" spans="1:11" ht="76.5" x14ac:dyDescent="0.15">
      <c r="A9" s="182" t="s">
        <v>611</v>
      </c>
      <c r="B9" s="29">
        <f>'独立行政法人の中（長）期目標の指標'!F1</f>
        <v>11</v>
      </c>
      <c r="C9" s="29">
        <f>'独立行政法人の中（長）期目標の指標'!G1</f>
        <v>2</v>
      </c>
      <c r="D9" s="29">
        <f>'独立行政法人の中（長）期目標の指標'!H1</f>
        <v>1</v>
      </c>
      <c r="E9" s="29">
        <f>'独立行政法人の中（長）期目標の指標'!I1</f>
        <v>36</v>
      </c>
      <c r="F9" s="29">
        <f>'独立行政法人の中（長）期目標の指標'!J1</f>
        <v>7</v>
      </c>
      <c r="G9" s="29">
        <f>'独立行政法人の中（長）期目標の指標'!K1</f>
        <v>1</v>
      </c>
      <c r="H9" s="29">
        <f>'独立行政法人の中（長）期目標の指標'!L1</f>
        <v>17</v>
      </c>
      <c r="I9" s="29">
        <f>'独立行政法人の中（長）期目標の指標'!M1</f>
        <v>22</v>
      </c>
      <c r="J9" s="29">
        <f>'独立行政法人の中（長）期目標の指標'!N1</f>
        <v>4</v>
      </c>
      <c r="K9" s="29">
        <f>'独立行政法人の中（長）期目標の指標'!O1</f>
        <v>9</v>
      </c>
    </row>
    <row r="11" spans="1:11" x14ac:dyDescent="0.15">
      <c r="A11" s="183" t="s">
        <v>624</v>
      </c>
    </row>
    <row r="12" spans="1:11" x14ac:dyDescent="0.15">
      <c r="A12" s="183" t="s">
        <v>612</v>
      </c>
    </row>
    <row r="13" spans="1:11" x14ac:dyDescent="0.15">
      <c r="A13" s="181" t="s">
        <v>613</v>
      </c>
    </row>
    <row r="14" spans="1:11" s="18" customFormat="1" x14ac:dyDescent="0.15">
      <c r="A14" s="181" t="s">
        <v>628</v>
      </c>
    </row>
    <row r="16" spans="1:11" ht="27" x14ac:dyDescent="0.15">
      <c r="A16" s="184" t="s">
        <v>615</v>
      </c>
      <c r="B16" s="184" t="s">
        <v>616</v>
      </c>
    </row>
    <row r="17" spans="1:2" ht="27" x14ac:dyDescent="0.15">
      <c r="A17" s="184" t="s">
        <v>603</v>
      </c>
      <c r="B17" s="184" t="s">
        <v>617</v>
      </c>
    </row>
    <row r="18" spans="1:2" ht="27" x14ac:dyDescent="0.15">
      <c r="A18" s="184" t="s">
        <v>618</v>
      </c>
      <c r="B18" s="189" t="s">
        <v>604</v>
      </c>
    </row>
    <row r="19" spans="1:2" x14ac:dyDescent="0.15">
      <c r="A19" s="184" t="s">
        <v>619</v>
      </c>
      <c r="B19" s="189"/>
    </row>
    <row r="20" spans="1:2" ht="27" x14ac:dyDescent="0.15">
      <c r="A20" s="184" t="s">
        <v>620</v>
      </c>
      <c r="B20" s="189"/>
    </row>
    <row r="21" spans="1:2" ht="27" x14ac:dyDescent="0.15">
      <c r="A21" s="184" t="s">
        <v>621</v>
      </c>
      <c r="B21" s="189"/>
    </row>
    <row r="22" spans="1:2" x14ac:dyDescent="0.15">
      <c r="A22" s="184" t="s">
        <v>605</v>
      </c>
      <c r="B22" s="191" t="s">
        <v>605</v>
      </c>
    </row>
    <row r="23" spans="1:2" s="18" customFormat="1" ht="27" x14ac:dyDescent="0.15">
      <c r="A23" s="186" t="s">
        <v>629</v>
      </c>
      <c r="B23" s="192"/>
    </row>
    <row r="24" spans="1:2" s="18" customFormat="1" ht="27" x14ac:dyDescent="0.15">
      <c r="A24" s="186" t="s">
        <v>630</v>
      </c>
      <c r="B24" s="193"/>
    </row>
    <row r="25" spans="1:2" ht="40.5" x14ac:dyDescent="0.15">
      <c r="A25" s="187" t="s">
        <v>622</v>
      </c>
      <c r="B25" s="190" t="s">
        <v>614</v>
      </c>
    </row>
    <row r="26" spans="1:2" ht="40.5" x14ac:dyDescent="0.15">
      <c r="A26" s="187" t="s">
        <v>625</v>
      </c>
      <c r="B26" s="190"/>
    </row>
    <row r="27" spans="1:2" ht="40.5" x14ac:dyDescent="0.15">
      <c r="A27" s="187" t="s">
        <v>626</v>
      </c>
      <c r="B27" s="190"/>
    </row>
  </sheetData>
  <mergeCells count="3">
    <mergeCell ref="B18:B21"/>
    <mergeCell ref="B25:B27"/>
    <mergeCell ref="B22:B2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1"/>
  <sheetViews>
    <sheetView view="pageBreakPreview" zoomScale="66" zoomScaleNormal="100" zoomScaleSheetLayoutView="66" workbookViewId="0">
      <selection activeCell="J4" sqref="J4"/>
    </sheetView>
  </sheetViews>
  <sheetFormatPr defaultRowHeight="13.5" x14ac:dyDescent="0.15"/>
  <cols>
    <col min="2" max="2" width="18.125" customWidth="1"/>
    <col min="3" max="3" width="17.875" customWidth="1"/>
    <col min="4" max="4" width="18.125" customWidth="1"/>
    <col min="5" max="5" width="36.125" customWidth="1"/>
    <col min="8" max="8" width="9" style="18"/>
  </cols>
  <sheetData>
    <row r="1" spans="2:15" ht="14.25" thickBot="1" x14ac:dyDescent="0.2">
      <c r="E1" s="6" t="s">
        <v>237</v>
      </c>
      <c r="F1">
        <f>COUNTIF(F2:F134,$E$1)</f>
        <v>0</v>
      </c>
      <c r="G1" s="6">
        <f>COUNTIF(G2:G134,$E$1)</f>
        <v>0</v>
      </c>
      <c r="H1" s="18">
        <f>COUNTIF(H2:H134,$E$1)</f>
        <v>0</v>
      </c>
      <c r="I1" s="6">
        <f t="shared" ref="I1:O1" si="0">COUNTIF(I2:I134,$E$1)</f>
        <v>1</v>
      </c>
      <c r="J1" s="6">
        <f t="shared" si="0"/>
        <v>0</v>
      </c>
      <c r="K1" s="6">
        <f t="shared" si="0"/>
        <v>1</v>
      </c>
      <c r="L1" s="6">
        <f t="shared" si="0"/>
        <v>1</v>
      </c>
      <c r="M1" s="6">
        <f t="shared" si="0"/>
        <v>0</v>
      </c>
      <c r="N1" s="6">
        <f t="shared" si="0"/>
        <v>0</v>
      </c>
      <c r="O1" s="6">
        <f t="shared" si="0"/>
        <v>1</v>
      </c>
    </row>
    <row r="2" spans="2:15" ht="27.75" thickBot="1" x14ac:dyDescent="0.2">
      <c r="B2" s="13" t="s">
        <v>1</v>
      </c>
      <c r="C2" s="14" t="s">
        <v>2</v>
      </c>
      <c r="D2" s="14" t="s">
        <v>0</v>
      </c>
      <c r="E2" s="15" t="s">
        <v>3</v>
      </c>
      <c r="F2" s="6" t="s">
        <v>228</v>
      </c>
      <c r="G2" s="6" t="s">
        <v>229</v>
      </c>
      <c r="H2" s="185" t="s">
        <v>623</v>
      </c>
      <c r="I2" s="6" t="s">
        <v>231</v>
      </c>
      <c r="J2" s="6" t="s">
        <v>232</v>
      </c>
      <c r="K2" s="6" t="s">
        <v>233</v>
      </c>
      <c r="L2" s="6" t="s">
        <v>234</v>
      </c>
      <c r="M2" s="6" t="s">
        <v>235</v>
      </c>
      <c r="N2" s="6" t="s">
        <v>230</v>
      </c>
      <c r="O2" s="6" t="s">
        <v>236</v>
      </c>
    </row>
    <row r="3" spans="2:15" ht="148.5" x14ac:dyDescent="0.15">
      <c r="B3" s="196" t="s">
        <v>4</v>
      </c>
      <c r="C3" s="11" t="s">
        <v>5</v>
      </c>
      <c r="D3" s="11" t="s">
        <v>6</v>
      </c>
      <c r="E3" s="12" t="s">
        <v>7</v>
      </c>
      <c r="F3" t="str">
        <f>IF(COUNTIF(D3,"*TOP10%論文数*")+COUNTIF(D3,"*Top10%論文数*")+COUNTIF(D3,"*Top10%論文*"),"○","")</f>
        <v/>
      </c>
      <c r="G3" t="str">
        <f>IF(COUNTIF($D3,"*インパクト*"),"○","")</f>
        <v/>
      </c>
      <c r="H3" s="18" t="str">
        <f>IF(COUNTIF(D3,"*インパクトファクター*")+COUNTIF(D3,"*インパクトファクタ*")+COUNTIF(D3,"*インパクト・ファクター*")+COUNTIF(D3,"*インパクト・ファクタ*"),"○","")</f>
        <v/>
      </c>
      <c r="I3" t="str">
        <f>IF(COUNTIF($D3,"*論文数*")+COUNTIF($D3,"*論文等数*")+COUNTIF($D3,"*論文等執筆状況*")+COUNTIF($D3,"*論文等掲載数*")+COUNTIF($D3,"*論文発表数*"),"○","")</f>
        <v/>
      </c>
      <c r="J3" t="str">
        <f>IF(COUNTIF($D3,"*被引用数*")+COUNTIF($D3,"*高被引用数*")+COUNTIF($D3,"*被引用件数*"),"○","")</f>
        <v/>
      </c>
      <c r="K3" t="str">
        <f>IF(COUNTIF($D3,"*国際共著*"),"○","")</f>
        <v/>
      </c>
      <c r="L3" t="str">
        <f>IF(COUNTIF($D3,"*特許*"),"○","")</f>
        <v/>
      </c>
      <c r="M3" t="str">
        <f>IF(COUNTIF($D3,"*知財*")+COUNTIF($D3,"*知的財産*"),"○","")</f>
        <v/>
      </c>
      <c r="N3" t="str">
        <f>IF(COUNTIF($D3,"*アウトリーチ*"),"○","")</f>
        <v/>
      </c>
      <c r="O3" t="str">
        <f>IF(COUNTIF($D3,"*外部資金*")+COUNTIF($D3,"*競争的研究費*")+COUNTIF($D3,"*競争的資金*"),"○","")</f>
        <v/>
      </c>
    </row>
    <row r="4" spans="2:15" ht="40.5" x14ac:dyDescent="0.15">
      <c r="B4" s="194"/>
      <c r="C4" s="3" t="s">
        <v>10</v>
      </c>
      <c r="D4" s="3" t="s">
        <v>8</v>
      </c>
      <c r="E4" s="8" t="s">
        <v>9</v>
      </c>
      <c r="F4" s="17" t="str">
        <f t="shared" ref="F4:F21" si="1">IF(COUNTIF(D4,"*TOP10%論文数*")+COUNTIF(D4,"*Top10%論文数*")+COUNTIF(D4,"*Top10%論文*"),"○","")</f>
        <v/>
      </c>
      <c r="G4" s="6" t="str">
        <f t="shared" ref="G4:G21" si="2">IF(COUNTIF($D4,"*インパクト*"),"○","")</f>
        <v/>
      </c>
      <c r="H4" s="18" t="str">
        <f t="shared" ref="H4:H21" si="3">IF(COUNTIF(D4,"*インパクトファクター*")+COUNTIF(D4,"*インパクトファクタ*")+COUNTIF(D4,"*インパクト・ファクター*")+COUNTIF(D4,"*インパクト・ファクタ*"),"○","")</f>
        <v/>
      </c>
      <c r="I4" s="17" t="str">
        <f t="shared" ref="I4:I21" si="4">IF(COUNTIF($D4,"*論文数*")+COUNTIF($D4,"*論文等数*")+COUNTIF($D4,"*論文等執筆状況*")+COUNTIF($D4,"*論文等掲載数*")+COUNTIF($D4,"*論文発表数*"),"○","")</f>
        <v/>
      </c>
      <c r="J4" s="17" t="str">
        <f t="shared" ref="J4:J21" si="5">IF(COUNTIF($D4,"*被引用数*")+COUNTIF($D4,"*高被引用数*")+COUNTIF($D4,"*被引用件数*"),"○","")</f>
        <v/>
      </c>
      <c r="K4" s="6" t="str">
        <f t="shared" ref="K4:K21" si="6">IF(COUNTIF($D4,"*国際共著*"),"○","")</f>
        <v/>
      </c>
      <c r="L4" s="6" t="str">
        <f t="shared" ref="L4:L21" si="7">IF(COUNTIF($D4,"*特許*"),"○","")</f>
        <v/>
      </c>
      <c r="M4" s="17" t="str">
        <f t="shared" ref="M4:M21" si="8">IF(COUNTIF($D4,"*知財*")+COUNTIF($D4,"*知的財産*"),"○","")</f>
        <v/>
      </c>
      <c r="N4" s="6" t="str">
        <f t="shared" ref="N4:N21" si="9">IF(COUNTIF($D4,"*アウトリーチ*"),"○","")</f>
        <v/>
      </c>
      <c r="O4" s="17" t="str">
        <f t="shared" ref="O4:O21" si="10">IF(COUNTIF($D4,"*外部資金*")+COUNTIF($D4,"*競争的研究費*")+COUNTIF($D4,"*競争的資金*"),"○","")</f>
        <v/>
      </c>
    </row>
    <row r="5" spans="2:15" ht="40.5" x14ac:dyDescent="0.15">
      <c r="B5" s="194"/>
      <c r="C5" s="3" t="s">
        <v>11</v>
      </c>
      <c r="D5" s="3" t="s">
        <v>12</v>
      </c>
      <c r="E5" s="8" t="s">
        <v>13</v>
      </c>
      <c r="F5" s="17" t="str">
        <f t="shared" si="1"/>
        <v/>
      </c>
      <c r="G5" s="6" t="str">
        <f t="shared" si="2"/>
        <v/>
      </c>
      <c r="H5" s="18" t="str">
        <f t="shared" si="3"/>
        <v/>
      </c>
      <c r="I5" s="17" t="str">
        <f t="shared" si="4"/>
        <v/>
      </c>
      <c r="J5" s="17" t="str">
        <f t="shared" si="5"/>
        <v/>
      </c>
      <c r="K5" s="6" t="str">
        <f t="shared" si="6"/>
        <v/>
      </c>
      <c r="L5" s="6" t="str">
        <f t="shared" si="7"/>
        <v>○</v>
      </c>
      <c r="M5" s="17" t="str">
        <f t="shared" si="8"/>
        <v/>
      </c>
      <c r="N5" s="6" t="str">
        <f t="shared" si="9"/>
        <v/>
      </c>
      <c r="O5" s="17" t="str">
        <f t="shared" si="10"/>
        <v/>
      </c>
    </row>
    <row r="6" spans="2:15" ht="94.5" x14ac:dyDescent="0.15">
      <c r="B6" s="194"/>
      <c r="C6" s="7" t="s">
        <v>14</v>
      </c>
      <c r="D6" s="7" t="s">
        <v>15</v>
      </c>
      <c r="E6" s="9" t="s">
        <v>13</v>
      </c>
      <c r="F6" s="17" t="str">
        <f t="shared" si="1"/>
        <v/>
      </c>
      <c r="G6" s="6" t="str">
        <f t="shared" si="2"/>
        <v/>
      </c>
      <c r="H6" s="18" t="str">
        <f t="shared" si="3"/>
        <v/>
      </c>
      <c r="I6" s="17" t="str">
        <f t="shared" si="4"/>
        <v/>
      </c>
      <c r="J6" s="17" t="str">
        <f t="shared" si="5"/>
        <v/>
      </c>
      <c r="K6" s="6" t="str">
        <f t="shared" si="6"/>
        <v/>
      </c>
      <c r="L6" s="6" t="str">
        <f t="shared" si="7"/>
        <v/>
      </c>
      <c r="M6" s="17" t="str">
        <f t="shared" si="8"/>
        <v/>
      </c>
      <c r="N6" s="6" t="str">
        <f t="shared" si="9"/>
        <v/>
      </c>
      <c r="O6" s="17" t="str">
        <f t="shared" si="10"/>
        <v/>
      </c>
    </row>
    <row r="7" spans="2:15" ht="94.5" customHeight="1" x14ac:dyDescent="0.15">
      <c r="B7" s="194" t="s">
        <v>16</v>
      </c>
      <c r="C7" s="198" t="s">
        <v>17</v>
      </c>
      <c r="D7" s="7" t="s">
        <v>18</v>
      </c>
      <c r="E7" s="197" t="s">
        <v>21</v>
      </c>
      <c r="F7" s="17" t="str">
        <f t="shared" si="1"/>
        <v/>
      </c>
      <c r="G7" s="6" t="str">
        <f t="shared" si="2"/>
        <v/>
      </c>
      <c r="H7" s="18" t="str">
        <f t="shared" si="3"/>
        <v/>
      </c>
      <c r="I7" s="17" t="str">
        <f t="shared" si="4"/>
        <v/>
      </c>
      <c r="J7" s="17" t="str">
        <f t="shared" si="5"/>
        <v/>
      </c>
      <c r="K7" s="6" t="str">
        <f t="shared" si="6"/>
        <v/>
      </c>
      <c r="L7" s="6" t="str">
        <f t="shared" si="7"/>
        <v/>
      </c>
      <c r="M7" s="17" t="str">
        <f t="shared" si="8"/>
        <v/>
      </c>
      <c r="N7" s="6" t="str">
        <f t="shared" si="9"/>
        <v/>
      </c>
      <c r="O7" s="17" t="str">
        <f t="shared" si="10"/>
        <v/>
      </c>
    </row>
    <row r="8" spans="2:15" ht="40.5" x14ac:dyDescent="0.15">
      <c r="B8" s="194"/>
      <c r="C8" s="198"/>
      <c r="D8" s="7" t="s">
        <v>19</v>
      </c>
      <c r="E8" s="197"/>
      <c r="F8" s="17" t="str">
        <f t="shared" si="1"/>
        <v/>
      </c>
      <c r="G8" s="6" t="str">
        <f t="shared" si="2"/>
        <v/>
      </c>
      <c r="H8" s="18" t="str">
        <f t="shared" si="3"/>
        <v/>
      </c>
      <c r="I8" s="17" t="str">
        <f t="shared" si="4"/>
        <v/>
      </c>
      <c r="J8" s="17" t="str">
        <f t="shared" si="5"/>
        <v/>
      </c>
      <c r="K8" s="6" t="str">
        <f t="shared" si="6"/>
        <v/>
      </c>
      <c r="L8" s="6" t="str">
        <f t="shared" si="7"/>
        <v/>
      </c>
      <c r="M8" s="17" t="str">
        <f t="shared" si="8"/>
        <v/>
      </c>
      <c r="N8" s="6" t="str">
        <f t="shared" si="9"/>
        <v/>
      </c>
      <c r="O8" s="17" t="str">
        <f t="shared" si="10"/>
        <v/>
      </c>
    </row>
    <row r="9" spans="2:15" x14ac:dyDescent="0.15">
      <c r="B9" s="194"/>
      <c r="C9" s="198"/>
      <c r="D9" s="7" t="s">
        <v>20</v>
      </c>
      <c r="E9" s="197"/>
      <c r="F9" s="17" t="str">
        <f t="shared" si="1"/>
        <v/>
      </c>
      <c r="G9" s="6" t="str">
        <f t="shared" si="2"/>
        <v/>
      </c>
      <c r="H9" s="18" t="str">
        <f t="shared" si="3"/>
        <v/>
      </c>
      <c r="I9" s="17" t="str">
        <f t="shared" si="4"/>
        <v>○</v>
      </c>
      <c r="J9" s="17" t="str">
        <f t="shared" si="5"/>
        <v/>
      </c>
      <c r="K9" s="6" t="str">
        <f t="shared" si="6"/>
        <v>○</v>
      </c>
      <c r="L9" s="6" t="str">
        <f t="shared" si="7"/>
        <v/>
      </c>
      <c r="M9" s="17" t="str">
        <f t="shared" si="8"/>
        <v/>
      </c>
      <c r="N9" s="6" t="str">
        <f t="shared" si="9"/>
        <v/>
      </c>
      <c r="O9" s="17" t="str">
        <f t="shared" si="10"/>
        <v/>
      </c>
    </row>
    <row r="10" spans="2:15" ht="135" customHeight="1" x14ac:dyDescent="0.15">
      <c r="B10" s="194"/>
      <c r="C10" s="198" t="s">
        <v>22</v>
      </c>
      <c r="D10" s="7" t="s">
        <v>23</v>
      </c>
      <c r="E10" s="197" t="s">
        <v>26</v>
      </c>
      <c r="F10" s="17" t="str">
        <f t="shared" si="1"/>
        <v/>
      </c>
      <c r="G10" s="6" t="str">
        <f t="shared" si="2"/>
        <v/>
      </c>
      <c r="H10" s="18" t="str">
        <f t="shared" si="3"/>
        <v/>
      </c>
      <c r="I10" s="17" t="str">
        <f t="shared" si="4"/>
        <v/>
      </c>
      <c r="J10" s="17" t="str">
        <f t="shared" si="5"/>
        <v/>
      </c>
      <c r="K10" s="6" t="str">
        <f t="shared" si="6"/>
        <v/>
      </c>
      <c r="L10" s="6" t="str">
        <f t="shared" si="7"/>
        <v/>
      </c>
      <c r="M10" s="17" t="str">
        <f t="shared" si="8"/>
        <v/>
      </c>
      <c r="N10" s="6" t="str">
        <f t="shared" si="9"/>
        <v/>
      </c>
      <c r="O10" s="17" t="str">
        <f t="shared" si="10"/>
        <v/>
      </c>
    </row>
    <row r="11" spans="2:15" ht="81" x14ac:dyDescent="0.15">
      <c r="B11" s="194"/>
      <c r="C11" s="198"/>
      <c r="D11" s="7" t="s">
        <v>24</v>
      </c>
      <c r="E11" s="197"/>
      <c r="F11" s="17" t="str">
        <f t="shared" si="1"/>
        <v/>
      </c>
      <c r="G11" s="6" t="str">
        <f t="shared" si="2"/>
        <v/>
      </c>
      <c r="H11" s="18" t="str">
        <f t="shared" si="3"/>
        <v/>
      </c>
      <c r="I11" s="17" t="str">
        <f t="shared" si="4"/>
        <v/>
      </c>
      <c r="J11" s="17" t="str">
        <f t="shared" si="5"/>
        <v/>
      </c>
      <c r="K11" s="6" t="str">
        <f t="shared" si="6"/>
        <v/>
      </c>
      <c r="L11" s="6" t="str">
        <f t="shared" si="7"/>
        <v/>
      </c>
      <c r="M11" s="17" t="str">
        <f t="shared" si="8"/>
        <v/>
      </c>
      <c r="N11" s="6" t="str">
        <f t="shared" si="9"/>
        <v/>
      </c>
      <c r="O11" s="17" t="str">
        <f t="shared" si="10"/>
        <v/>
      </c>
    </row>
    <row r="12" spans="2:15" ht="54" x14ac:dyDescent="0.15">
      <c r="B12" s="194"/>
      <c r="C12" s="198"/>
      <c r="D12" s="7" t="s">
        <v>25</v>
      </c>
      <c r="E12" s="197"/>
      <c r="F12" s="17" t="str">
        <f t="shared" si="1"/>
        <v/>
      </c>
      <c r="G12" s="6" t="str">
        <f t="shared" si="2"/>
        <v/>
      </c>
      <c r="H12" s="18" t="str">
        <f t="shared" si="3"/>
        <v/>
      </c>
      <c r="I12" s="17" t="str">
        <f t="shared" si="4"/>
        <v/>
      </c>
      <c r="J12" s="17" t="str">
        <f t="shared" si="5"/>
        <v/>
      </c>
      <c r="K12" s="6" t="str">
        <f t="shared" si="6"/>
        <v/>
      </c>
      <c r="L12" s="6" t="str">
        <f t="shared" si="7"/>
        <v/>
      </c>
      <c r="M12" s="17" t="str">
        <f t="shared" si="8"/>
        <v/>
      </c>
      <c r="N12" s="6" t="str">
        <f t="shared" si="9"/>
        <v/>
      </c>
      <c r="O12" s="17" t="str">
        <f t="shared" si="10"/>
        <v/>
      </c>
    </row>
    <row r="13" spans="2:15" ht="216" customHeight="1" x14ac:dyDescent="0.15">
      <c r="B13" s="194" t="s">
        <v>27</v>
      </c>
      <c r="C13" s="198" t="s">
        <v>28</v>
      </c>
      <c r="D13" s="7" t="s">
        <v>29</v>
      </c>
      <c r="E13" s="197" t="s">
        <v>32</v>
      </c>
      <c r="F13" s="17" t="str">
        <f t="shared" si="1"/>
        <v/>
      </c>
      <c r="G13" s="6" t="str">
        <f t="shared" si="2"/>
        <v/>
      </c>
      <c r="H13" s="18" t="str">
        <f t="shared" si="3"/>
        <v/>
      </c>
      <c r="I13" s="17" t="str">
        <f t="shared" si="4"/>
        <v/>
      </c>
      <c r="J13" s="17" t="str">
        <f t="shared" si="5"/>
        <v/>
      </c>
      <c r="K13" s="6" t="str">
        <f t="shared" si="6"/>
        <v/>
      </c>
      <c r="L13" s="6" t="str">
        <f t="shared" si="7"/>
        <v/>
      </c>
      <c r="M13" s="17" t="str">
        <f t="shared" si="8"/>
        <v/>
      </c>
      <c r="N13" s="6" t="str">
        <f t="shared" si="9"/>
        <v/>
      </c>
      <c r="O13" s="17" t="str">
        <f t="shared" si="10"/>
        <v>○</v>
      </c>
    </row>
    <row r="14" spans="2:15" ht="81" x14ac:dyDescent="0.15">
      <c r="B14" s="194"/>
      <c r="C14" s="198"/>
      <c r="D14" s="7" t="s">
        <v>30</v>
      </c>
      <c r="E14" s="197"/>
      <c r="F14" s="17" t="str">
        <f t="shared" si="1"/>
        <v/>
      </c>
      <c r="G14" s="6" t="str">
        <f t="shared" si="2"/>
        <v/>
      </c>
      <c r="H14" s="18" t="str">
        <f t="shared" si="3"/>
        <v/>
      </c>
      <c r="I14" s="17" t="str">
        <f t="shared" si="4"/>
        <v/>
      </c>
      <c r="J14" s="17" t="str">
        <f t="shared" si="5"/>
        <v/>
      </c>
      <c r="K14" s="6" t="str">
        <f t="shared" si="6"/>
        <v/>
      </c>
      <c r="L14" s="6" t="str">
        <f t="shared" si="7"/>
        <v/>
      </c>
      <c r="M14" s="17" t="str">
        <f t="shared" si="8"/>
        <v/>
      </c>
      <c r="N14" s="6" t="str">
        <f t="shared" si="9"/>
        <v/>
      </c>
      <c r="O14" s="17" t="str">
        <f t="shared" si="10"/>
        <v/>
      </c>
    </row>
    <row r="15" spans="2:15" ht="81" x14ac:dyDescent="0.15">
      <c r="B15" s="194"/>
      <c r="C15" s="198"/>
      <c r="D15" s="7" t="s">
        <v>31</v>
      </c>
      <c r="E15" s="197"/>
      <c r="F15" s="17" t="str">
        <f t="shared" si="1"/>
        <v/>
      </c>
      <c r="G15" s="6" t="str">
        <f t="shared" si="2"/>
        <v/>
      </c>
      <c r="H15" s="18" t="str">
        <f t="shared" si="3"/>
        <v/>
      </c>
      <c r="I15" s="17" t="str">
        <f t="shared" si="4"/>
        <v/>
      </c>
      <c r="J15" s="17" t="str">
        <f t="shared" si="5"/>
        <v/>
      </c>
      <c r="K15" s="6" t="str">
        <f t="shared" si="6"/>
        <v/>
      </c>
      <c r="L15" s="6" t="str">
        <f t="shared" si="7"/>
        <v/>
      </c>
      <c r="M15" s="17" t="str">
        <f t="shared" si="8"/>
        <v/>
      </c>
      <c r="N15" s="6" t="str">
        <f t="shared" si="9"/>
        <v/>
      </c>
      <c r="O15" s="17" t="str">
        <f t="shared" si="10"/>
        <v/>
      </c>
    </row>
    <row r="16" spans="2:15" ht="256.5" customHeight="1" x14ac:dyDescent="0.15">
      <c r="B16" s="194"/>
      <c r="C16" s="190" t="s">
        <v>33</v>
      </c>
      <c r="D16" s="7" t="s">
        <v>34</v>
      </c>
      <c r="E16" s="199" t="s">
        <v>38</v>
      </c>
      <c r="F16" s="17" t="str">
        <f t="shared" si="1"/>
        <v/>
      </c>
      <c r="G16" s="6" t="str">
        <f t="shared" si="2"/>
        <v/>
      </c>
      <c r="H16" s="18" t="str">
        <f t="shared" si="3"/>
        <v/>
      </c>
      <c r="I16" s="17" t="str">
        <f t="shared" si="4"/>
        <v/>
      </c>
      <c r="J16" s="17" t="str">
        <f t="shared" si="5"/>
        <v/>
      </c>
      <c r="K16" s="6" t="str">
        <f t="shared" si="6"/>
        <v/>
      </c>
      <c r="L16" s="6" t="str">
        <f t="shared" si="7"/>
        <v/>
      </c>
      <c r="M16" s="17" t="str">
        <f t="shared" si="8"/>
        <v/>
      </c>
      <c r="N16" s="6" t="str">
        <f t="shared" si="9"/>
        <v/>
      </c>
      <c r="O16" s="17" t="str">
        <f t="shared" si="10"/>
        <v/>
      </c>
    </row>
    <row r="17" spans="2:15" ht="67.5" x14ac:dyDescent="0.15">
      <c r="B17" s="194"/>
      <c r="C17" s="190"/>
      <c r="D17" s="7" t="s">
        <v>35</v>
      </c>
      <c r="E17" s="199"/>
      <c r="F17" s="17" t="str">
        <f t="shared" si="1"/>
        <v/>
      </c>
      <c r="G17" s="6" t="str">
        <f t="shared" si="2"/>
        <v/>
      </c>
      <c r="H17" s="18" t="str">
        <f t="shared" si="3"/>
        <v/>
      </c>
      <c r="I17" s="17" t="str">
        <f t="shared" si="4"/>
        <v/>
      </c>
      <c r="J17" s="17" t="str">
        <f t="shared" si="5"/>
        <v/>
      </c>
      <c r="K17" s="6" t="str">
        <f t="shared" si="6"/>
        <v/>
      </c>
      <c r="L17" s="6" t="str">
        <f t="shared" si="7"/>
        <v/>
      </c>
      <c r="M17" s="17" t="str">
        <f t="shared" si="8"/>
        <v/>
      </c>
      <c r="N17" s="6" t="str">
        <f t="shared" si="9"/>
        <v/>
      </c>
      <c r="O17" s="17" t="str">
        <f t="shared" si="10"/>
        <v/>
      </c>
    </row>
    <row r="18" spans="2:15" ht="40.5" x14ac:dyDescent="0.15">
      <c r="B18" s="194"/>
      <c r="C18" s="190"/>
      <c r="D18" s="7" t="s">
        <v>36</v>
      </c>
      <c r="E18" s="199"/>
      <c r="F18" s="17" t="str">
        <f t="shared" si="1"/>
        <v/>
      </c>
      <c r="G18" s="6" t="str">
        <f t="shared" si="2"/>
        <v/>
      </c>
      <c r="H18" s="18" t="str">
        <f t="shared" si="3"/>
        <v/>
      </c>
      <c r="I18" s="17" t="str">
        <f t="shared" si="4"/>
        <v/>
      </c>
      <c r="J18" s="17" t="str">
        <f t="shared" si="5"/>
        <v/>
      </c>
      <c r="K18" s="6" t="str">
        <f t="shared" si="6"/>
        <v/>
      </c>
      <c r="L18" s="6" t="str">
        <f t="shared" si="7"/>
        <v/>
      </c>
      <c r="M18" s="17" t="str">
        <f t="shared" si="8"/>
        <v/>
      </c>
      <c r="N18" s="6" t="str">
        <f t="shared" si="9"/>
        <v/>
      </c>
      <c r="O18" s="17" t="str">
        <f t="shared" si="10"/>
        <v/>
      </c>
    </row>
    <row r="19" spans="2:15" ht="40.5" x14ac:dyDescent="0.15">
      <c r="B19" s="194"/>
      <c r="C19" s="190"/>
      <c r="D19" s="7" t="s">
        <v>37</v>
      </c>
      <c r="E19" s="199"/>
      <c r="F19" s="17" t="str">
        <f t="shared" si="1"/>
        <v/>
      </c>
      <c r="G19" s="6" t="str">
        <f t="shared" si="2"/>
        <v/>
      </c>
      <c r="H19" s="18" t="str">
        <f t="shared" si="3"/>
        <v/>
      </c>
      <c r="I19" s="17" t="str">
        <f t="shared" si="4"/>
        <v/>
      </c>
      <c r="J19" s="17" t="str">
        <f t="shared" si="5"/>
        <v/>
      </c>
      <c r="K19" s="6" t="str">
        <f t="shared" si="6"/>
        <v/>
      </c>
      <c r="L19" s="6" t="str">
        <f t="shared" si="7"/>
        <v/>
      </c>
      <c r="M19" s="17" t="str">
        <f t="shared" si="8"/>
        <v/>
      </c>
      <c r="N19" s="6" t="str">
        <f t="shared" si="9"/>
        <v/>
      </c>
      <c r="O19" s="17" t="str">
        <f t="shared" si="10"/>
        <v/>
      </c>
    </row>
    <row r="20" spans="2:15" ht="121.5" customHeight="1" x14ac:dyDescent="0.15">
      <c r="B20" s="194"/>
      <c r="C20" s="190" t="s">
        <v>39</v>
      </c>
      <c r="D20" s="7" t="s">
        <v>40</v>
      </c>
      <c r="E20" s="199" t="s">
        <v>42</v>
      </c>
      <c r="F20" s="17" t="str">
        <f t="shared" si="1"/>
        <v/>
      </c>
      <c r="G20" s="6" t="str">
        <f t="shared" si="2"/>
        <v/>
      </c>
      <c r="H20" s="18" t="str">
        <f t="shared" si="3"/>
        <v/>
      </c>
      <c r="I20" s="17" t="str">
        <f t="shared" si="4"/>
        <v/>
      </c>
      <c r="J20" s="17" t="str">
        <f t="shared" si="5"/>
        <v/>
      </c>
      <c r="K20" s="6" t="str">
        <f t="shared" si="6"/>
        <v/>
      </c>
      <c r="L20" s="6" t="str">
        <f t="shared" si="7"/>
        <v/>
      </c>
      <c r="M20" s="17" t="str">
        <f t="shared" si="8"/>
        <v/>
      </c>
      <c r="N20" s="6" t="str">
        <f t="shared" si="9"/>
        <v/>
      </c>
      <c r="O20" s="17" t="str">
        <f t="shared" si="10"/>
        <v/>
      </c>
    </row>
    <row r="21" spans="2:15" ht="41.25" thickBot="1" x14ac:dyDescent="0.2">
      <c r="B21" s="195"/>
      <c r="C21" s="201"/>
      <c r="D21" s="10" t="s">
        <v>41</v>
      </c>
      <c r="E21" s="200"/>
      <c r="F21" s="17" t="str">
        <f t="shared" si="1"/>
        <v/>
      </c>
      <c r="G21" s="6" t="str">
        <f t="shared" si="2"/>
        <v/>
      </c>
      <c r="H21" s="18" t="str">
        <f t="shared" si="3"/>
        <v/>
      </c>
      <c r="I21" s="17" t="str">
        <f t="shared" si="4"/>
        <v/>
      </c>
      <c r="J21" s="17" t="str">
        <f t="shared" si="5"/>
        <v/>
      </c>
      <c r="K21" s="6" t="str">
        <f t="shared" si="6"/>
        <v/>
      </c>
      <c r="L21" s="6" t="str">
        <f t="shared" si="7"/>
        <v/>
      </c>
      <c r="M21" s="17" t="str">
        <f t="shared" si="8"/>
        <v/>
      </c>
      <c r="N21" s="6" t="str">
        <f t="shared" si="9"/>
        <v/>
      </c>
      <c r="O21" s="17" t="str">
        <f t="shared" si="10"/>
        <v/>
      </c>
    </row>
  </sheetData>
  <mergeCells count="13">
    <mergeCell ref="B13:B21"/>
    <mergeCell ref="B3:B6"/>
    <mergeCell ref="E7:E9"/>
    <mergeCell ref="C7:C9"/>
    <mergeCell ref="E10:E12"/>
    <mergeCell ref="C10:C12"/>
    <mergeCell ref="B7:B12"/>
    <mergeCell ref="E13:E15"/>
    <mergeCell ref="C13:C15"/>
    <mergeCell ref="E16:E19"/>
    <mergeCell ref="C16:C19"/>
    <mergeCell ref="E20:E21"/>
    <mergeCell ref="C20:C21"/>
  </mergeCells>
  <phoneticPr fontId="1"/>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view="pageBreakPreview" zoomScale="91" zoomScaleNormal="100" zoomScaleSheetLayoutView="91" workbookViewId="0">
      <selection activeCell="H4" sqref="H4"/>
    </sheetView>
  </sheetViews>
  <sheetFormatPr defaultRowHeight="13.5" x14ac:dyDescent="0.15"/>
  <cols>
    <col min="1" max="1" width="9" style="2"/>
    <col min="2" max="4" width="18.125" style="2" customWidth="1"/>
    <col min="5" max="5" width="35.875" style="2" customWidth="1"/>
    <col min="6" max="7" width="9" style="2"/>
    <col min="8" max="8" width="9" style="18"/>
    <col min="9" max="16384" width="9" style="2"/>
  </cols>
  <sheetData>
    <row r="1" spans="2:15" ht="14.25" thickBot="1" x14ac:dyDescent="0.2">
      <c r="E1" s="6" t="s">
        <v>237</v>
      </c>
      <c r="F1" s="2">
        <f>COUNTIF(F2:F134,$E$1)</f>
        <v>1</v>
      </c>
      <c r="G1" s="6">
        <f>COUNTIF(G2:G134,$E$1)</f>
        <v>0</v>
      </c>
      <c r="H1" s="18">
        <f>COUNTIF(H2:H134,$E$1)</f>
        <v>0</v>
      </c>
      <c r="I1" s="6">
        <f>COUNTIF(I2:I134,$E$1)</f>
        <v>7</v>
      </c>
      <c r="J1" s="6">
        <f t="shared" ref="J1:O1" si="0">COUNTIF(J2:J134,$E$1)</f>
        <v>0</v>
      </c>
      <c r="K1" s="6">
        <f t="shared" si="0"/>
        <v>0</v>
      </c>
      <c r="L1" s="6">
        <f t="shared" si="0"/>
        <v>0</v>
      </c>
      <c r="M1" s="6">
        <f t="shared" si="0"/>
        <v>0</v>
      </c>
      <c r="N1" s="6">
        <f t="shared" si="0"/>
        <v>0</v>
      </c>
      <c r="O1" s="6">
        <f t="shared" si="0"/>
        <v>1</v>
      </c>
    </row>
    <row r="2" spans="2:15" s="112" customFormat="1" ht="27.75" thickBot="1" x14ac:dyDescent="0.2">
      <c r="B2" s="91" t="s">
        <v>1</v>
      </c>
      <c r="C2" s="92" t="s">
        <v>2</v>
      </c>
      <c r="D2" s="92" t="s">
        <v>0</v>
      </c>
      <c r="E2" s="93" t="s">
        <v>3</v>
      </c>
      <c r="F2" s="112" t="s">
        <v>228</v>
      </c>
      <c r="G2" s="112" t="s">
        <v>229</v>
      </c>
      <c r="H2" s="185" t="s">
        <v>623</v>
      </c>
      <c r="I2" s="112" t="s">
        <v>231</v>
      </c>
      <c r="J2" s="112" t="s">
        <v>232</v>
      </c>
      <c r="K2" s="112" t="s">
        <v>233</v>
      </c>
      <c r="L2" s="112" t="s">
        <v>234</v>
      </c>
      <c r="M2" s="112" t="s">
        <v>235</v>
      </c>
      <c r="N2" s="112" t="s">
        <v>230</v>
      </c>
      <c r="O2" s="112" t="s">
        <v>236</v>
      </c>
    </row>
    <row r="3" spans="2:15" ht="135" customHeight="1" x14ac:dyDescent="0.15">
      <c r="B3" s="196" t="s">
        <v>43</v>
      </c>
      <c r="C3" s="204" t="s">
        <v>44</v>
      </c>
      <c r="D3" s="11" t="s">
        <v>45</v>
      </c>
      <c r="E3" s="203" t="s">
        <v>51</v>
      </c>
      <c r="F3" s="17" t="str">
        <f>IF(COUNTIF(D3,"*TOP10%論文数*")+COUNTIF(D3,"*Top10%論文数*")+COUNTIF(D3,"*Top10%論文*"),"○","")</f>
        <v/>
      </c>
      <c r="G3" s="2" t="str">
        <f>IF(COUNTIF($D3,"*インパクト*"),"○","")</f>
        <v/>
      </c>
      <c r="H3" s="18" t="str">
        <f>IF(COUNTIF(D3,"*インパクトファクター*")+COUNTIF(D3,"*インパクトファクタ*")+COUNTIF(D3,"*インパクト・ファクター*")+COUNTIF(D3,"*インパクト・ファクタ*"),"○","")</f>
        <v/>
      </c>
      <c r="I3" s="2" t="str">
        <f>IF(COUNTIF($D3,"*論文数*")+COUNTIF($D3,"*論文等数*")+COUNTIF($D3,"*論文等執筆状況*")+COUNTIF($D3,"*論文等掲載数*")+COUNTIF($D3,"*論文発表数*"),"○","")</f>
        <v/>
      </c>
      <c r="J3" s="2" t="str">
        <f>IF(COUNTIF($D3,"*被引用数*")+COUNTIF($D3,"*高被引用数*")+COUNTIF($D3,"*被引用件数*"),"○","")</f>
        <v/>
      </c>
      <c r="K3" s="2" t="str">
        <f>IF(COUNTIF($D3,"*国際共著*"),"○","")</f>
        <v/>
      </c>
      <c r="L3" s="2" t="str">
        <f>IF(COUNTIF($D3,"*特許*"),"○","")</f>
        <v/>
      </c>
      <c r="M3" s="2" t="str">
        <f>IF(COUNTIF($D3,"*知財*")+COUNTIF($D3,"*知的財産*"),"○","")</f>
        <v/>
      </c>
      <c r="N3" s="2" t="str">
        <f>IF(COUNTIF($D3,"*アウトリーチ*"),"○","")</f>
        <v/>
      </c>
      <c r="O3" s="2" t="str">
        <f>IF(COUNTIF($D3,"*外部資金*")+COUNTIF($D3,"*競争的研究費*")+COUNTIF($D3,"*競争的資金*"),"○","")</f>
        <v/>
      </c>
    </row>
    <row r="4" spans="2:15" ht="54" x14ac:dyDescent="0.15">
      <c r="B4" s="194"/>
      <c r="C4" s="190"/>
      <c r="D4" s="4" t="s">
        <v>46</v>
      </c>
      <c r="E4" s="199"/>
      <c r="F4" s="17" t="str">
        <f t="shared" ref="F4:F26" si="1">IF(COUNTIF(D4,"*TOP10%論文数*")+COUNTIF(D4,"*Top10%論文数*")+COUNTIF(D4,"*Top10%論文*"),"○","")</f>
        <v/>
      </c>
      <c r="G4" s="6" t="str">
        <f t="shared" ref="G4:G40" si="2">IF(COUNTIF($D4,"*インパクト*"),"○","")</f>
        <v/>
      </c>
      <c r="H4" s="18" t="str">
        <f t="shared" ref="H4:H40" si="3">IF(COUNTIF(D4,"*インパクトファクター*")+COUNTIF(D4,"*インパクトファクタ*")+COUNTIF(D4,"*インパクト・ファクター*")+COUNTIF(D4,"*インパクト・ファクタ*"),"○","")</f>
        <v/>
      </c>
      <c r="I4" s="17" t="str">
        <f t="shared" ref="I4:I40" si="4">IF(COUNTIF($D4,"*論文数*")+COUNTIF($D4,"*論文等数*")+COUNTIF($D4,"*論文等執筆状況*")+COUNTIF($D4,"*論文等掲載数*")+COUNTIF($D4,"*論文発表数*"),"○","")</f>
        <v/>
      </c>
      <c r="J4" s="17" t="str">
        <f t="shared" ref="J4:J40" si="5">IF(COUNTIF($D4,"*被引用数*")+COUNTIF($D4,"*高被引用数*")+COUNTIF($D4,"*被引用件数*"),"○","")</f>
        <v/>
      </c>
      <c r="K4" s="6" t="str">
        <f t="shared" ref="K4:K40" si="6">IF(COUNTIF($D4,"*国際共著*"),"○","")</f>
        <v/>
      </c>
      <c r="L4" s="6" t="str">
        <f t="shared" ref="L4:L40" si="7">IF(COUNTIF($D4,"*特許*"),"○","")</f>
        <v/>
      </c>
      <c r="M4" s="17" t="str">
        <f t="shared" ref="M4:M40" si="8">IF(COUNTIF($D4,"*知財*")+COUNTIF($D4,"*知的財産*"),"○","")</f>
        <v/>
      </c>
      <c r="N4" s="6" t="str">
        <f t="shared" ref="N4:N40" si="9">IF(COUNTIF($D4,"*アウトリーチ*"),"○","")</f>
        <v/>
      </c>
      <c r="O4" s="17" t="str">
        <f t="shared" ref="O4:O40" si="10">IF(COUNTIF($D4,"*外部資金*")+COUNTIF($D4,"*競争的研究費*")+COUNTIF($D4,"*競争的資金*"),"○","")</f>
        <v/>
      </c>
    </row>
    <row r="5" spans="2:15" ht="67.5" x14ac:dyDescent="0.15">
      <c r="B5" s="194"/>
      <c r="C5" s="190"/>
      <c r="D5" s="7" t="s">
        <v>47</v>
      </c>
      <c r="E5" s="199"/>
      <c r="F5" s="17" t="str">
        <f t="shared" si="1"/>
        <v/>
      </c>
      <c r="G5" s="6" t="str">
        <f t="shared" si="2"/>
        <v/>
      </c>
      <c r="H5" s="18" t="str">
        <f t="shared" si="3"/>
        <v/>
      </c>
      <c r="I5" s="17" t="str">
        <f t="shared" si="4"/>
        <v/>
      </c>
      <c r="J5" s="17" t="str">
        <f t="shared" si="5"/>
        <v/>
      </c>
      <c r="K5" s="6" t="str">
        <f t="shared" si="6"/>
        <v/>
      </c>
      <c r="L5" s="6" t="str">
        <f t="shared" si="7"/>
        <v/>
      </c>
      <c r="M5" s="17" t="str">
        <f t="shared" si="8"/>
        <v/>
      </c>
      <c r="N5" s="6" t="str">
        <f t="shared" si="9"/>
        <v/>
      </c>
      <c r="O5" s="17" t="str">
        <f t="shared" si="10"/>
        <v/>
      </c>
    </row>
    <row r="6" spans="2:15" ht="54" x14ac:dyDescent="0.15">
      <c r="B6" s="194"/>
      <c r="C6" s="190"/>
      <c r="D6" s="7" t="s">
        <v>48</v>
      </c>
      <c r="E6" s="199"/>
      <c r="F6" s="17" t="str">
        <f t="shared" si="1"/>
        <v/>
      </c>
      <c r="G6" s="6" t="str">
        <f t="shared" si="2"/>
        <v/>
      </c>
      <c r="H6" s="18" t="str">
        <f t="shared" si="3"/>
        <v/>
      </c>
      <c r="I6" s="17" t="str">
        <f t="shared" si="4"/>
        <v/>
      </c>
      <c r="J6" s="17" t="str">
        <f t="shared" si="5"/>
        <v/>
      </c>
      <c r="K6" s="6" t="str">
        <f t="shared" si="6"/>
        <v/>
      </c>
      <c r="L6" s="6" t="str">
        <f t="shared" si="7"/>
        <v/>
      </c>
      <c r="M6" s="17" t="str">
        <f t="shared" si="8"/>
        <v/>
      </c>
      <c r="N6" s="6" t="str">
        <f t="shared" si="9"/>
        <v/>
      </c>
      <c r="O6" s="17" t="str">
        <f t="shared" si="10"/>
        <v/>
      </c>
    </row>
    <row r="7" spans="2:15" ht="54" x14ac:dyDescent="0.15">
      <c r="B7" s="194"/>
      <c r="C7" s="190"/>
      <c r="D7" s="7" t="s">
        <v>49</v>
      </c>
      <c r="E7" s="199"/>
      <c r="F7" s="17" t="str">
        <f t="shared" si="1"/>
        <v/>
      </c>
      <c r="G7" s="6" t="str">
        <f t="shared" si="2"/>
        <v/>
      </c>
      <c r="H7" s="18" t="str">
        <f t="shared" si="3"/>
        <v/>
      </c>
      <c r="I7" s="17" t="str">
        <f t="shared" si="4"/>
        <v/>
      </c>
      <c r="J7" s="17" t="str">
        <f t="shared" si="5"/>
        <v/>
      </c>
      <c r="K7" s="6" t="str">
        <f t="shared" si="6"/>
        <v/>
      </c>
      <c r="L7" s="6" t="str">
        <f t="shared" si="7"/>
        <v/>
      </c>
      <c r="M7" s="17" t="str">
        <f t="shared" si="8"/>
        <v/>
      </c>
      <c r="N7" s="6" t="str">
        <f t="shared" si="9"/>
        <v/>
      </c>
      <c r="O7" s="17" t="str">
        <f t="shared" si="10"/>
        <v/>
      </c>
    </row>
    <row r="8" spans="2:15" ht="94.5" x14ac:dyDescent="0.15">
      <c r="B8" s="194"/>
      <c r="C8" s="190"/>
      <c r="D8" s="7" t="s">
        <v>50</v>
      </c>
      <c r="E8" s="199"/>
      <c r="F8" s="17" t="str">
        <f t="shared" si="1"/>
        <v/>
      </c>
      <c r="G8" s="6" t="str">
        <f t="shared" si="2"/>
        <v/>
      </c>
      <c r="H8" s="18" t="str">
        <f t="shared" si="3"/>
        <v/>
      </c>
      <c r="I8" s="17" t="str">
        <f t="shared" si="4"/>
        <v/>
      </c>
      <c r="J8" s="17" t="str">
        <f t="shared" si="5"/>
        <v/>
      </c>
      <c r="K8" s="6" t="str">
        <f t="shared" si="6"/>
        <v/>
      </c>
      <c r="L8" s="6" t="str">
        <f t="shared" si="7"/>
        <v/>
      </c>
      <c r="M8" s="17" t="str">
        <f t="shared" si="8"/>
        <v/>
      </c>
      <c r="N8" s="6" t="str">
        <f t="shared" si="9"/>
        <v/>
      </c>
      <c r="O8" s="17" t="str">
        <f t="shared" si="10"/>
        <v/>
      </c>
    </row>
    <row r="9" spans="2:15" ht="121.5" customHeight="1" x14ac:dyDescent="0.15">
      <c r="B9" s="194"/>
      <c r="C9" s="190" t="s">
        <v>52</v>
      </c>
      <c r="D9" s="7" t="s">
        <v>53</v>
      </c>
      <c r="E9" s="199" t="s">
        <v>58</v>
      </c>
      <c r="F9" s="17" t="str">
        <f t="shared" si="1"/>
        <v/>
      </c>
      <c r="G9" s="6" t="str">
        <f t="shared" si="2"/>
        <v/>
      </c>
      <c r="H9" s="18" t="str">
        <f t="shared" si="3"/>
        <v/>
      </c>
      <c r="I9" s="17" t="str">
        <f t="shared" si="4"/>
        <v/>
      </c>
      <c r="J9" s="17" t="str">
        <f t="shared" si="5"/>
        <v/>
      </c>
      <c r="K9" s="6" t="str">
        <f t="shared" si="6"/>
        <v/>
      </c>
      <c r="L9" s="6" t="str">
        <f t="shared" si="7"/>
        <v/>
      </c>
      <c r="M9" s="17" t="str">
        <f t="shared" si="8"/>
        <v/>
      </c>
      <c r="N9" s="6" t="str">
        <f t="shared" si="9"/>
        <v/>
      </c>
      <c r="O9" s="17" t="str">
        <f t="shared" si="10"/>
        <v/>
      </c>
    </row>
    <row r="10" spans="2:15" ht="40.5" x14ac:dyDescent="0.15">
      <c r="B10" s="194"/>
      <c r="C10" s="190"/>
      <c r="D10" s="7" t="s">
        <v>54</v>
      </c>
      <c r="E10" s="199"/>
      <c r="F10" s="17" t="str">
        <f t="shared" si="1"/>
        <v/>
      </c>
      <c r="G10" s="6" t="str">
        <f t="shared" si="2"/>
        <v/>
      </c>
      <c r="H10" s="18" t="str">
        <f t="shared" si="3"/>
        <v/>
      </c>
      <c r="I10" s="17" t="str">
        <f t="shared" si="4"/>
        <v/>
      </c>
      <c r="J10" s="17" t="str">
        <f t="shared" si="5"/>
        <v/>
      </c>
      <c r="K10" s="6" t="str">
        <f t="shared" si="6"/>
        <v/>
      </c>
      <c r="L10" s="6" t="str">
        <f t="shared" si="7"/>
        <v/>
      </c>
      <c r="M10" s="17" t="str">
        <f t="shared" si="8"/>
        <v/>
      </c>
      <c r="N10" s="6" t="str">
        <f t="shared" si="9"/>
        <v/>
      </c>
      <c r="O10" s="17" t="str">
        <f t="shared" si="10"/>
        <v/>
      </c>
    </row>
    <row r="11" spans="2:15" ht="81" x14ac:dyDescent="0.15">
      <c r="B11" s="194"/>
      <c r="C11" s="190"/>
      <c r="D11" s="7" t="s">
        <v>55</v>
      </c>
      <c r="E11" s="199"/>
      <c r="F11" s="17" t="str">
        <f t="shared" si="1"/>
        <v/>
      </c>
      <c r="G11" s="6" t="str">
        <f t="shared" si="2"/>
        <v/>
      </c>
      <c r="H11" s="18" t="str">
        <f t="shared" si="3"/>
        <v/>
      </c>
      <c r="I11" s="17" t="str">
        <f t="shared" si="4"/>
        <v/>
      </c>
      <c r="J11" s="17" t="str">
        <f t="shared" si="5"/>
        <v/>
      </c>
      <c r="K11" s="6" t="str">
        <f t="shared" si="6"/>
        <v/>
      </c>
      <c r="L11" s="6" t="str">
        <f t="shared" si="7"/>
        <v/>
      </c>
      <c r="M11" s="17" t="str">
        <f t="shared" si="8"/>
        <v/>
      </c>
      <c r="N11" s="6" t="str">
        <f t="shared" si="9"/>
        <v/>
      </c>
      <c r="O11" s="17" t="str">
        <f t="shared" si="10"/>
        <v/>
      </c>
    </row>
    <row r="12" spans="2:15" ht="94.5" x14ac:dyDescent="0.15">
      <c r="B12" s="194"/>
      <c r="C12" s="190"/>
      <c r="D12" s="7" t="s">
        <v>56</v>
      </c>
      <c r="E12" s="199"/>
      <c r="F12" s="17" t="str">
        <f t="shared" si="1"/>
        <v/>
      </c>
      <c r="G12" s="6" t="str">
        <f t="shared" si="2"/>
        <v/>
      </c>
      <c r="H12" s="18" t="str">
        <f t="shared" si="3"/>
        <v/>
      </c>
      <c r="I12" s="17" t="str">
        <f t="shared" si="4"/>
        <v/>
      </c>
      <c r="J12" s="17" t="str">
        <f t="shared" si="5"/>
        <v/>
      </c>
      <c r="K12" s="6" t="str">
        <f t="shared" si="6"/>
        <v/>
      </c>
      <c r="L12" s="6" t="str">
        <f t="shared" si="7"/>
        <v/>
      </c>
      <c r="M12" s="17" t="str">
        <f t="shared" si="8"/>
        <v/>
      </c>
      <c r="N12" s="6" t="str">
        <f t="shared" si="9"/>
        <v/>
      </c>
      <c r="O12" s="17" t="str">
        <f t="shared" si="10"/>
        <v/>
      </c>
    </row>
    <row r="13" spans="2:15" ht="67.5" x14ac:dyDescent="0.15">
      <c r="B13" s="194"/>
      <c r="C13" s="190"/>
      <c r="D13" s="7" t="s">
        <v>57</v>
      </c>
      <c r="E13" s="199"/>
      <c r="F13" s="17" t="str">
        <f t="shared" si="1"/>
        <v/>
      </c>
      <c r="G13" s="6" t="str">
        <f t="shared" si="2"/>
        <v/>
      </c>
      <c r="H13" s="18" t="str">
        <f t="shared" si="3"/>
        <v/>
      </c>
      <c r="I13" s="17" t="str">
        <f t="shared" si="4"/>
        <v/>
      </c>
      <c r="J13" s="17" t="str">
        <f t="shared" si="5"/>
        <v/>
      </c>
      <c r="K13" s="6" t="str">
        <f t="shared" si="6"/>
        <v/>
      </c>
      <c r="L13" s="6" t="str">
        <f t="shared" si="7"/>
        <v/>
      </c>
      <c r="M13" s="17" t="str">
        <f t="shared" si="8"/>
        <v/>
      </c>
      <c r="N13" s="6" t="str">
        <f t="shared" si="9"/>
        <v/>
      </c>
      <c r="O13" s="17" t="str">
        <f t="shared" si="10"/>
        <v/>
      </c>
    </row>
    <row r="14" spans="2:15" ht="229.5" customHeight="1" x14ac:dyDescent="0.15">
      <c r="B14" s="194" t="s">
        <v>59</v>
      </c>
      <c r="C14" s="190" t="s">
        <v>60</v>
      </c>
      <c r="D14" s="7" t="s">
        <v>61</v>
      </c>
      <c r="E14" s="197" t="s">
        <v>67</v>
      </c>
      <c r="F14" s="17" t="str">
        <f t="shared" si="1"/>
        <v/>
      </c>
      <c r="G14" s="6" t="str">
        <f t="shared" si="2"/>
        <v/>
      </c>
      <c r="H14" s="18" t="str">
        <f t="shared" si="3"/>
        <v/>
      </c>
      <c r="I14" s="17" t="str">
        <f t="shared" si="4"/>
        <v>○</v>
      </c>
      <c r="J14" s="17" t="str">
        <f t="shared" si="5"/>
        <v/>
      </c>
      <c r="K14" s="6" t="str">
        <f t="shared" si="6"/>
        <v/>
      </c>
      <c r="L14" s="6" t="str">
        <f t="shared" si="7"/>
        <v/>
      </c>
      <c r="M14" s="17" t="str">
        <f t="shared" si="8"/>
        <v/>
      </c>
      <c r="N14" s="6" t="str">
        <f t="shared" si="9"/>
        <v/>
      </c>
      <c r="O14" s="17" t="str">
        <f t="shared" si="10"/>
        <v/>
      </c>
    </row>
    <row r="15" spans="2:15" ht="40.5" x14ac:dyDescent="0.15">
      <c r="B15" s="194"/>
      <c r="C15" s="190"/>
      <c r="D15" s="7" t="s">
        <v>62</v>
      </c>
      <c r="E15" s="197"/>
      <c r="F15" s="17" t="str">
        <f t="shared" si="1"/>
        <v/>
      </c>
      <c r="G15" s="6" t="str">
        <f t="shared" si="2"/>
        <v/>
      </c>
      <c r="H15" s="18" t="str">
        <f t="shared" si="3"/>
        <v/>
      </c>
      <c r="I15" s="17" t="str">
        <f t="shared" si="4"/>
        <v/>
      </c>
      <c r="J15" s="17" t="str">
        <f t="shared" si="5"/>
        <v/>
      </c>
      <c r="K15" s="6" t="str">
        <f t="shared" si="6"/>
        <v/>
      </c>
      <c r="L15" s="6" t="str">
        <f t="shared" si="7"/>
        <v/>
      </c>
      <c r="M15" s="17" t="str">
        <f t="shared" si="8"/>
        <v/>
      </c>
      <c r="N15" s="6" t="str">
        <f t="shared" si="9"/>
        <v/>
      </c>
      <c r="O15" s="17" t="str">
        <f t="shared" si="10"/>
        <v/>
      </c>
    </row>
    <row r="16" spans="2:15" ht="27" x14ac:dyDescent="0.15">
      <c r="B16" s="194"/>
      <c r="C16" s="190"/>
      <c r="D16" s="7" t="s">
        <v>63</v>
      </c>
      <c r="E16" s="197"/>
      <c r="F16" s="17" t="str">
        <f t="shared" si="1"/>
        <v/>
      </c>
      <c r="G16" s="6" t="str">
        <f t="shared" si="2"/>
        <v/>
      </c>
      <c r="H16" s="18" t="str">
        <f t="shared" si="3"/>
        <v/>
      </c>
      <c r="I16" s="17" t="str">
        <f t="shared" si="4"/>
        <v/>
      </c>
      <c r="J16" s="17" t="str">
        <f t="shared" si="5"/>
        <v/>
      </c>
      <c r="K16" s="6" t="str">
        <f t="shared" si="6"/>
        <v/>
      </c>
      <c r="L16" s="6" t="str">
        <f t="shared" si="7"/>
        <v/>
      </c>
      <c r="M16" s="17" t="str">
        <f t="shared" si="8"/>
        <v/>
      </c>
      <c r="N16" s="6" t="str">
        <f t="shared" si="9"/>
        <v/>
      </c>
      <c r="O16" s="17" t="str">
        <f t="shared" si="10"/>
        <v/>
      </c>
    </row>
    <row r="17" spans="2:15" ht="27" x14ac:dyDescent="0.15">
      <c r="B17" s="194"/>
      <c r="C17" s="190"/>
      <c r="D17" s="7" t="s">
        <v>64</v>
      </c>
      <c r="E17" s="197"/>
      <c r="F17" s="17" t="str">
        <f t="shared" si="1"/>
        <v/>
      </c>
      <c r="G17" s="6" t="str">
        <f t="shared" si="2"/>
        <v/>
      </c>
      <c r="H17" s="18" t="str">
        <f t="shared" si="3"/>
        <v/>
      </c>
      <c r="I17" s="17" t="str">
        <f t="shared" si="4"/>
        <v/>
      </c>
      <c r="J17" s="17" t="str">
        <f t="shared" si="5"/>
        <v/>
      </c>
      <c r="K17" s="6" t="str">
        <f t="shared" si="6"/>
        <v/>
      </c>
      <c r="L17" s="6" t="str">
        <f t="shared" si="7"/>
        <v/>
      </c>
      <c r="M17" s="17" t="str">
        <f t="shared" si="8"/>
        <v/>
      </c>
      <c r="N17" s="6" t="str">
        <f t="shared" si="9"/>
        <v/>
      </c>
      <c r="O17" s="17" t="str">
        <f t="shared" si="10"/>
        <v/>
      </c>
    </row>
    <row r="18" spans="2:15" ht="67.5" x14ac:dyDescent="0.15">
      <c r="B18" s="194"/>
      <c r="C18" s="190"/>
      <c r="D18" s="7" t="s">
        <v>65</v>
      </c>
      <c r="E18" s="197"/>
      <c r="F18" s="17" t="str">
        <f t="shared" si="1"/>
        <v/>
      </c>
      <c r="G18" s="6" t="str">
        <f t="shared" si="2"/>
        <v/>
      </c>
      <c r="H18" s="18" t="str">
        <f t="shared" si="3"/>
        <v/>
      </c>
      <c r="I18" s="17" t="str">
        <f t="shared" si="4"/>
        <v/>
      </c>
      <c r="J18" s="17" t="str">
        <f t="shared" si="5"/>
        <v/>
      </c>
      <c r="K18" s="6" t="str">
        <f t="shared" si="6"/>
        <v/>
      </c>
      <c r="L18" s="6" t="str">
        <f t="shared" si="7"/>
        <v/>
      </c>
      <c r="M18" s="17" t="str">
        <f t="shared" si="8"/>
        <v/>
      </c>
      <c r="N18" s="6" t="str">
        <f t="shared" si="9"/>
        <v/>
      </c>
      <c r="O18" s="17" t="str">
        <f t="shared" si="10"/>
        <v/>
      </c>
    </row>
    <row r="19" spans="2:15" ht="54" x14ac:dyDescent="0.15">
      <c r="B19" s="194"/>
      <c r="C19" s="190"/>
      <c r="D19" s="7" t="s">
        <v>66</v>
      </c>
      <c r="E19" s="197"/>
      <c r="F19" s="17" t="str">
        <f t="shared" si="1"/>
        <v/>
      </c>
      <c r="G19" s="6" t="str">
        <f t="shared" si="2"/>
        <v/>
      </c>
      <c r="H19" s="18" t="str">
        <f t="shared" si="3"/>
        <v/>
      </c>
      <c r="I19" s="17" t="str">
        <f t="shared" si="4"/>
        <v/>
      </c>
      <c r="J19" s="17" t="str">
        <f t="shared" si="5"/>
        <v/>
      </c>
      <c r="K19" s="6" t="str">
        <f t="shared" si="6"/>
        <v/>
      </c>
      <c r="L19" s="6" t="str">
        <f t="shared" si="7"/>
        <v/>
      </c>
      <c r="M19" s="17" t="str">
        <f t="shared" si="8"/>
        <v/>
      </c>
      <c r="N19" s="6" t="str">
        <f t="shared" si="9"/>
        <v/>
      </c>
      <c r="O19" s="17" t="str">
        <f t="shared" si="10"/>
        <v>○</v>
      </c>
    </row>
    <row r="20" spans="2:15" ht="216" customHeight="1" x14ac:dyDescent="0.15">
      <c r="B20" s="194"/>
      <c r="C20" s="190" t="s">
        <v>68</v>
      </c>
      <c r="D20" s="7" t="s">
        <v>69</v>
      </c>
      <c r="E20" s="199" t="s">
        <v>74</v>
      </c>
      <c r="F20" s="17" t="str">
        <f t="shared" si="1"/>
        <v/>
      </c>
      <c r="G20" s="6" t="str">
        <f t="shared" si="2"/>
        <v/>
      </c>
      <c r="H20" s="18" t="str">
        <f t="shared" si="3"/>
        <v/>
      </c>
      <c r="I20" s="17" t="str">
        <f t="shared" si="4"/>
        <v/>
      </c>
      <c r="J20" s="17" t="str">
        <f t="shared" si="5"/>
        <v/>
      </c>
      <c r="K20" s="6" t="str">
        <f t="shared" si="6"/>
        <v/>
      </c>
      <c r="L20" s="6" t="str">
        <f t="shared" si="7"/>
        <v/>
      </c>
      <c r="M20" s="17" t="str">
        <f t="shared" si="8"/>
        <v/>
      </c>
      <c r="N20" s="6" t="str">
        <f t="shared" si="9"/>
        <v/>
      </c>
      <c r="O20" s="17" t="str">
        <f t="shared" si="10"/>
        <v/>
      </c>
    </row>
    <row r="21" spans="2:15" ht="54" x14ac:dyDescent="0.15">
      <c r="B21" s="194"/>
      <c r="C21" s="190"/>
      <c r="D21" s="7" t="s">
        <v>70</v>
      </c>
      <c r="E21" s="199"/>
      <c r="F21" s="17" t="str">
        <f t="shared" si="1"/>
        <v/>
      </c>
      <c r="G21" s="6" t="str">
        <f t="shared" si="2"/>
        <v/>
      </c>
      <c r="H21" s="18" t="str">
        <f t="shared" si="3"/>
        <v/>
      </c>
      <c r="I21" s="17" t="str">
        <f t="shared" si="4"/>
        <v>○</v>
      </c>
      <c r="J21" s="17" t="str">
        <f t="shared" si="5"/>
        <v/>
      </c>
      <c r="K21" s="6" t="str">
        <f t="shared" si="6"/>
        <v/>
      </c>
      <c r="L21" s="6" t="str">
        <f t="shared" si="7"/>
        <v/>
      </c>
      <c r="M21" s="17" t="str">
        <f t="shared" si="8"/>
        <v/>
      </c>
      <c r="N21" s="6" t="str">
        <f t="shared" si="9"/>
        <v/>
      </c>
      <c r="O21" s="17" t="str">
        <f t="shared" si="10"/>
        <v/>
      </c>
    </row>
    <row r="22" spans="2:15" ht="67.5" x14ac:dyDescent="0.15">
      <c r="B22" s="194"/>
      <c r="C22" s="190"/>
      <c r="D22" s="7" t="s">
        <v>71</v>
      </c>
      <c r="E22" s="199"/>
      <c r="F22" s="17" t="str">
        <f t="shared" si="1"/>
        <v/>
      </c>
      <c r="G22" s="6" t="str">
        <f t="shared" si="2"/>
        <v/>
      </c>
      <c r="H22" s="18" t="str">
        <f t="shared" si="3"/>
        <v/>
      </c>
      <c r="I22" s="17" t="str">
        <f t="shared" si="4"/>
        <v/>
      </c>
      <c r="J22" s="17" t="str">
        <f t="shared" si="5"/>
        <v/>
      </c>
      <c r="K22" s="6" t="str">
        <f t="shared" si="6"/>
        <v/>
      </c>
      <c r="L22" s="6" t="str">
        <f t="shared" si="7"/>
        <v/>
      </c>
      <c r="M22" s="17" t="str">
        <f t="shared" si="8"/>
        <v/>
      </c>
      <c r="N22" s="6" t="str">
        <f t="shared" si="9"/>
        <v/>
      </c>
      <c r="O22" s="17" t="str">
        <f t="shared" si="10"/>
        <v/>
      </c>
    </row>
    <row r="23" spans="2:15" ht="67.5" x14ac:dyDescent="0.15">
      <c r="B23" s="194"/>
      <c r="C23" s="190"/>
      <c r="D23" s="7" t="s">
        <v>72</v>
      </c>
      <c r="E23" s="199"/>
      <c r="F23" s="17" t="str">
        <f t="shared" si="1"/>
        <v/>
      </c>
      <c r="G23" s="6" t="str">
        <f t="shared" si="2"/>
        <v/>
      </c>
      <c r="H23" s="18" t="str">
        <f t="shared" si="3"/>
        <v/>
      </c>
      <c r="I23" s="17" t="str">
        <f t="shared" si="4"/>
        <v/>
      </c>
      <c r="J23" s="17" t="str">
        <f t="shared" si="5"/>
        <v/>
      </c>
      <c r="K23" s="6" t="str">
        <f t="shared" si="6"/>
        <v/>
      </c>
      <c r="L23" s="6" t="str">
        <f t="shared" si="7"/>
        <v/>
      </c>
      <c r="M23" s="17" t="str">
        <f t="shared" si="8"/>
        <v/>
      </c>
      <c r="N23" s="6" t="str">
        <f t="shared" si="9"/>
        <v/>
      </c>
      <c r="O23" s="17" t="str">
        <f t="shared" si="10"/>
        <v/>
      </c>
    </row>
    <row r="24" spans="2:15" ht="54" x14ac:dyDescent="0.15">
      <c r="B24" s="194"/>
      <c r="C24" s="190"/>
      <c r="D24" s="7" t="s">
        <v>73</v>
      </c>
      <c r="E24" s="199"/>
      <c r="F24" s="17" t="str">
        <f t="shared" si="1"/>
        <v/>
      </c>
      <c r="G24" s="6" t="str">
        <f t="shared" si="2"/>
        <v/>
      </c>
      <c r="H24" s="18" t="str">
        <f t="shared" si="3"/>
        <v/>
      </c>
      <c r="I24" s="17" t="str">
        <f t="shared" si="4"/>
        <v/>
      </c>
      <c r="J24" s="17" t="str">
        <f t="shared" si="5"/>
        <v/>
      </c>
      <c r="K24" s="6" t="str">
        <f t="shared" si="6"/>
        <v/>
      </c>
      <c r="L24" s="6" t="str">
        <f t="shared" si="7"/>
        <v/>
      </c>
      <c r="M24" s="17" t="str">
        <f t="shared" si="8"/>
        <v/>
      </c>
      <c r="N24" s="6" t="str">
        <f t="shared" si="9"/>
        <v/>
      </c>
      <c r="O24" s="17" t="str">
        <f t="shared" si="10"/>
        <v/>
      </c>
    </row>
    <row r="25" spans="2:15" ht="108" customHeight="1" x14ac:dyDescent="0.15">
      <c r="B25" s="194"/>
      <c r="C25" s="190" t="s">
        <v>75</v>
      </c>
      <c r="D25" s="7" t="s">
        <v>76</v>
      </c>
      <c r="E25" s="199" t="s">
        <v>80</v>
      </c>
      <c r="F25" s="17" t="str">
        <f t="shared" si="1"/>
        <v/>
      </c>
      <c r="G25" s="6" t="str">
        <f t="shared" si="2"/>
        <v/>
      </c>
      <c r="H25" s="18" t="str">
        <f t="shared" si="3"/>
        <v/>
      </c>
      <c r="I25" s="17" t="str">
        <f t="shared" si="4"/>
        <v/>
      </c>
      <c r="J25" s="17" t="str">
        <f t="shared" si="5"/>
        <v/>
      </c>
      <c r="K25" s="6" t="str">
        <f t="shared" si="6"/>
        <v/>
      </c>
      <c r="L25" s="6" t="str">
        <f t="shared" si="7"/>
        <v/>
      </c>
      <c r="M25" s="17" t="str">
        <f t="shared" si="8"/>
        <v/>
      </c>
      <c r="N25" s="6" t="str">
        <f t="shared" si="9"/>
        <v/>
      </c>
      <c r="O25" s="17" t="str">
        <f t="shared" si="10"/>
        <v/>
      </c>
    </row>
    <row r="26" spans="2:15" ht="27" x14ac:dyDescent="0.15">
      <c r="B26" s="194"/>
      <c r="C26" s="190"/>
      <c r="D26" s="7" t="s">
        <v>77</v>
      </c>
      <c r="E26" s="199"/>
      <c r="F26" s="17" t="str">
        <f t="shared" si="1"/>
        <v/>
      </c>
      <c r="G26" s="6" t="str">
        <f t="shared" si="2"/>
        <v/>
      </c>
      <c r="H26" s="18" t="str">
        <f t="shared" si="3"/>
        <v/>
      </c>
      <c r="I26" s="17" t="str">
        <f t="shared" si="4"/>
        <v/>
      </c>
      <c r="J26" s="17" t="str">
        <f t="shared" si="5"/>
        <v/>
      </c>
      <c r="K26" s="6" t="str">
        <f t="shared" si="6"/>
        <v/>
      </c>
      <c r="L26" s="6" t="str">
        <f t="shared" si="7"/>
        <v/>
      </c>
      <c r="M26" s="17" t="str">
        <f t="shared" si="8"/>
        <v/>
      </c>
      <c r="N26" s="6" t="str">
        <f t="shared" si="9"/>
        <v/>
      </c>
      <c r="O26" s="17" t="str">
        <f t="shared" si="10"/>
        <v/>
      </c>
    </row>
    <row r="27" spans="2:15" ht="40.5" x14ac:dyDescent="0.15">
      <c r="B27" s="194"/>
      <c r="C27" s="190"/>
      <c r="D27" s="7" t="s">
        <v>78</v>
      </c>
      <c r="E27" s="199"/>
      <c r="F27" s="17" t="str">
        <f>IF(COUNTIF(D27,"*TOP10%論文数*")+COUNTIF(D27,"*Top10%論文数*")+COUNTIF(D27,"*Top10%論文*"),"○","")</f>
        <v>○</v>
      </c>
      <c r="G27" s="6" t="str">
        <f t="shared" si="2"/>
        <v/>
      </c>
      <c r="H27" s="18" t="str">
        <f t="shared" si="3"/>
        <v/>
      </c>
      <c r="I27" s="17" t="str">
        <f t="shared" si="4"/>
        <v>○</v>
      </c>
      <c r="J27" s="17" t="str">
        <f t="shared" si="5"/>
        <v/>
      </c>
      <c r="K27" s="6" t="str">
        <f t="shared" si="6"/>
        <v/>
      </c>
      <c r="L27" s="6" t="str">
        <f t="shared" si="7"/>
        <v/>
      </c>
      <c r="M27" s="17" t="str">
        <f t="shared" si="8"/>
        <v/>
      </c>
      <c r="N27" s="6" t="str">
        <f t="shared" si="9"/>
        <v/>
      </c>
      <c r="O27" s="17" t="str">
        <f t="shared" si="10"/>
        <v/>
      </c>
    </row>
    <row r="28" spans="2:15" ht="54" x14ac:dyDescent="0.15">
      <c r="B28" s="194"/>
      <c r="C28" s="190"/>
      <c r="D28" s="7" t="s">
        <v>79</v>
      </c>
      <c r="E28" s="199"/>
      <c r="F28" s="17" t="str">
        <f t="shared" ref="F28:F40" si="11">IF(COUNTIF(D28,"*TOP10%論文数*")+COUNTIF(D28,"*Top10%論文数*")+COUNTIF(D28,"*Top10%論文*"),"○","")</f>
        <v/>
      </c>
      <c r="G28" s="6" t="str">
        <f t="shared" si="2"/>
        <v/>
      </c>
      <c r="H28" s="18" t="str">
        <f t="shared" si="3"/>
        <v/>
      </c>
      <c r="I28" s="17" t="str">
        <f t="shared" si="4"/>
        <v/>
      </c>
      <c r="J28" s="17" t="str">
        <f t="shared" si="5"/>
        <v/>
      </c>
      <c r="K28" s="6" t="str">
        <f t="shared" si="6"/>
        <v/>
      </c>
      <c r="L28" s="6" t="str">
        <f t="shared" si="7"/>
        <v/>
      </c>
      <c r="M28" s="17" t="str">
        <f t="shared" si="8"/>
        <v/>
      </c>
      <c r="N28" s="6" t="str">
        <f t="shared" si="9"/>
        <v/>
      </c>
      <c r="O28" s="17" t="str">
        <f t="shared" si="10"/>
        <v/>
      </c>
    </row>
    <row r="29" spans="2:15" ht="148.5" x14ac:dyDescent="0.15">
      <c r="B29" s="194" t="s">
        <v>81</v>
      </c>
      <c r="C29" s="4" t="s">
        <v>82</v>
      </c>
      <c r="D29" s="7" t="s">
        <v>86</v>
      </c>
      <c r="E29" s="9" t="s">
        <v>83</v>
      </c>
      <c r="F29" s="17" t="str">
        <f t="shared" si="11"/>
        <v/>
      </c>
      <c r="G29" s="6" t="str">
        <f t="shared" si="2"/>
        <v/>
      </c>
      <c r="H29" s="18" t="str">
        <f t="shared" si="3"/>
        <v/>
      </c>
      <c r="I29" s="17" t="str">
        <f t="shared" si="4"/>
        <v>○</v>
      </c>
      <c r="J29" s="17" t="str">
        <f t="shared" si="5"/>
        <v/>
      </c>
      <c r="K29" s="6" t="str">
        <f t="shared" si="6"/>
        <v/>
      </c>
      <c r="L29" s="6" t="str">
        <f t="shared" si="7"/>
        <v/>
      </c>
      <c r="M29" s="17" t="str">
        <f t="shared" si="8"/>
        <v/>
      </c>
      <c r="N29" s="6" t="str">
        <f t="shared" si="9"/>
        <v/>
      </c>
      <c r="O29" s="17" t="str">
        <f t="shared" si="10"/>
        <v/>
      </c>
    </row>
    <row r="30" spans="2:15" ht="162" x14ac:dyDescent="0.15">
      <c r="B30" s="194"/>
      <c r="C30" s="4" t="s">
        <v>84</v>
      </c>
      <c r="D30" s="7" t="s">
        <v>87</v>
      </c>
      <c r="E30" s="8" t="s">
        <v>85</v>
      </c>
      <c r="F30" s="17" t="str">
        <f t="shared" si="11"/>
        <v/>
      </c>
      <c r="G30" s="6" t="str">
        <f t="shared" si="2"/>
        <v/>
      </c>
      <c r="H30" s="18" t="str">
        <f t="shared" si="3"/>
        <v/>
      </c>
      <c r="I30" s="17" t="str">
        <f t="shared" si="4"/>
        <v>○</v>
      </c>
      <c r="J30" s="17" t="str">
        <f t="shared" si="5"/>
        <v/>
      </c>
      <c r="K30" s="6" t="str">
        <f t="shared" si="6"/>
        <v/>
      </c>
      <c r="L30" s="6" t="str">
        <f t="shared" si="7"/>
        <v/>
      </c>
      <c r="M30" s="17" t="str">
        <f t="shared" si="8"/>
        <v/>
      </c>
      <c r="N30" s="6" t="str">
        <f t="shared" si="9"/>
        <v/>
      </c>
      <c r="O30" s="17" t="str">
        <f t="shared" si="10"/>
        <v/>
      </c>
    </row>
    <row r="31" spans="2:15" ht="148.5" x14ac:dyDescent="0.15">
      <c r="B31" s="194"/>
      <c r="C31" s="4" t="s">
        <v>88</v>
      </c>
      <c r="D31" s="7" t="s">
        <v>89</v>
      </c>
      <c r="E31" s="8" t="s">
        <v>90</v>
      </c>
      <c r="F31" s="17" t="str">
        <f t="shared" si="11"/>
        <v/>
      </c>
      <c r="G31" s="6" t="str">
        <f t="shared" si="2"/>
        <v/>
      </c>
      <c r="H31" s="18" t="str">
        <f t="shared" si="3"/>
        <v/>
      </c>
      <c r="I31" s="17" t="str">
        <f t="shared" si="4"/>
        <v>○</v>
      </c>
      <c r="J31" s="17" t="str">
        <f t="shared" si="5"/>
        <v/>
      </c>
      <c r="K31" s="6" t="str">
        <f t="shared" si="6"/>
        <v/>
      </c>
      <c r="L31" s="6" t="str">
        <f t="shared" si="7"/>
        <v/>
      </c>
      <c r="M31" s="17" t="str">
        <f t="shared" si="8"/>
        <v/>
      </c>
      <c r="N31" s="6" t="str">
        <f t="shared" si="9"/>
        <v/>
      </c>
      <c r="O31" s="17" t="str">
        <f t="shared" si="10"/>
        <v/>
      </c>
    </row>
    <row r="32" spans="2:15" ht="135" x14ac:dyDescent="0.15">
      <c r="B32" s="194"/>
      <c r="C32" s="4" t="s">
        <v>91</v>
      </c>
      <c r="D32" s="7" t="s">
        <v>92</v>
      </c>
      <c r="E32" s="8" t="s">
        <v>93</v>
      </c>
      <c r="F32" s="17" t="str">
        <f t="shared" si="11"/>
        <v/>
      </c>
      <c r="G32" s="6" t="str">
        <f t="shared" si="2"/>
        <v/>
      </c>
      <c r="H32" s="18" t="str">
        <f t="shared" si="3"/>
        <v/>
      </c>
      <c r="I32" s="17" t="str">
        <f t="shared" si="4"/>
        <v/>
      </c>
      <c r="J32" s="17" t="str">
        <f t="shared" si="5"/>
        <v/>
      </c>
      <c r="K32" s="6" t="str">
        <f t="shared" si="6"/>
        <v/>
      </c>
      <c r="L32" s="6" t="str">
        <f t="shared" si="7"/>
        <v/>
      </c>
      <c r="M32" s="17" t="str">
        <f t="shared" si="8"/>
        <v/>
      </c>
      <c r="N32" s="6" t="str">
        <f t="shared" si="9"/>
        <v/>
      </c>
      <c r="O32" s="17" t="str">
        <f t="shared" si="10"/>
        <v/>
      </c>
    </row>
    <row r="33" spans="2:15" ht="189" customHeight="1" x14ac:dyDescent="0.15">
      <c r="B33" s="194"/>
      <c r="C33" s="190" t="s">
        <v>94</v>
      </c>
      <c r="D33" s="7" t="s">
        <v>95</v>
      </c>
      <c r="E33" s="199" t="s">
        <v>97</v>
      </c>
      <c r="F33" s="17" t="str">
        <f t="shared" si="11"/>
        <v/>
      </c>
      <c r="G33" s="6" t="str">
        <f t="shared" si="2"/>
        <v/>
      </c>
      <c r="H33" s="18" t="str">
        <f t="shared" si="3"/>
        <v/>
      </c>
      <c r="I33" s="17" t="str">
        <f t="shared" si="4"/>
        <v>○</v>
      </c>
      <c r="J33" s="17" t="str">
        <f t="shared" si="5"/>
        <v/>
      </c>
      <c r="K33" s="6" t="str">
        <f t="shared" si="6"/>
        <v/>
      </c>
      <c r="L33" s="6" t="str">
        <f t="shared" si="7"/>
        <v/>
      </c>
      <c r="M33" s="17" t="str">
        <f t="shared" si="8"/>
        <v/>
      </c>
      <c r="N33" s="6" t="str">
        <f t="shared" si="9"/>
        <v/>
      </c>
      <c r="O33" s="17" t="str">
        <f t="shared" si="10"/>
        <v/>
      </c>
    </row>
    <row r="34" spans="2:15" ht="27" x14ac:dyDescent="0.15">
      <c r="B34" s="194"/>
      <c r="C34" s="190"/>
      <c r="D34" s="7" t="s">
        <v>96</v>
      </c>
      <c r="E34" s="199"/>
      <c r="F34" s="17" t="str">
        <f t="shared" si="11"/>
        <v/>
      </c>
      <c r="G34" s="6" t="str">
        <f t="shared" si="2"/>
        <v/>
      </c>
      <c r="H34" s="18" t="str">
        <f t="shared" si="3"/>
        <v/>
      </c>
      <c r="I34" s="17" t="str">
        <f t="shared" si="4"/>
        <v/>
      </c>
      <c r="J34" s="17" t="str">
        <f t="shared" si="5"/>
        <v/>
      </c>
      <c r="K34" s="6" t="str">
        <f t="shared" si="6"/>
        <v/>
      </c>
      <c r="L34" s="6" t="str">
        <f t="shared" si="7"/>
        <v/>
      </c>
      <c r="M34" s="17" t="str">
        <f t="shared" si="8"/>
        <v/>
      </c>
      <c r="N34" s="6" t="str">
        <f t="shared" si="9"/>
        <v/>
      </c>
      <c r="O34" s="17" t="str">
        <f t="shared" si="10"/>
        <v/>
      </c>
    </row>
    <row r="35" spans="2:15" ht="202.5" customHeight="1" x14ac:dyDescent="0.15">
      <c r="B35" s="194"/>
      <c r="C35" s="198" t="s">
        <v>98</v>
      </c>
      <c r="D35" s="7" t="s">
        <v>99</v>
      </c>
      <c r="E35" s="197" t="s">
        <v>103</v>
      </c>
      <c r="F35" s="17" t="str">
        <f t="shared" si="11"/>
        <v/>
      </c>
      <c r="G35" s="6" t="str">
        <f t="shared" si="2"/>
        <v/>
      </c>
      <c r="H35" s="18" t="str">
        <f t="shared" si="3"/>
        <v/>
      </c>
      <c r="I35" s="17" t="str">
        <f t="shared" si="4"/>
        <v/>
      </c>
      <c r="J35" s="17" t="str">
        <f t="shared" si="5"/>
        <v/>
      </c>
      <c r="K35" s="6" t="str">
        <f t="shared" si="6"/>
        <v/>
      </c>
      <c r="L35" s="6" t="str">
        <f t="shared" si="7"/>
        <v/>
      </c>
      <c r="M35" s="17" t="str">
        <f t="shared" si="8"/>
        <v/>
      </c>
      <c r="N35" s="6" t="str">
        <f t="shared" si="9"/>
        <v/>
      </c>
      <c r="O35" s="17" t="str">
        <f t="shared" si="10"/>
        <v/>
      </c>
    </row>
    <row r="36" spans="2:15" ht="27" x14ac:dyDescent="0.15">
      <c r="B36" s="194"/>
      <c r="C36" s="198"/>
      <c r="D36" s="7" t="s">
        <v>100</v>
      </c>
      <c r="E36" s="197"/>
      <c r="F36" s="17" t="str">
        <f t="shared" si="11"/>
        <v/>
      </c>
      <c r="G36" s="6" t="str">
        <f t="shared" si="2"/>
        <v/>
      </c>
      <c r="H36" s="18" t="str">
        <f t="shared" si="3"/>
        <v/>
      </c>
      <c r="I36" s="17" t="str">
        <f t="shared" si="4"/>
        <v/>
      </c>
      <c r="J36" s="17" t="str">
        <f t="shared" si="5"/>
        <v/>
      </c>
      <c r="K36" s="6" t="str">
        <f t="shared" si="6"/>
        <v/>
      </c>
      <c r="L36" s="6" t="str">
        <f t="shared" si="7"/>
        <v/>
      </c>
      <c r="M36" s="17" t="str">
        <f t="shared" si="8"/>
        <v/>
      </c>
      <c r="N36" s="6" t="str">
        <f t="shared" si="9"/>
        <v/>
      </c>
      <c r="O36" s="17" t="str">
        <f t="shared" si="10"/>
        <v/>
      </c>
    </row>
    <row r="37" spans="2:15" ht="67.5" x14ac:dyDescent="0.15">
      <c r="B37" s="194"/>
      <c r="C37" s="198"/>
      <c r="D37" s="7" t="s">
        <v>101</v>
      </c>
      <c r="E37" s="197"/>
      <c r="F37" s="17" t="str">
        <f t="shared" si="11"/>
        <v/>
      </c>
      <c r="G37" s="6" t="str">
        <f t="shared" si="2"/>
        <v/>
      </c>
      <c r="H37" s="18" t="str">
        <f t="shared" si="3"/>
        <v/>
      </c>
      <c r="I37" s="17" t="str">
        <f t="shared" si="4"/>
        <v/>
      </c>
      <c r="J37" s="17" t="str">
        <f t="shared" si="5"/>
        <v/>
      </c>
      <c r="K37" s="6" t="str">
        <f t="shared" si="6"/>
        <v/>
      </c>
      <c r="L37" s="6" t="str">
        <f t="shared" si="7"/>
        <v/>
      </c>
      <c r="M37" s="17" t="str">
        <f t="shared" si="8"/>
        <v/>
      </c>
      <c r="N37" s="6" t="str">
        <f t="shared" si="9"/>
        <v/>
      </c>
      <c r="O37" s="17" t="str">
        <f t="shared" si="10"/>
        <v/>
      </c>
    </row>
    <row r="38" spans="2:15" ht="40.5" x14ac:dyDescent="0.15">
      <c r="B38" s="194"/>
      <c r="C38" s="198"/>
      <c r="D38" s="7" t="s">
        <v>102</v>
      </c>
      <c r="E38" s="197"/>
      <c r="F38" s="17" t="str">
        <f t="shared" si="11"/>
        <v/>
      </c>
      <c r="G38" s="6" t="str">
        <f t="shared" si="2"/>
        <v/>
      </c>
      <c r="H38" s="18" t="str">
        <f t="shared" si="3"/>
        <v/>
      </c>
      <c r="I38" s="17" t="str">
        <f t="shared" si="4"/>
        <v/>
      </c>
      <c r="J38" s="17" t="str">
        <f t="shared" si="5"/>
        <v/>
      </c>
      <c r="K38" s="6" t="str">
        <f t="shared" si="6"/>
        <v/>
      </c>
      <c r="L38" s="6" t="str">
        <f t="shared" si="7"/>
        <v/>
      </c>
      <c r="M38" s="17" t="str">
        <f t="shared" si="8"/>
        <v/>
      </c>
      <c r="N38" s="6" t="str">
        <f t="shared" si="9"/>
        <v/>
      </c>
      <c r="O38" s="17" t="str">
        <f t="shared" si="10"/>
        <v/>
      </c>
    </row>
    <row r="39" spans="2:15" ht="94.5" customHeight="1" x14ac:dyDescent="0.15">
      <c r="B39" s="194"/>
      <c r="C39" s="190" t="s">
        <v>105</v>
      </c>
      <c r="D39" s="7" t="s">
        <v>104</v>
      </c>
      <c r="E39" s="197" t="s">
        <v>107</v>
      </c>
      <c r="F39" s="17" t="str">
        <f t="shared" si="11"/>
        <v/>
      </c>
      <c r="G39" s="6" t="str">
        <f t="shared" si="2"/>
        <v/>
      </c>
      <c r="H39" s="18" t="str">
        <f t="shared" si="3"/>
        <v/>
      </c>
      <c r="I39" s="17" t="str">
        <f t="shared" si="4"/>
        <v/>
      </c>
      <c r="J39" s="17" t="str">
        <f t="shared" si="5"/>
        <v/>
      </c>
      <c r="K39" s="6" t="str">
        <f t="shared" si="6"/>
        <v/>
      </c>
      <c r="L39" s="6" t="str">
        <f t="shared" si="7"/>
        <v/>
      </c>
      <c r="M39" s="17" t="str">
        <f t="shared" si="8"/>
        <v/>
      </c>
      <c r="N39" s="6" t="str">
        <f t="shared" si="9"/>
        <v/>
      </c>
      <c r="O39" s="17" t="str">
        <f t="shared" si="10"/>
        <v/>
      </c>
    </row>
    <row r="40" spans="2:15" ht="14.25" thickBot="1" x14ac:dyDescent="0.2">
      <c r="B40" s="195"/>
      <c r="C40" s="201"/>
      <c r="D40" s="10" t="s">
        <v>106</v>
      </c>
      <c r="E40" s="202"/>
      <c r="F40" s="17" t="str">
        <f t="shared" si="11"/>
        <v/>
      </c>
      <c r="G40" s="6" t="str">
        <f t="shared" si="2"/>
        <v/>
      </c>
      <c r="H40" s="18" t="str">
        <f t="shared" si="3"/>
        <v/>
      </c>
      <c r="I40" s="17" t="str">
        <f t="shared" si="4"/>
        <v/>
      </c>
      <c r="J40" s="17" t="str">
        <f t="shared" si="5"/>
        <v/>
      </c>
      <c r="K40" s="6" t="str">
        <f t="shared" si="6"/>
        <v/>
      </c>
      <c r="L40" s="6" t="str">
        <f t="shared" si="7"/>
        <v/>
      </c>
      <c r="M40" s="17" t="str">
        <f t="shared" si="8"/>
        <v/>
      </c>
      <c r="N40" s="6" t="str">
        <f t="shared" si="9"/>
        <v/>
      </c>
      <c r="O40" s="17" t="str">
        <f t="shared" si="10"/>
        <v/>
      </c>
    </row>
  </sheetData>
  <mergeCells count="19">
    <mergeCell ref="E3:E8"/>
    <mergeCell ref="C3:C8"/>
    <mergeCell ref="E9:E13"/>
    <mergeCell ref="C9:C13"/>
    <mergeCell ref="B3:B13"/>
    <mergeCell ref="E39:E40"/>
    <mergeCell ref="C39:C40"/>
    <mergeCell ref="B29:B40"/>
    <mergeCell ref="B14:B28"/>
    <mergeCell ref="E33:E34"/>
    <mergeCell ref="C33:C34"/>
    <mergeCell ref="E35:E38"/>
    <mergeCell ref="C35:C38"/>
    <mergeCell ref="E14:E19"/>
    <mergeCell ref="C14:C19"/>
    <mergeCell ref="E20:E24"/>
    <mergeCell ref="C20:C24"/>
    <mergeCell ref="E25:E28"/>
    <mergeCell ref="C25:C28"/>
  </mergeCells>
  <phoneticPr fontId="1"/>
  <pageMargins left="0.7" right="0.7" top="0.75" bottom="0.75" header="0.3" footer="0.3"/>
  <pageSetup paperSize="9" scale="98" fitToHeight="0"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6"/>
  <sheetViews>
    <sheetView view="pageBreakPreview" zoomScale="98" zoomScaleNormal="100" zoomScaleSheetLayoutView="98" workbookViewId="0">
      <selection activeCell="H3" sqref="H3:H66"/>
    </sheetView>
  </sheetViews>
  <sheetFormatPr defaultRowHeight="13.5" x14ac:dyDescent="0.15"/>
  <cols>
    <col min="1" max="1" width="9" style="2"/>
    <col min="2" max="2" width="18.125" style="2" customWidth="1"/>
    <col min="3" max="3" width="18.125" style="5" customWidth="1"/>
    <col min="4" max="4" width="18.125" style="2" customWidth="1"/>
    <col min="5" max="5" width="35.875" style="2" customWidth="1"/>
    <col min="6" max="7" width="9" style="2"/>
    <col min="8" max="8" width="9" style="18"/>
    <col min="9" max="16384" width="9" style="2"/>
  </cols>
  <sheetData>
    <row r="1" spans="2:15" ht="14.25" thickBot="1" x14ac:dyDescent="0.2">
      <c r="E1" s="2" t="s">
        <v>237</v>
      </c>
      <c r="F1" s="2">
        <f>COUNTIF(F2:F134,$E$1)</f>
        <v>0</v>
      </c>
      <c r="G1" s="6">
        <f t="shared" ref="G1:O1" si="0">COUNTIF(G2:G134,$E$1)</f>
        <v>1</v>
      </c>
      <c r="H1" s="18">
        <f t="shared" si="0"/>
        <v>0</v>
      </c>
      <c r="I1" s="6">
        <f t="shared" si="0"/>
        <v>6</v>
      </c>
      <c r="J1" s="6">
        <f t="shared" si="0"/>
        <v>0</v>
      </c>
      <c r="K1" s="6">
        <f t="shared" si="0"/>
        <v>0</v>
      </c>
      <c r="L1" s="6">
        <f t="shared" si="0"/>
        <v>3</v>
      </c>
      <c r="M1" s="6">
        <f t="shared" si="0"/>
        <v>1</v>
      </c>
      <c r="N1" s="6">
        <f t="shared" si="0"/>
        <v>0</v>
      </c>
      <c r="O1" s="6">
        <f t="shared" si="0"/>
        <v>0</v>
      </c>
    </row>
    <row r="2" spans="2:15" s="112" customFormat="1" ht="27.75" thickBot="1" x14ac:dyDescent="0.2">
      <c r="B2" s="91" t="s">
        <v>1</v>
      </c>
      <c r="C2" s="92" t="s">
        <v>2</v>
      </c>
      <c r="D2" s="92" t="s">
        <v>0</v>
      </c>
      <c r="E2" s="93" t="s">
        <v>3</v>
      </c>
      <c r="F2" s="112" t="s">
        <v>228</v>
      </c>
      <c r="G2" s="112" t="s">
        <v>229</v>
      </c>
      <c r="H2" s="185" t="s">
        <v>623</v>
      </c>
      <c r="I2" s="112" t="s">
        <v>231</v>
      </c>
      <c r="J2" s="112" t="s">
        <v>232</v>
      </c>
      <c r="K2" s="112" t="s">
        <v>233</v>
      </c>
      <c r="L2" s="112" t="s">
        <v>234</v>
      </c>
      <c r="M2" s="112" t="s">
        <v>235</v>
      </c>
      <c r="N2" s="112" t="s">
        <v>238</v>
      </c>
      <c r="O2" s="112" t="s">
        <v>236</v>
      </c>
    </row>
    <row r="3" spans="2:15" ht="189" customHeight="1" x14ac:dyDescent="0.15">
      <c r="B3" s="196" t="s">
        <v>108</v>
      </c>
      <c r="C3" s="204" t="s">
        <v>109</v>
      </c>
      <c r="D3" s="11" t="s">
        <v>110</v>
      </c>
      <c r="E3" s="203" t="s">
        <v>113</v>
      </c>
      <c r="F3" s="2" t="str">
        <f>IF(COUNTIF(D3,"*TOP10%論文数*")+COUNTIF(D3,"*Top10%論文数*")+COUNTIF(D3,"*Top10%論文*"),"○","")</f>
        <v/>
      </c>
      <c r="G3" s="2" t="str">
        <f>IF(COUNTIF($D3,"*インパクト*"),"○","")</f>
        <v/>
      </c>
      <c r="H3" s="18" t="str">
        <f>IF(COUNTIF(D3,"*インパクトファクター*")+COUNTIF(D3,"*インパクトファクタ*")+COUNTIF(D3,"*インパクト・ファクター*")+COUNTIF(D3,"*インパクト・ファクタ*"),"○","")</f>
        <v/>
      </c>
      <c r="I3" s="2" t="str">
        <f>IF(COUNTIF($D3,"*論文数*")+COUNTIF($D3,"*論文等数*")+COUNTIF($D3,"*論文等執筆状況*")+COUNTIF($D3,"*論文等掲載数*")+COUNTIF($D3,"*論文発表数*"),"○","")</f>
        <v>○</v>
      </c>
      <c r="J3" s="6" t="str">
        <f>IF(COUNTIF($D3,"*被引用数*")+COUNTIF($D3,"*高被引用数*")+COUNTIF($D3,"*被引用件数*"),"○","")</f>
        <v/>
      </c>
      <c r="K3" s="6" t="str">
        <f>IF(COUNTIF($D3,"*国際共著*"),"○","")</f>
        <v/>
      </c>
      <c r="L3" s="6" t="str">
        <f>IF(COUNTIF($D3,"*特許*"),"○","")</f>
        <v/>
      </c>
      <c r="M3" s="6" t="str">
        <f>IF(COUNTIF($D3,"*知財*")+COUNTIF($D3,"*知的財産*"),"○","")</f>
        <v/>
      </c>
      <c r="N3" s="6" t="str">
        <f>IF(COUNTIF($D3,"*アウトリーチ*"),"○","")</f>
        <v/>
      </c>
      <c r="O3" s="6" t="str">
        <f>IF(COUNTIF($D3,"*外部資金*")+COUNTIF($D3,"*競争的研究費*")+COUNTIF($D3,"*競争的資金*"),"○","")</f>
        <v/>
      </c>
    </row>
    <row r="4" spans="2:15" ht="67.5" x14ac:dyDescent="0.15">
      <c r="B4" s="194"/>
      <c r="C4" s="190"/>
      <c r="D4" s="4" t="s">
        <v>111</v>
      </c>
      <c r="E4" s="199"/>
      <c r="F4" s="17" t="str">
        <f t="shared" ref="F4:F66" si="1">IF(COUNTIF(D4,"*TOP10%論文数*")+COUNTIF(D4,"*Top10%論文数*")+COUNTIF(D4,"*Top10%論文*"),"○","")</f>
        <v/>
      </c>
      <c r="G4" s="6" t="str">
        <f t="shared" ref="G4:G66" si="2">IF(COUNTIF($D4,"*インパクト*"),"○","")</f>
        <v/>
      </c>
      <c r="H4" s="18" t="str">
        <f t="shared" ref="H4:H66" si="3">IF(COUNTIF(D4,"*インパクトファクター*")+COUNTIF(D4,"*インパクトファクタ*")+COUNTIF(D4,"*インパクト・ファクター*")+COUNTIF(D4,"*インパクト・ファクタ*"),"○","")</f>
        <v/>
      </c>
      <c r="I4" s="17" t="str">
        <f t="shared" ref="I4:I66" si="4">IF(COUNTIF($D4,"*論文数*")+COUNTIF($D4,"*論文等数*")+COUNTIF($D4,"*論文等執筆状況*")+COUNTIF($D4,"*論文等掲載数*")+COUNTIF($D4,"*論文発表数*"),"○","")</f>
        <v/>
      </c>
      <c r="J4" s="17" t="str">
        <f t="shared" ref="J4:J66" si="5">IF(COUNTIF($D4,"*被引用数*")+COUNTIF($D4,"*高被引用数*")+COUNTIF($D4,"*被引用件数*"),"○","")</f>
        <v/>
      </c>
      <c r="K4" s="6" t="str">
        <f t="shared" ref="K4:K66" si="6">IF(COUNTIF($D4,"*国際共著*"),"○","")</f>
        <v/>
      </c>
      <c r="L4" s="6" t="str">
        <f t="shared" ref="L4:L66" si="7">IF(COUNTIF($D4,"*特許*"),"○","")</f>
        <v>○</v>
      </c>
      <c r="M4" s="17" t="str">
        <f t="shared" ref="M4:M66" si="8">IF(COUNTIF($D4,"*知財*")+COUNTIF($D4,"*知的財産*"),"○","")</f>
        <v/>
      </c>
      <c r="N4" s="6" t="str">
        <f t="shared" ref="N4:N66" si="9">IF(COUNTIF($D4,"*アウトリーチ*"),"○","")</f>
        <v/>
      </c>
      <c r="O4" s="17" t="str">
        <f t="shared" ref="O4:O66" si="10">IF(COUNTIF($D4,"*外部資金*")+COUNTIF($D4,"*競争的研究費*")+COUNTIF($D4,"*競争的資金*"),"○","")</f>
        <v/>
      </c>
    </row>
    <row r="5" spans="2:15" ht="67.5" x14ac:dyDescent="0.15">
      <c r="B5" s="194"/>
      <c r="C5" s="190"/>
      <c r="D5" s="7" t="s">
        <v>112</v>
      </c>
      <c r="E5" s="199"/>
      <c r="F5" s="17" t="str">
        <f t="shared" si="1"/>
        <v/>
      </c>
      <c r="G5" s="6" t="str">
        <f t="shared" si="2"/>
        <v>○</v>
      </c>
      <c r="H5" s="18" t="str">
        <f t="shared" si="3"/>
        <v/>
      </c>
      <c r="I5" s="17" t="str">
        <f t="shared" si="4"/>
        <v/>
      </c>
      <c r="J5" s="17" t="str">
        <f t="shared" si="5"/>
        <v/>
      </c>
      <c r="K5" s="6" t="str">
        <f t="shared" si="6"/>
        <v/>
      </c>
      <c r="L5" s="6" t="str">
        <f t="shared" si="7"/>
        <v/>
      </c>
      <c r="M5" s="17" t="str">
        <f t="shared" si="8"/>
        <v/>
      </c>
      <c r="N5" s="6" t="str">
        <f t="shared" si="9"/>
        <v/>
      </c>
      <c r="O5" s="17" t="str">
        <f t="shared" si="10"/>
        <v/>
      </c>
    </row>
    <row r="6" spans="2:15" ht="162" customHeight="1" x14ac:dyDescent="0.15">
      <c r="B6" s="194"/>
      <c r="C6" s="190" t="s">
        <v>114</v>
      </c>
      <c r="D6" s="7" t="s">
        <v>116</v>
      </c>
      <c r="E6" s="199" t="s">
        <v>118</v>
      </c>
      <c r="F6" s="17" t="str">
        <f t="shared" si="1"/>
        <v/>
      </c>
      <c r="G6" s="6" t="str">
        <f t="shared" si="2"/>
        <v/>
      </c>
      <c r="H6" s="18" t="str">
        <f t="shared" si="3"/>
        <v/>
      </c>
      <c r="I6" s="17" t="str">
        <f t="shared" si="4"/>
        <v>○</v>
      </c>
      <c r="J6" s="17" t="str">
        <f t="shared" si="5"/>
        <v/>
      </c>
      <c r="K6" s="6" t="str">
        <f t="shared" si="6"/>
        <v/>
      </c>
      <c r="L6" s="6" t="str">
        <f t="shared" si="7"/>
        <v/>
      </c>
      <c r="M6" s="17" t="str">
        <f t="shared" si="8"/>
        <v/>
      </c>
      <c r="N6" s="6" t="str">
        <f t="shared" si="9"/>
        <v/>
      </c>
      <c r="O6" s="17" t="str">
        <f t="shared" si="10"/>
        <v/>
      </c>
    </row>
    <row r="7" spans="2:15" ht="40.5" x14ac:dyDescent="0.15">
      <c r="B7" s="194"/>
      <c r="C7" s="190"/>
      <c r="D7" s="7" t="s">
        <v>115</v>
      </c>
      <c r="E7" s="199"/>
      <c r="F7" s="17" t="str">
        <f t="shared" si="1"/>
        <v/>
      </c>
      <c r="G7" s="6" t="str">
        <f t="shared" si="2"/>
        <v/>
      </c>
      <c r="H7" s="18" t="str">
        <f t="shared" si="3"/>
        <v/>
      </c>
      <c r="I7" s="17" t="str">
        <f t="shared" si="4"/>
        <v/>
      </c>
      <c r="J7" s="17" t="str">
        <f t="shared" si="5"/>
        <v/>
      </c>
      <c r="K7" s="6" t="str">
        <f t="shared" si="6"/>
        <v/>
      </c>
      <c r="L7" s="6" t="str">
        <f t="shared" si="7"/>
        <v/>
      </c>
      <c r="M7" s="17" t="str">
        <f t="shared" si="8"/>
        <v/>
      </c>
      <c r="N7" s="6" t="str">
        <f t="shared" si="9"/>
        <v/>
      </c>
      <c r="O7" s="17" t="str">
        <f t="shared" si="10"/>
        <v/>
      </c>
    </row>
    <row r="8" spans="2:15" ht="67.5" x14ac:dyDescent="0.15">
      <c r="B8" s="194"/>
      <c r="C8" s="190"/>
      <c r="D8" s="7" t="s">
        <v>117</v>
      </c>
      <c r="E8" s="199"/>
      <c r="F8" s="17" t="str">
        <f t="shared" si="1"/>
        <v/>
      </c>
      <c r="G8" s="6" t="str">
        <f t="shared" si="2"/>
        <v/>
      </c>
      <c r="H8" s="18" t="str">
        <f t="shared" si="3"/>
        <v/>
      </c>
      <c r="I8" s="17" t="str">
        <f t="shared" si="4"/>
        <v/>
      </c>
      <c r="J8" s="17" t="str">
        <f t="shared" si="5"/>
        <v/>
      </c>
      <c r="K8" s="6" t="str">
        <f t="shared" si="6"/>
        <v/>
      </c>
      <c r="L8" s="6" t="str">
        <f t="shared" si="7"/>
        <v/>
      </c>
      <c r="M8" s="17" t="str">
        <f t="shared" si="8"/>
        <v/>
      </c>
      <c r="N8" s="6" t="str">
        <f t="shared" si="9"/>
        <v/>
      </c>
      <c r="O8" s="17" t="str">
        <f t="shared" si="10"/>
        <v/>
      </c>
    </row>
    <row r="9" spans="2:15" ht="162" x14ac:dyDescent="0.15">
      <c r="B9" s="194"/>
      <c r="C9" s="4" t="s">
        <v>119</v>
      </c>
      <c r="D9" s="7" t="s">
        <v>120</v>
      </c>
      <c r="E9" s="8" t="s">
        <v>121</v>
      </c>
      <c r="F9" s="17" t="str">
        <f t="shared" si="1"/>
        <v/>
      </c>
      <c r="G9" s="6" t="str">
        <f t="shared" si="2"/>
        <v/>
      </c>
      <c r="H9" s="18" t="str">
        <f t="shared" si="3"/>
        <v/>
      </c>
      <c r="I9" s="17" t="str">
        <f t="shared" si="4"/>
        <v>○</v>
      </c>
      <c r="J9" s="17" t="str">
        <f t="shared" si="5"/>
        <v/>
      </c>
      <c r="K9" s="6" t="str">
        <f t="shared" si="6"/>
        <v/>
      </c>
      <c r="L9" s="6" t="str">
        <f t="shared" si="7"/>
        <v/>
      </c>
      <c r="M9" s="17" t="str">
        <f t="shared" si="8"/>
        <v/>
      </c>
      <c r="N9" s="6" t="str">
        <f t="shared" si="9"/>
        <v/>
      </c>
      <c r="O9" s="17" t="str">
        <f t="shared" si="10"/>
        <v/>
      </c>
    </row>
    <row r="10" spans="2:15" ht="94.5" x14ac:dyDescent="0.15">
      <c r="B10" s="194"/>
      <c r="C10" s="4" t="s">
        <v>122</v>
      </c>
      <c r="D10" s="7" t="s">
        <v>123</v>
      </c>
      <c r="E10" s="8" t="s">
        <v>124</v>
      </c>
      <c r="F10" s="17" t="str">
        <f t="shared" si="1"/>
        <v/>
      </c>
      <c r="G10" s="6" t="str">
        <f t="shared" si="2"/>
        <v/>
      </c>
      <c r="H10" s="18" t="str">
        <f t="shared" si="3"/>
        <v/>
      </c>
      <c r="I10" s="17" t="str">
        <f t="shared" si="4"/>
        <v/>
      </c>
      <c r="J10" s="17" t="str">
        <f t="shared" si="5"/>
        <v/>
      </c>
      <c r="K10" s="6" t="str">
        <f t="shared" si="6"/>
        <v/>
      </c>
      <c r="L10" s="6" t="str">
        <f t="shared" si="7"/>
        <v/>
      </c>
      <c r="M10" s="17" t="str">
        <f t="shared" si="8"/>
        <v/>
      </c>
      <c r="N10" s="6" t="str">
        <f t="shared" si="9"/>
        <v/>
      </c>
      <c r="O10" s="17" t="str">
        <f t="shared" si="10"/>
        <v/>
      </c>
    </row>
    <row r="11" spans="2:15" ht="94.5" x14ac:dyDescent="0.15">
      <c r="B11" s="194"/>
      <c r="C11" s="4" t="s">
        <v>125</v>
      </c>
      <c r="D11" s="7" t="s">
        <v>126</v>
      </c>
      <c r="E11" s="8" t="s">
        <v>127</v>
      </c>
      <c r="F11" s="17" t="str">
        <f t="shared" si="1"/>
        <v/>
      </c>
      <c r="G11" s="6" t="str">
        <f t="shared" si="2"/>
        <v/>
      </c>
      <c r="H11" s="18" t="str">
        <f t="shared" si="3"/>
        <v/>
      </c>
      <c r="I11" s="17" t="str">
        <f t="shared" si="4"/>
        <v/>
      </c>
      <c r="J11" s="17" t="str">
        <f t="shared" si="5"/>
        <v/>
      </c>
      <c r="K11" s="6" t="str">
        <f t="shared" si="6"/>
        <v/>
      </c>
      <c r="L11" s="6" t="str">
        <f t="shared" si="7"/>
        <v/>
      </c>
      <c r="M11" s="17" t="str">
        <f t="shared" si="8"/>
        <v/>
      </c>
      <c r="N11" s="6" t="str">
        <f t="shared" si="9"/>
        <v/>
      </c>
      <c r="O11" s="17" t="str">
        <f t="shared" si="10"/>
        <v/>
      </c>
    </row>
    <row r="12" spans="2:15" ht="189" customHeight="1" x14ac:dyDescent="0.15">
      <c r="B12" s="194" t="s">
        <v>128</v>
      </c>
      <c r="C12" s="190" t="s">
        <v>129</v>
      </c>
      <c r="D12" s="7" t="s">
        <v>130</v>
      </c>
      <c r="E12" s="199" t="s">
        <v>132</v>
      </c>
      <c r="F12" s="17" t="str">
        <f t="shared" si="1"/>
        <v/>
      </c>
      <c r="G12" s="6" t="str">
        <f t="shared" si="2"/>
        <v/>
      </c>
      <c r="H12" s="18" t="str">
        <f t="shared" si="3"/>
        <v/>
      </c>
      <c r="I12" s="17" t="str">
        <f t="shared" si="4"/>
        <v/>
      </c>
      <c r="J12" s="17" t="str">
        <f t="shared" si="5"/>
        <v/>
      </c>
      <c r="K12" s="6" t="str">
        <f t="shared" si="6"/>
        <v/>
      </c>
      <c r="L12" s="6" t="str">
        <f t="shared" si="7"/>
        <v/>
      </c>
      <c r="M12" s="17" t="str">
        <f t="shared" si="8"/>
        <v/>
      </c>
      <c r="N12" s="6" t="str">
        <f t="shared" si="9"/>
        <v/>
      </c>
      <c r="O12" s="17" t="str">
        <f t="shared" si="10"/>
        <v/>
      </c>
    </row>
    <row r="13" spans="2:15" ht="94.5" x14ac:dyDescent="0.15">
      <c r="B13" s="194"/>
      <c r="C13" s="190"/>
      <c r="D13" s="7" t="s">
        <v>131</v>
      </c>
      <c r="E13" s="199"/>
      <c r="F13" s="17" t="str">
        <f t="shared" si="1"/>
        <v/>
      </c>
      <c r="G13" s="6" t="str">
        <f t="shared" si="2"/>
        <v/>
      </c>
      <c r="H13" s="18" t="str">
        <f t="shared" si="3"/>
        <v/>
      </c>
      <c r="I13" s="17" t="str">
        <f t="shared" si="4"/>
        <v/>
      </c>
      <c r="J13" s="17" t="str">
        <f t="shared" si="5"/>
        <v/>
      </c>
      <c r="K13" s="6" t="str">
        <f t="shared" si="6"/>
        <v/>
      </c>
      <c r="L13" s="6" t="str">
        <f t="shared" si="7"/>
        <v/>
      </c>
      <c r="M13" s="17" t="str">
        <f t="shared" si="8"/>
        <v/>
      </c>
      <c r="N13" s="6" t="str">
        <f t="shared" si="9"/>
        <v/>
      </c>
      <c r="O13" s="17" t="str">
        <f t="shared" si="10"/>
        <v/>
      </c>
    </row>
    <row r="14" spans="2:15" ht="310.5" customHeight="1" x14ac:dyDescent="0.15">
      <c r="B14" s="194"/>
      <c r="C14" s="190" t="s">
        <v>133</v>
      </c>
      <c r="D14" s="7" t="s">
        <v>134</v>
      </c>
      <c r="E14" s="199" t="s">
        <v>136</v>
      </c>
      <c r="F14" s="17" t="str">
        <f t="shared" si="1"/>
        <v/>
      </c>
      <c r="G14" s="6" t="str">
        <f t="shared" si="2"/>
        <v/>
      </c>
      <c r="H14" s="18" t="str">
        <f t="shared" si="3"/>
        <v/>
      </c>
      <c r="I14" s="17" t="str">
        <f t="shared" si="4"/>
        <v/>
      </c>
      <c r="J14" s="17" t="str">
        <f t="shared" si="5"/>
        <v/>
      </c>
      <c r="K14" s="6" t="str">
        <f t="shared" si="6"/>
        <v/>
      </c>
      <c r="L14" s="6" t="str">
        <f t="shared" si="7"/>
        <v/>
      </c>
      <c r="M14" s="17" t="str">
        <f t="shared" si="8"/>
        <v/>
      </c>
      <c r="N14" s="6" t="str">
        <f t="shared" si="9"/>
        <v/>
      </c>
      <c r="O14" s="17" t="str">
        <f t="shared" si="10"/>
        <v/>
      </c>
    </row>
    <row r="15" spans="2:15" ht="81" x14ac:dyDescent="0.15">
      <c r="B15" s="194"/>
      <c r="C15" s="190"/>
      <c r="D15" s="7" t="s">
        <v>135</v>
      </c>
      <c r="E15" s="199"/>
      <c r="F15" s="17" t="str">
        <f t="shared" si="1"/>
        <v/>
      </c>
      <c r="G15" s="6" t="str">
        <f t="shared" si="2"/>
        <v/>
      </c>
      <c r="H15" s="18" t="str">
        <f t="shared" si="3"/>
        <v/>
      </c>
      <c r="I15" s="17" t="str">
        <f t="shared" si="4"/>
        <v/>
      </c>
      <c r="J15" s="17" t="str">
        <f t="shared" si="5"/>
        <v/>
      </c>
      <c r="K15" s="6" t="str">
        <f t="shared" si="6"/>
        <v/>
      </c>
      <c r="L15" s="6" t="str">
        <f t="shared" si="7"/>
        <v/>
      </c>
      <c r="M15" s="17" t="str">
        <f t="shared" si="8"/>
        <v/>
      </c>
      <c r="N15" s="6" t="str">
        <f t="shared" si="9"/>
        <v/>
      </c>
      <c r="O15" s="17" t="str">
        <f t="shared" si="10"/>
        <v/>
      </c>
    </row>
    <row r="16" spans="2:15" ht="256.5" customHeight="1" x14ac:dyDescent="0.15">
      <c r="B16" s="194"/>
      <c r="C16" s="190" t="s">
        <v>137</v>
      </c>
      <c r="D16" s="7" t="s">
        <v>138</v>
      </c>
      <c r="E16" s="199" t="s">
        <v>140</v>
      </c>
      <c r="F16" s="17" t="str">
        <f t="shared" si="1"/>
        <v/>
      </c>
      <c r="G16" s="6" t="str">
        <f t="shared" si="2"/>
        <v/>
      </c>
      <c r="H16" s="18" t="str">
        <f t="shared" si="3"/>
        <v/>
      </c>
      <c r="I16" s="17" t="str">
        <f t="shared" si="4"/>
        <v/>
      </c>
      <c r="J16" s="17" t="str">
        <f t="shared" si="5"/>
        <v/>
      </c>
      <c r="K16" s="6" t="str">
        <f t="shared" si="6"/>
        <v/>
      </c>
      <c r="L16" s="6" t="str">
        <f t="shared" si="7"/>
        <v>○</v>
      </c>
      <c r="M16" s="17" t="str">
        <f t="shared" si="8"/>
        <v/>
      </c>
      <c r="N16" s="6" t="str">
        <f t="shared" si="9"/>
        <v/>
      </c>
      <c r="O16" s="17" t="str">
        <f t="shared" si="10"/>
        <v/>
      </c>
    </row>
    <row r="17" spans="2:15" ht="94.5" x14ac:dyDescent="0.15">
      <c r="B17" s="194"/>
      <c r="C17" s="190"/>
      <c r="D17" s="7" t="s">
        <v>139</v>
      </c>
      <c r="E17" s="199"/>
      <c r="F17" s="17" t="str">
        <f t="shared" si="1"/>
        <v/>
      </c>
      <c r="G17" s="6" t="str">
        <f t="shared" si="2"/>
        <v/>
      </c>
      <c r="H17" s="18" t="str">
        <f t="shared" si="3"/>
        <v/>
      </c>
      <c r="I17" s="17" t="str">
        <f t="shared" si="4"/>
        <v/>
      </c>
      <c r="J17" s="17" t="str">
        <f t="shared" si="5"/>
        <v/>
      </c>
      <c r="K17" s="6" t="str">
        <f t="shared" si="6"/>
        <v/>
      </c>
      <c r="L17" s="6" t="str">
        <f t="shared" si="7"/>
        <v/>
      </c>
      <c r="M17" s="17" t="str">
        <f t="shared" si="8"/>
        <v/>
      </c>
      <c r="N17" s="6" t="str">
        <f t="shared" si="9"/>
        <v/>
      </c>
      <c r="O17" s="17" t="str">
        <f t="shared" si="10"/>
        <v/>
      </c>
    </row>
    <row r="18" spans="2:15" ht="148.5" customHeight="1" x14ac:dyDescent="0.15">
      <c r="B18" s="194"/>
      <c r="C18" s="190" t="s">
        <v>141</v>
      </c>
      <c r="D18" s="7" t="s">
        <v>142</v>
      </c>
      <c r="E18" s="199" t="s">
        <v>146</v>
      </c>
      <c r="F18" s="17" t="str">
        <f t="shared" si="1"/>
        <v/>
      </c>
      <c r="G18" s="6" t="str">
        <f t="shared" si="2"/>
        <v/>
      </c>
      <c r="H18" s="18" t="str">
        <f t="shared" si="3"/>
        <v/>
      </c>
      <c r="I18" s="17" t="str">
        <f t="shared" si="4"/>
        <v/>
      </c>
      <c r="J18" s="17" t="str">
        <f t="shared" si="5"/>
        <v/>
      </c>
      <c r="K18" s="6" t="str">
        <f t="shared" si="6"/>
        <v/>
      </c>
      <c r="L18" s="6" t="str">
        <f t="shared" si="7"/>
        <v/>
      </c>
      <c r="M18" s="17" t="str">
        <f t="shared" si="8"/>
        <v/>
      </c>
      <c r="N18" s="6" t="str">
        <f t="shared" si="9"/>
        <v/>
      </c>
      <c r="O18" s="17" t="str">
        <f t="shared" si="10"/>
        <v/>
      </c>
    </row>
    <row r="19" spans="2:15" ht="40.5" x14ac:dyDescent="0.15">
      <c r="B19" s="194"/>
      <c r="C19" s="190"/>
      <c r="D19" s="7" t="s">
        <v>143</v>
      </c>
      <c r="E19" s="199"/>
      <c r="F19" s="17" t="str">
        <f t="shared" si="1"/>
        <v/>
      </c>
      <c r="G19" s="6" t="str">
        <f t="shared" si="2"/>
        <v/>
      </c>
      <c r="H19" s="18" t="str">
        <f t="shared" si="3"/>
        <v/>
      </c>
      <c r="I19" s="17" t="str">
        <f t="shared" si="4"/>
        <v/>
      </c>
      <c r="J19" s="17" t="str">
        <f t="shared" si="5"/>
        <v/>
      </c>
      <c r="K19" s="6" t="str">
        <f t="shared" si="6"/>
        <v/>
      </c>
      <c r="L19" s="6" t="str">
        <f t="shared" si="7"/>
        <v/>
      </c>
      <c r="M19" s="17" t="str">
        <f t="shared" si="8"/>
        <v/>
      </c>
      <c r="N19" s="6" t="str">
        <f t="shared" si="9"/>
        <v/>
      </c>
      <c r="O19" s="17" t="str">
        <f t="shared" si="10"/>
        <v/>
      </c>
    </row>
    <row r="20" spans="2:15" ht="40.5" x14ac:dyDescent="0.15">
      <c r="B20" s="194"/>
      <c r="C20" s="190"/>
      <c r="D20" s="7" t="s">
        <v>144</v>
      </c>
      <c r="E20" s="199"/>
      <c r="F20" s="17" t="str">
        <f t="shared" si="1"/>
        <v/>
      </c>
      <c r="G20" s="6" t="str">
        <f t="shared" si="2"/>
        <v/>
      </c>
      <c r="H20" s="18" t="str">
        <f t="shared" si="3"/>
        <v/>
      </c>
      <c r="I20" s="17" t="str">
        <f t="shared" si="4"/>
        <v/>
      </c>
      <c r="J20" s="17" t="str">
        <f t="shared" si="5"/>
        <v/>
      </c>
      <c r="K20" s="6" t="str">
        <f t="shared" si="6"/>
        <v/>
      </c>
      <c r="L20" s="6" t="str">
        <f t="shared" si="7"/>
        <v/>
      </c>
      <c r="M20" s="17" t="str">
        <f t="shared" si="8"/>
        <v/>
      </c>
      <c r="N20" s="6" t="str">
        <f t="shared" si="9"/>
        <v/>
      </c>
      <c r="O20" s="17" t="str">
        <f t="shared" si="10"/>
        <v/>
      </c>
    </row>
    <row r="21" spans="2:15" ht="54" x14ac:dyDescent="0.15">
      <c r="B21" s="194"/>
      <c r="C21" s="190"/>
      <c r="D21" s="7" t="s">
        <v>145</v>
      </c>
      <c r="E21" s="199"/>
      <c r="F21" s="17" t="str">
        <f t="shared" si="1"/>
        <v/>
      </c>
      <c r="G21" s="6" t="str">
        <f t="shared" si="2"/>
        <v/>
      </c>
      <c r="H21" s="18" t="str">
        <f t="shared" si="3"/>
        <v/>
      </c>
      <c r="I21" s="17" t="str">
        <f t="shared" si="4"/>
        <v/>
      </c>
      <c r="J21" s="17" t="str">
        <f t="shared" si="5"/>
        <v/>
      </c>
      <c r="K21" s="6" t="str">
        <f t="shared" si="6"/>
        <v/>
      </c>
      <c r="L21" s="6" t="str">
        <f t="shared" si="7"/>
        <v/>
      </c>
      <c r="M21" s="17" t="str">
        <f t="shared" si="8"/>
        <v/>
      </c>
      <c r="N21" s="6" t="str">
        <f t="shared" si="9"/>
        <v/>
      </c>
      <c r="O21" s="17" t="str">
        <f t="shared" si="10"/>
        <v/>
      </c>
    </row>
    <row r="22" spans="2:15" ht="94.5" x14ac:dyDescent="0.15">
      <c r="B22" s="194" t="s">
        <v>147</v>
      </c>
      <c r="C22" s="190" t="s">
        <v>148</v>
      </c>
      <c r="D22" s="7" t="s">
        <v>149</v>
      </c>
      <c r="E22" s="197" t="s">
        <v>151</v>
      </c>
      <c r="F22" s="17" t="str">
        <f t="shared" si="1"/>
        <v/>
      </c>
      <c r="G22" s="6" t="str">
        <f t="shared" si="2"/>
        <v/>
      </c>
      <c r="H22" s="18" t="str">
        <f t="shared" si="3"/>
        <v/>
      </c>
      <c r="I22" s="17" t="str">
        <f t="shared" si="4"/>
        <v/>
      </c>
      <c r="J22" s="17" t="str">
        <f t="shared" si="5"/>
        <v/>
      </c>
      <c r="K22" s="6" t="str">
        <f t="shared" si="6"/>
        <v/>
      </c>
      <c r="L22" s="6" t="str">
        <f t="shared" si="7"/>
        <v/>
      </c>
      <c r="M22" s="17" t="str">
        <f t="shared" si="8"/>
        <v/>
      </c>
      <c r="N22" s="6" t="str">
        <f t="shared" si="9"/>
        <v/>
      </c>
      <c r="O22" s="17" t="str">
        <f t="shared" si="10"/>
        <v/>
      </c>
    </row>
    <row r="23" spans="2:15" ht="40.5" x14ac:dyDescent="0.15">
      <c r="B23" s="194"/>
      <c r="C23" s="190"/>
      <c r="D23" s="7" t="s">
        <v>150</v>
      </c>
      <c r="E23" s="197"/>
      <c r="F23" s="17" t="str">
        <f t="shared" si="1"/>
        <v/>
      </c>
      <c r="G23" s="6" t="str">
        <f t="shared" si="2"/>
        <v/>
      </c>
      <c r="H23" s="18" t="str">
        <f t="shared" si="3"/>
        <v/>
      </c>
      <c r="I23" s="17" t="str">
        <f t="shared" si="4"/>
        <v/>
      </c>
      <c r="J23" s="17" t="str">
        <f t="shared" si="5"/>
        <v/>
      </c>
      <c r="K23" s="6" t="str">
        <f t="shared" si="6"/>
        <v/>
      </c>
      <c r="L23" s="6" t="str">
        <f t="shared" si="7"/>
        <v/>
      </c>
      <c r="M23" s="17" t="str">
        <f t="shared" si="8"/>
        <v/>
      </c>
      <c r="N23" s="6" t="str">
        <f t="shared" si="9"/>
        <v/>
      </c>
      <c r="O23" s="17" t="str">
        <f t="shared" si="10"/>
        <v/>
      </c>
    </row>
    <row r="24" spans="2:15" ht="94.5" x14ac:dyDescent="0.15">
      <c r="B24" s="194"/>
      <c r="C24" s="4" t="s">
        <v>152</v>
      </c>
      <c r="D24" s="7" t="s">
        <v>153</v>
      </c>
      <c r="E24" s="16" t="s">
        <v>154</v>
      </c>
      <c r="F24" s="17" t="str">
        <f t="shared" si="1"/>
        <v/>
      </c>
      <c r="G24" s="6" t="str">
        <f t="shared" si="2"/>
        <v/>
      </c>
      <c r="H24" s="18" t="str">
        <f t="shared" si="3"/>
        <v/>
      </c>
      <c r="I24" s="17" t="str">
        <f t="shared" si="4"/>
        <v/>
      </c>
      <c r="J24" s="17" t="str">
        <f t="shared" si="5"/>
        <v/>
      </c>
      <c r="K24" s="6" t="str">
        <f t="shared" si="6"/>
        <v/>
      </c>
      <c r="L24" s="6" t="str">
        <f t="shared" si="7"/>
        <v/>
      </c>
      <c r="M24" s="17" t="str">
        <f t="shared" si="8"/>
        <v/>
      </c>
      <c r="N24" s="6" t="str">
        <f t="shared" si="9"/>
        <v/>
      </c>
      <c r="O24" s="17" t="str">
        <f t="shared" si="10"/>
        <v/>
      </c>
    </row>
    <row r="25" spans="2:15" ht="54" customHeight="1" x14ac:dyDescent="0.15">
      <c r="B25" s="194"/>
      <c r="C25" s="190" t="s">
        <v>155</v>
      </c>
      <c r="D25" s="7" t="s">
        <v>156</v>
      </c>
      <c r="E25" s="199" t="s">
        <v>158</v>
      </c>
      <c r="F25" s="17" t="str">
        <f t="shared" si="1"/>
        <v/>
      </c>
      <c r="G25" s="6" t="str">
        <f t="shared" si="2"/>
        <v/>
      </c>
      <c r="H25" s="18" t="str">
        <f t="shared" si="3"/>
        <v/>
      </c>
      <c r="I25" s="17" t="str">
        <f t="shared" si="4"/>
        <v/>
      </c>
      <c r="J25" s="17" t="str">
        <f t="shared" si="5"/>
        <v/>
      </c>
      <c r="K25" s="6" t="str">
        <f t="shared" si="6"/>
        <v/>
      </c>
      <c r="L25" s="6" t="str">
        <f t="shared" si="7"/>
        <v/>
      </c>
      <c r="M25" s="17" t="str">
        <f t="shared" si="8"/>
        <v/>
      </c>
      <c r="N25" s="6" t="str">
        <f t="shared" si="9"/>
        <v/>
      </c>
      <c r="O25" s="17" t="str">
        <f t="shared" si="10"/>
        <v/>
      </c>
    </row>
    <row r="26" spans="2:15" ht="69.75" customHeight="1" x14ac:dyDescent="0.15">
      <c r="B26" s="194"/>
      <c r="C26" s="190"/>
      <c r="D26" s="7" t="s">
        <v>157</v>
      </c>
      <c r="E26" s="199"/>
      <c r="F26" s="17" t="str">
        <f t="shared" si="1"/>
        <v/>
      </c>
      <c r="G26" s="6" t="str">
        <f t="shared" si="2"/>
        <v/>
      </c>
      <c r="H26" s="18" t="str">
        <f t="shared" si="3"/>
        <v/>
      </c>
      <c r="I26" s="17" t="str">
        <f t="shared" si="4"/>
        <v/>
      </c>
      <c r="J26" s="17" t="str">
        <f t="shared" si="5"/>
        <v/>
      </c>
      <c r="K26" s="6" t="str">
        <f t="shared" si="6"/>
        <v/>
      </c>
      <c r="L26" s="6" t="str">
        <f t="shared" si="7"/>
        <v/>
      </c>
      <c r="M26" s="17" t="str">
        <f t="shared" si="8"/>
        <v/>
      </c>
      <c r="N26" s="6" t="str">
        <f t="shared" si="9"/>
        <v/>
      </c>
      <c r="O26" s="17" t="str">
        <f t="shared" si="10"/>
        <v/>
      </c>
    </row>
    <row r="27" spans="2:15" ht="135" x14ac:dyDescent="0.15">
      <c r="B27" s="194"/>
      <c r="C27" s="190" t="s">
        <v>159</v>
      </c>
      <c r="D27" s="7" t="s">
        <v>160</v>
      </c>
      <c r="E27" s="199" t="s">
        <v>158</v>
      </c>
      <c r="F27" s="17" t="str">
        <f t="shared" si="1"/>
        <v/>
      </c>
      <c r="G27" s="6" t="str">
        <f t="shared" si="2"/>
        <v/>
      </c>
      <c r="H27" s="18" t="str">
        <f t="shared" si="3"/>
        <v/>
      </c>
      <c r="I27" s="17" t="str">
        <f t="shared" si="4"/>
        <v/>
      </c>
      <c r="J27" s="17" t="str">
        <f t="shared" si="5"/>
        <v/>
      </c>
      <c r="K27" s="6" t="str">
        <f t="shared" si="6"/>
        <v/>
      </c>
      <c r="L27" s="6" t="str">
        <f t="shared" si="7"/>
        <v/>
      </c>
      <c r="M27" s="17" t="str">
        <f t="shared" si="8"/>
        <v/>
      </c>
      <c r="N27" s="6" t="str">
        <f t="shared" si="9"/>
        <v/>
      </c>
      <c r="O27" s="17" t="str">
        <f t="shared" si="10"/>
        <v/>
      </c>
    </row>
    <row r="28" spans="2:15" ht="54" x14ac:dyDescent="0.15">
      <c r="B28" s="194"/>
      <c r="C28" s="190"/>
      <c r="D28" s="7" t="s">
        <v>161</v>
      </c>
      <c r="E28" s="199"/>
      <c r="F28" s="17" t="str">
        <f t="shared" si="1"/>
        <v/>
      </c>
      <c r="G28" s="6" t="str">
        <f t="shared" si="2"/>
        <v/>
      </c>
      <c r="H28" s="18" t="str">
        <f t="shared" si="3"/>
        <v/>
      </c>
      <c r="I28" s="17" t="str">
        <f t="shared" si="4"/>
        <v/>
      </c>
      <c r="J28" s="17" t="str">
        <f t="shared" si="5"/>
        <v/>
      </c>
      <c r="K28" s="6" t="str">
        <f t="shared" si="6"/>
        <v/>
      </c>
      <c r="L28" s="6" t="str">
        <f t="shared" si="7"/>
        <v/>
      </c>
      <c r="M28" s="17" t="str">
        <f t="shared" si="8"/>
        <v/>
      </c>
      <c r="N28" s="6" t="str">
        <f t="shared" si="9"/>
        <v/>
      </c>
      <c r="O28" s="17" t="str">
        <f t="shared" si="10"/>
        <v/>
      </c>
    </row>
    <row r="29" spans="2:15" ht="135" x14ac:dyDescent="0.15">
      <c r="B29" s="194"/>
      <c r="C29" s="190"/>
      <c r="D29" s="7" t="s">
        <v>162</v>
      </c>
      <c r="E29" s="199"/>
      <c r="F29" s="17" t="str">
        <f t="shared" si="1"/>
        <v/>
      </c>
      <c r="G29" s="6" t="str">
        <f t="shared" si="2"/>
        <v/>
      </c>
      <c r="H29" s="18" t="str">
        <f t="shared" si="3"/>
        <v/>
      </c>
      <c r="I29" s="17" t="str">
        <f t="shared" si="4"/>
        <v>○</v>
      </c>
      <c r="J29" s="17" t="str">
        <f t="shared" si="5"/>
        <v/>
      </c>
      <c r="K29" s="6" t="str">
        <f t="shared" si="6"/>
        <v/>
      </c>
      <c r="L29" s="6" t="str">
        <f t="shared" si="7"/>
        <v/>
      </c>
      <c r="M29" s="17" t="str">
        <f t="shared" si="8"/>
        <v/>
      </c>
      <c r="N29" s="6" t="str">
        <f t="shared" si="9"/>
        <v/>
      </c>
      <c r="O29" s="17" t="str">
        <f t="shared" si="10"/>
        <v/>
      </c>
    </row>
    <row r="30" spans="2:15" ht="202.5" x14ac:dyDescent="0.15">
      <c r="B30" s="194"/>
      <c r="C30" s="4" t="s">
        <v>163</v>
      </c>
      <c r="D30" s="7" t="s">
        <v>164</v>
      </c>
      <c r="E30" s="8" t="s">
        <v>165</v>
      </c>
      <c r="F30" s="17" t="str">
        <f t="shared" si="1"/>
        <v/>
      </c>
      <c r="G30" s="6" t="str">
        <f t="shared" si="2"/>
        <v/>
      </c>
      <c r="H30" s="18" t="str">
        <f t="shared" si="3"/>
        <v/>
      </c>
      <c r="I30" s="17" t="str">
        <f t="shared" si="4"/>
        <v>○</v>
      </c>
      <c r="J30" s="17" t="str">
        <f t="shared" si="5"/>
        <v/>
      </c>
      <c r="K30" s="6" t="str">
        <f t="shared" si="6"/>
        <v/>
      </c>
      <c r="L30" s="6" t="str">
        <f t="shared" si="7"/>
        <v/>
      </c>
      <c r="M30" s="17" t="str">
        <f t="shared" si="8"/>
        <v/>
      </c>
      <c r="N30" s="6" t="str">
        <f t="shared" si="9"/>
        <v/>
      </c>
      <c r="O30" s="17" t="str">
        <f t="shared" si="10"/>
        <v/>
      </c>
    </row>
    <row r="31" spans="2:15" ht="67.5" x14ac:dyDescent="0.15">
      <c r="B31" s="194"/>
      <c r="C31" s="4" t="s">
        <v>166</v>
      </c>
      <c r="D31" s="7" t="s">
        <v>167</v>
      </c>
      <c r="E31" s="8" t="s">
        <v>168</v>
      </c>
      <c r="F31" s="17" t="str">
        <f t="shared" si="1"/>
        <v/>
      </c>
      <c r="G31" s="6" t="str">
        <f t="shared" si="2"/>
        <v/>
      </c>
      <c r="H31" s="18" t="str">
        <f t="shared" si="3"/>
        <v/>
      </c>
      <c r="I31" s="17" t="str">
        <f t="shared" si="4"/>
        <v/>
      </c>
      <c r="J31" s="17" t="str">
        <f t="shared" si="5"/>
        <v/>
      </c>
      <c r="K31" s="6" t="str">
        <f t="shared" si="6"/>
        <v/>
      </c>
      <c r="L31" s="6" t="str">
        <f t="shared" si="7"/>
        <v/>
      </c>
      <c r="M31" s="17" t="str">
        <f t="shared" si="8"/>
        <v/>
      </c>
      <c r="N31" s="6" t="str">
        <f t="shared" si="9"/>
        <v/>
      </c>
      <c r="O31" s="17" t="str">
        <f t="shared" si="10"/>
        <v/>
      </c>
    </row>
    <row r="32" spans="2:15" ht="108" customHeight="1" x14ac:dyDescent="0.15">
      <c r="B32" s="194" t="s">
        <v>169</v>
      </c>
      <c r="C32" s="190" t="s">
        <v>170</v>
      </c>
      <c r="D32" s="7" t="s">
        <v>171</v>
      </c>
      <c r="E32" s="197" t="s">
        <v>173</v>
      </c>
      <c r="F32" s="17" t="str">
        <f t="shared" si="1"/>
        <v/>
      </c>
      <c r="G32" s="6" t="str">
        <f t="shared" si="2"/>
        <v/>
      </c>
      <c r="H32" s="18" t="str">
        <f t="shared" si="3"/>
        <v/>
      </c>
      <c r="I32" s="17" t="str">
        <f t="shared" si="4"/>
        <v/>
      </c>
      <c r="J32" s="17" t="str">
        <f t="shared" si="5"/>
        <v/>
      </c>
      <c r="K32" s="6" t="str">
        <f t="shared" si="6"/>
        <v/>
      </c>
      <c r="L32" s="6" t="str">
        <f t="shared" si="7"/>
        <v/>
      </c>
      <c r="M32" s="17" t="str">
        <f t="shared" si="8"/>
        <v/>
      </c>
      <c r="N32" s="6" t="str">
        <f t="shared" si="9"/>
        <v/>
      </c>
      <c r="O32" s="17" t="str">
        <f t="shared" si="10"/>
        <v/>
      </c>
    </row>
    <row r="33" spans="2:15" ht="81" x14ac:dyDescent="0.15">
      <c r="B33" s="194"/>
      <c r="C33" s="190"/>
      <c r="D33" s="7" t="s">
        <v>172</v>
      </c>
      <c r="E33" s="197"/>
      <c r="F33" s="17" t="str">
        <f t="shared" si="1"/>
        <v/>
      </c>
      <c r="G33" s="6" t="str">
        <f t="shared" si="2"/>
        <v/>
      </c>
      <c r="H33" s="18" t="str">
        <f t="shared" si="3"/>
        <v/>
      </c>
      <c r="I33" s="17" t="str">
        <f t="shared" si="4"/>
        <v/>
      </c>
      <c r="J33" s="17" t="str">
        <f t="shared" si="5"/>
        <v/>
      </c>
      <c r="K33" s="6" t="str">
        <f t="shared" si="6"/>
        <v/>
      </c>
      <c r="L33" s="6" t="str">
        <f t="shared" si="7"/>
        <v/>
      </c>
      <c r="M33" s="17" t="str">
        <f t="shared" si="8"/>
        <v/>
      </c>
      <c r="N33" s="6" t="str">
        <f t="shared" si="9"/>
        <v/>
      </c>
      <c r="O33" s="17" t="str">
        <f t="shared" si="10"/>
        <v/>
      </c>
    </row>
    <row r="34" spans="2:15" ht="162" customHeight="1" x14ac:dyDescent="0.15">
      <c r="B34" s="194"/>
      <c r="C34" s="190" t="s">
        <v>174</v>
      </c>
      <c r="D34" s="7" t="s">
        <v>175</v>
      </c>
      <c r="E34" s="199" t="s">
        <v>178</v>
      </c>
      <c r="F34" s="17" t="str">
        <f t="shared" si="1"/>
        <v/>
      </c>
      <c r="G34" s="6" t="str">
        <f t="shared" si="2"/>
        <v/>
      </c>
      <c r="H34" s="18" t="str">
        <f t="shared" si="3"/>
        <v/>
      </c>
      <c r="I34" s="17" t="str">
        <f t="shared" si="4"/>
        <v/>
      </c>
      <c r="J34" s="17" t="str">
        <f t="shared" si="5"/>
        <v/>
      </c>
      <c r="K34" s="6" t="str">
        <f t="shared" si="6"/>
        <v/>
      </c>
      <c r="L34" s="6" t="str">
        <f t="shared" si="7"/>
        <v/>
      </c>
      <c r="M34" s="17" t="str">
        <f t="shared" si="8"/>
        <v/>
      </c>
      <c r="N34" s="6" t="str">
        <f t="shared" si="9"/>
        <v/>
      </c>
      <c r="O34" s="17" t="str">
        <f t="shared" si="10"/>
        <v/>
      </c>
    </row>
    <row r="35" spans="2:15" ht="27" x14ac:dyDescent="0.15">
      <c r="B35" s="194"/>
      <c r="C35" s="190"/>
      <c r="D35" s="7" t="s">
        <v>176</v>
      </c>
      <c r="E35" s="199"/>
      <c r="F35" s="17" t="str">
        <f t="shared" si="1"/>
        <v/>
      </c>
      <c r="G35" s="6" t="str">
        <f t="shared" si="2"/>
        <v/>
      </c>
      <c r="H35" s="18" t="str">
        <f t="shared" si="3"/>
        <v/>
      </c>
      <c r="I35" s="17" t="str">
        <f t="shared" si="4"/>
        <v/>
      </c>
      <c r="J35" s="17" t="str">
        <f t="shared" si="5"/>
        <v/>
      </c>
      <c r="K35" s="6" t="str">
        <f t="shared" si="6"/>
        <v/>
      </c>
      <c r="L35" s="6" t="str">
        <f t="shared" si="7"/>
        <v/>
      </c>
      <c r="M35" s="17" t="str">
        <f t="shared" si="8"/>
        <v/>
      </c>
      <c r="N35" s="6" t="str">
        <f t="shared" si="9"/>
        <v/>
      </c>
      <c r="O35" s="17" t="str">
        <f t="shared" si="10"/>
        <v/>
      </c>
    </row>
    <row r="36" spans="2:15" ht="54" x14ac:dyDescent="0.15">
      <c r="B36" s="194"/>
      <c r="C36" s="190"/>
      <c r="D36" s="7" t="s">
        <v>177</v>
      </c>
      <c r="E36" s="199"/>
      <c r="F36" s="17" t="str">
        <f t="shared" si="1"/>
        <v/>
      </c>
      <c r="G36" s="6" t="str">
        <f t="shared" si="2"/>
        <v/>
      </c>
      <c r="H36" s="18" t="str">
        <f t="shared" si="3"/>
        <v/>
      </c>
      <c r="I36" s="17" t="str">
        <f t="shared" si="4"/>
        <v/>
      </c>
      <c r="J36" s="17" t="str">
        <f t="shared" si="5"/>
        <v/>
      </c>
      <c r="K36" s="6" t="str">
        <f t="shared" si="6"/>
        <v/>
      </c>
      <c r="L36" s="6" t="str">
        <f t="shared" si="7"/>
        <v/>
      </c>
      <c r="M36" s="17" t="str">
        <f t="shared" si="8"/>
        <v/>
      </c>
      <c r="N36" s="6" t="str">
        <f t="shared" si="9"/>
        <v/>
      </c>
      <c r="O36" s="17" t="str">
        <f t="shared" si="10"/>
        <v/>
      </c>
    </row>
    <row r="37" spans="2:15" ht="135" customHeight="1" x14ac:dyDescent="0.15">
      <c r="B37" s="194"/>
      <c r="C37" s="190" t="s">
        <v>179</v>
      </c>
      <c r="D37" s="7" t="s">
        <v>180</v>
      </c>
      <c r="E37" s="199" t="s">
        <v>183</v>
      </c>
      <c r="F37" s="17" t="str">
        <f t="shared" si="1"/>
        <v/>
      </c>
      <c r="G37" s="6" t="str">
        <f t="shared" si="2"/>
        <v/>
      </c>
      <c r="H37" s="18" t="str">
        <f t="shared" si="3"/>
        <v/>
      </c>
      <c r="I37" s="17" t="str">
        <f t="shared" si="4"/>
        <v/>
      </c>
      <c r="J37" s="17" t="str">
        <f t="shared" si="5"/>
        <v/>
      </c>
      <c r="K37" s="6" t="str">
        <f t="shared" si="6"/>
        <v/>
      </c>
      <c r="L37" s="6" t="str">
        <f t="shared" si="7"/>
        <v/>
      </c>
      <c r="M37" s="17" t="str">
        <f t="shared" si="8"/>
        <v/>
      </c>
      <c r="N37" s="6" t="str">
        <f t="shared" si="9"/>
        <v/>
      </c>
      <c r="O37" s="17" t="str">
        <f t="shared" si="10"/>
        <v/>
      </c>
    </row>
    <row r="38" spans="2:15" x14ac:dyDescent="0.15">
      <c r="B38" s="194"/>
      <c r="C38" s="190"/>
      <c r="D38" s="7" t="s">
        <v>181</v>
      </c>
      <c r="E38" s="199"/>
      <c r="F38" s="17" t="str">
        <f t="shared" si="1"/>
        <v/>
      </c>
      <c r="G38" s="6" t="str">
        <f t="shared" si="2"/>
        <v/>
      </c>
      <c r="H38" s="18" t="str">
        <f t="shared" si="3"/>
        <v/>
      </c>
      <c r="I38" s="17" t="str">
        <f t="shared" si="4"/>
        <v/>
      </c>
      <c r="J38" s="17" t="str">
        <f t="shared" si="5"/>
        <v/>
      </c>
      <c r="K38" s="6" t="str">
        <f t="shared" si="6"/>
        <v/>
      </c>
      <c r="L38" s="6" t="str">
        <f t="shared" si="7"/>
        <v/>
      </c>
      <c r="M38" s="17" t="str">
        <f t="shared" si="8"/>
        <v/>
      </c>
      <c r="N38" s="6" t="str">
        <f t="shared" si="9"/>
        <v/>
      </c>
      <c r="O38" s="17" t="str">
        <f t="shared" si="10"/>
        <v/>
      </c>
    </row>
    <row r="39" spans="2:15" ht="27" x14ac:dyDescent="0.15">
      <c r="B39" s="194"/>
      <c r="C39" s="190"/>
      <c r="D39" s="7" t="s">
        <v>182</v>
      </c>
      <c r="E39" s="199"/>
      <c r="F39" s="17" t="str">
        <f t="shared" si="1"/>
        <v/>
      </c>
      <c r="G39" s="6" t="str">
        <f t="shared" si="2"/>
        <v/>
      </c>
      <c r="H39" s="18" t="str">
        <f t="shared" si="3"/>
        <v/>
      </c>
      <c r="I39" s="17" t="str">
        <f t="shared" si="4"/>
        <v/>
      </c>
      <c r="J39" s="17" t="str">
        <f t="shared" si="5"/>
        <v/>
      </c>
      <c r="K39" s="6" t="str">
        <f t="shared" si="6"/>
        <v/>
      </c>
      <c r="L39" s="6" t="str">
        <f t="shared" si="7"/>
        <v/>
      </c>
      <c r="M39" s="17" t="str">
        <f t="shared" si="8"/>
        <v/>
      </c>
      <c r="N39" s="6" t="str">
        <f t="shared" si="9"/>
        <v/>
      </c>
      <c r="O39" s="17" t="str">
        <f t="shared" si="10"/>
        <v/>
      </c>
    </row>
    <row r="40" spans="2:15" ht="189" customHeight="1" x14ac:dyDescent="0.15">
      <c r="B40" s="194" t="s">
        <v>184</v>
      </c>
      <c r="C40" s="190" t="s">
        <v>191</v>
      </c>
      <c r="D40" s="7" t="s">
        <v>185</v>
      </c>
      <c r="E40" s="197" t="s">
        <v>192</v>
      </c>
      <c r="F40" s="17" t="str">
        <f t="shared" si="1"/>
        <v/>
      </c>
      <c r="G40" s="6" t="str">
        <f t="shared" si="2"/>
        <v/>
      </c>
      <c r="H40" s="18" t="str">
        <f t="shared" si="3"/>
        <v/>
      </c>
      <c r="I40" s="17" t="str">
        <f t="shared" si="4"/>
        <v/>
      </c>
      <c r="J40" s="17" t="str">
        <f t="shared" si="5"/>
        <v/>
      </c>
      <c r="K40" s="6" t="str">
        <f t="shared" si="6"/>
        <v/>
      </c>
      <c r="L40" s="6" t="str">
        <f t="shared" si="7"/>
        <v/>
      </c>
      <c r="M40" s="17" t="str">
        <f t="shared" si="8"/>
        <v/>
      </c>
      <c r="N40" s="6" t="str">
        <f t="shared" si="9"/>
        <v/>
      </c>
      <c r="O40" s="17" t="str">
        <f t="shared" si="10"/>
        <v/>
      </c>
    </row>
    <row r="41" spans="2:15" ht="94.5" x14ac:dyDescent="0.15">
      <c r="B41" s="194"/>
      <c r="C41" s="190"/>
      <c r="D41" s="7" t="s">
        <v>186</v>
      </c>
      <c r="E41" s="197"/>
      <c r="F41" s="17" t="str">
        <f t="shared" si="1"/>
        <v/>
      </c>
      <c r="G41" s="6" t="str">
        <f t="shared" si="2"/>
        <v/>
      </c>
      <c r="H41" s="18" t="str">
        <f t="shared" si="3"/>
        <v/>
      </c>
      <c r="I41" s="17" t="str">
        <f t="shared" si="4"/>
        <v/>
      </c>
      <c r="J41" s="17" t="str">
        <f t="shared" si="5"/>
        <v/>
      </c>
      <c r="K41" s="6" t="str">
        <f t="shared" si="6"/>
        <v/>
      </c>
      <c r="L41" s="6" t="str">
        <f t="shared" si="7"/>
        <v/>
      </c>
      <c r="M41" s="17" t="str">
        <f t="shared" si="8"/>
        <v/>
      </c>
      <c r="N41" s="6" t="str">
        <f t="shared" si="9"/>
        <v/>
      </c>
      <c r="O41" s="17" t="str">
        <f t="shared" si="10"/>
        <v/>
      </c>
    </row>
    <row r="42" spans="2:15" ht="67.5" x14ac:dyDescent="0.15">
      <c r="B42" s="194"/>
      <c r="C42" s="190"/>
      <c r="D42" s="7" t="s">
        <v>187</v>
      </c>
      <c r="E42" s="197"/>
      <c r="F42" s="17" t="str">
        <f t="shared" si="1"/>
        <v/>
      </c>
      <c r="G42" s="6" t="str">
        <f t="shared" si="2"/>
        <v/>
      </c>
      <c r="H42" s="18" t="str">
        <f t="shared" si="3"/>
        <v/>
      </c>
      <c r="I42" s="17" t="str">
        <f t="shared" si="4"/>
        <v/>
      </c>
      <c r="J42" s="17" t="str">
        <f t="shared" si="5"/>
        <v/>
      </c>
      <c r="K42" s="6" t="str">
        <f t="shared" si="6"/>
        <v/>
      </c>
      <c r="L42" s="6" t="str">
        <f t="shared" si="7"/>
        <v/>
      </c>
      <c r="M42" s="17" t="str">
        <f t="shared" si="8"/>
        <v/>
      </c>
      <c r="N42" s="6" t="str">
        <f t="shared" si="9"/>
        <v/>
      </c>
      <c r="O42" s="17" t="str">
        <f t="shared" si="10"/>
        <v/>
      </c>
    </row>
    <row r="43" spans="2:15" ht="40.5" x14ac:dyDescent="0.15">
      <c r="B43" s="194"/>
      <c r="C43" s="190"/>
      <c r="D43" s="7" t="s">
        <v>188</v>
      </c>
      <c r="E43" s="197"/>
      <c r="F43" s="17" t="str">
        <f t="shared" si="1"/>
        <v/>
      </c>
      <c r="G43" s="6" t="str">
        <f t="shared" si="2"/>
        <v/>
      </c>
      <c r="H43" s="18" t="str">
        <f t="shared" si="3"/>
        <v/>
      </c>
      <c r="I43" s="17" t="str">
        <f t="shared" si="4"/>
        <v/>
      </c>
      <c r="J43" s="17" t="str">
        <f t="shared" si="5"/>
        <v/>
      </c>
      <c r="K43" s="6" t="str">
        <f t="shared" si="6"/>
        <v/>
      </c>
      <c r="L43" s="6" t="str">
        <f t="shared" si="7"/>
        <v/>
      </c>
      <c r="M43" s="17" t="str">
        <f t="shared" si="8"/>
        <v/>
      </c>
      <c r="N43" s="6" t="str">
        <f t="shared" si="9"/>
        <v/>
      </c>
      <c r="O43" s="17" t="str">
        <f t="shared" si="10"/>
        <v/>
      </c>
    </row>
    <row r="44" spans="2:15" ht="54" x14ac:dyDescent="0.15">
      <c r="B44" s="194"/>
      <c r="C44" s="190"/>
      <c r="D44" s="7" t="s">
        <v>189</v>
      </c>
      <c r="E44" s="197"/>
      <c r="F44" s="17" t="str">
        <f t="shared" si="1"/>
        <v/>
      </c>
      <c r="G44" s="6" t="str">
        <f t="shared" si="2"/>
        <v/>
      </c>
      <c r="H44" s="18" t="str">
        <f t="shared" si="3"/>
        <v/>
      </c>
      <c r="I44" s="17" t="str">
        <f t="shared" si="4"/>
        <v>○</v>
      </c>
      <c r="J44" s="17" t="str">
        <f t="shared" si="5"/>
        <v/>
      </c>
      <c r="K44" s="6" t="str">
        <f t="shared" si="6"/>
        <v/>
      </c>
      <c r="L44" s="6" t="str">
        <f t="shared" si="7"/>
        <v/>
      </c>
      <c r="M44" s="17" t="str">
        <f t="shared" si="8"/>
        <v/>
      </c>
      <c r="N44" s="6" t="str">
        <f t="shared" si="9"/>
        <v/>
      </c>
      <c r="O44" s="17" t="str">
        <f t="shared" si="10"/>
        <v/>
      </c>
    </row>
    <row r="45" spans="2:15" ht="40.5" x14ac:dyDescent="0.15">
      <c r="B45" s="194"/>
      <c r="C45" s="190"/>
      <c r="D45" s="7" t="s">
        <v>190</v>
      </c>
      <c r="E45" s="197"/>
      <c r="F45" s="17" t="str">
        <f t="shared" si="1"/>
        <v/>
      </c>
      <c r="G45" s="6" t="str">
        <f t="shared" si="2"/>
        <v/>
      </c>
      <c r="H45" s="18" t="str">
        <f t="shared" si="3"/>
        <v/>
      </c>
      <c r="I45" s="17" t="str">
        <f t="shared" si="4"/>
        <v/>
      </c>
      <c r="J45" s="17" t="str">
        <f t="shared" si="5"/>
        <v/>
      </c>
      <c r="K45" s="6" t="str">
        <f t="shared" si="6"/>
        <v/>
      </c>
      <c r="L45" s="6" t="str">
        <f t="shared" si="7"/>
        <v/>
      </c>
      <c r="M45" s="17" t="str">
        <f t="shared" si="8"/>
        <v/>
      </c>
      <c r="N45" s="6" t="str">
        <f t="shared" si="9"/>
        <v/>
      </c>
      <c r="O45" s="17" t="str">
        <f t="shared" si="10"/>
        <v/>
      </c>
    </row>
    <row r="46" spans="2:15" ht="81" x14ac:dyDescent="0.15">
      <c r="B46" s="194"/>
      <c r="C46" s="4" t="s">
        <v>193</v>
      </c>
      <c r="D46" s="7" t="s">
        <v>194</v>
      </c>
      <c r="E46" s="8" t="s">
        <v>195</v>
      </c>
      <c r="F46" s="17" t="str">
        <f t="shared" si="1"/>
        <v/>
      </c>
      <c r="G46" s="6" t="str">
        <f t="shared" si="2"/>
        <v/>
      </c>
      <c r="H46" s="18" t="str">
        <f t="shared" si="3"/>
        <v/>
      </c>
      <c r="I46" s="17" t="str">
        <f t="shared" si="4"/>
        <v/>
      </c>
      <c r="J46" s="17" t="str">
        <f t="shared" si="5"/>
        <v/>
      </c>
      <c r="K46" s="6" t="str">
        <f t="shared" si="6"/>
        <v/>
      </c>
      <c r="L46" s="6" t="str">
        <f t="shared" si="7"/>
        <v/>
      </c>
      <c r="M46" s="17" t="str">
        <f t="shared" si="8"/>
        <v/>
      </c>
      <c r="N46" s="6" t="str">
        <f t="shared" si="9"/>
        <v/>
      </c>
      <c r="O46" s="17" t="str">
        <f t="shared" si="10"/>
        <v/>
      </c>
    </row>
    <row r="47" spans="2:15" ht="162" customHeight="1" x14ac:dyDescent="0.15">
      <c r="B47" s="194"/>
      <c r="C47" s="190" t="s">
        <v>201</v>
      </c>
      <c r="D47" s="7" t="s">
        <v>196</v>
      </c>
      <c r="E47" s="199" t="s">
        <v>199</v>
      </c>
      <c r="F47" s="17" t="str">
        <f t="shared" si="1"/>
        <v/>
      </c>
      <c r="G47" s="6" t="str">
        <f t="shared" si="2"/>
        <v/>
      </c>
      <c r="H47" s="18" t="str">
        <f t="shared" si="3"/>
        <v/>
      </c>
      <c r="I47" s="17" t="str">
        <f t="shared" si="4"/>
        <v/>
      </c>
      <c r="J47" s="17" t="str">
        <f t="shared" si="5"/>
        <v/>
      </c>
      <c r="K47" s="6" t="str">
        <f t="shared" si="6"/>
        <v/>
      </c>
      <c r="L47" s="6" t="str">
        <f t="shared" si="7"/>
        <v/>
      </c>
      <c r="M47" s="17" t="str">
        <f t="shared" si="8"/>
        <v/>
      </c>
      <c r="N47" s="6" t="str">
        <f t="shared" si="9"/>
        <v/>
      </c>
      <c r="O47" s="17" t="str">
        <f t="shared" si="10"/>
        <v/>
      </c>
    </row>
    <row r="48" spans="2:15" ht="27" x14ac:dyDescent="0.15">
      <c r="B48" s="194"/>
      <c r="C48" s="190"/>
      <c r="D48" s="7" t="s">
        <v>197</v>
      </c>
      <c r="E48" s="199"/>
      <c r="F48" s="17" t="str">
        <f t="shared" si="1"/>
        <v/>
      </c>
      <c r="G48" s="6" t="str">
        <f t="shared" si="2"/>
        <v/>
      </c>
      <c r="H48" s="18" t="str">
        <f t="shared" si="3"/>
        <v/>
      </c>
      <c r="I48" s="17" t="str">
        <f t="shared" si="4"/>
        <v/>
      </c>
      <c r="J48" s="17" t="str">
        <f t="shared" si="5"/>
        <v/>
      </c>
      <c r="K48" s="6" t="str">
        <f t="shared" si="6"/>
        <v/>
      </c>
      <c r="L48" s="6" t="str">
        <f t="shared" si="7"/>
        <v/>
      </c>
      <c r="M48" s="17" t="str">
        <f t="shared" si="8"/>
        <v/>
      </c>
      <c r="N48" s="6" t="str">
        <f t="shared" si="9"/>
        <v/>
      </c>
      <c r="O48" s="17" t="str">
        <f t="shared" si="10"/>
        <v/>
      </c>
    </row>
    <row r="49" spans="2:15" ht="27" x14ac:dyDescent="0.15">
      <c r="B49" s="194"/>
      <c r="C49" s="190"/>
      <c r="D49" s="7" t="s">
        <v>198</v>
      </c>
      <c r="E49" s="199"/>
      <c r="F49" s="17" t="str">
        <f t="shared" si="1"/>
        <v/>
      </c>
      <c r="G49" s="6" t="str">
        <f t="shared" si="2"/>
        <v/>
      </c>
      <c r="H49" s="18" t="str">
        <f t="shared" si="3"/>
        <v/>
      </c>
      <c r="I49" s="17" t="str">
        <f t="shared" si="4"/>
        <v/>
      </c>
      <c r="J49" s="17" t="str">
        <f t="shared" si="5"/>
        <v/>
      </c>
      <c r="K49" s="6" t="str">
        <f t="shared" si="6"/>
        <v/>
      </c>
      <c r="L49" s="6" t="str">
        <f t="shared" si="7"/>
        <v/>
      </c>
      <c r="M49" s="17" t="str">
        <f t="shared" si="8"/>
        <v/>
      </c>
      <c r="N49" s="6" t="str">
        <f t="shared" si="9"/>
        <v/>
      </c>
      <c r="O49" s="17" t="str">
        <f t="shared" si="10"/>
        <v/>
      </c>
    </row>
    <row r="50" spans="2:15" ht="216" customHeight="1" x14ac:dyDescent="0.15">
      <c r="B50" s="194"/>
      <c r="C50" s="190" t="s">
        <v>200</v>
      </c>
      <c r="D50" s="7" t="s">
        <v>202</v>
      </c>
      <c r="E50" s="199" t="s">
        <v>205</v>
      </c>
      <c r="F50" s="17" t="str">
        <f t="shared" si="1"/>
        <v/>
      </c>
      <c r="G50" s="6" t="str">
        <f t="shared" si="2"/>
        <v/>
      </c>
      <c r="H50" s="18" t="str">
        <f t="shared" si="3"/>
        <v/>
      </c>
      <c r="I50" s="17" t="str">
        <f t="shared" si="4"/>
        <v/>
      </c>
      <c r="J50" s="17" t="str">
        <f t="shared" si="5"/>
        <v/>
      </c>
      <c r="K50" s="6" t="str">
        <f t="shared" si="6"/>
        <v/>
      </c>
      <c r="L50" s="6" t="str">
        <f t="shared" si="7"/>
        <v/>
      </c>
      <c r="M50" s="17" t="str">
        <f t="shared" si="8"/>
        <v/>
      </c>
      <c r="N50" s="6" t="str">
        <f t="shared" si="9"/>
        <v/>
      </c>
      <c r="O50" s="17" t="str">
        <f t="shared" si="10"/>
        <v/>
      </c>
    </row>
    <row r="51" spans="2:15" ht="67.5" x14ac:dyDescent="0.15">
      <c r="B51" s="194"/>
      <c r="C51" s="190"/>
      <c r="D51" s="7" t="s">
        <v>203</v>
      </c>
      <c r="E51" s="199"/>
      <c r="F51" s="17" t="str">
        <f t="shared" si="1"/>
        <v/>
      </c>
      <c r="G51" s="6" t="str">
        <f t="shared" si="2"/>
        <v/>
      </c>
      <c r="H51" s="18" t="str">
        <f t="shared" si="3"/>
        <v/>
      </c>
      <c r="I51" s="17" t="str">
        <f t="shared" si="4"/>
        <v/>
      </c>
      <c r="J51" s="17" t="str">
        <f t="shared" si="5"/>
        <v/>
      </c>
      <c r="K51" s="6" t="str">
        <f t="shared" si="6"/>
        <v/>
      </c>
      <c r="L51" s="6" t="str">
        <f t="shared" si="7"/>
        <v/>
      </c>
      <c r="M51" s="17" t="str">
        <f t="shared" si="8"/>
        <v/>
      </c>
      <c r="N51" s="6" t="str">
        <f t="shared" si="9"/>
        <v/>
      </c>
      <c r="O51" s="17" t="str">
        <f t="shared" si="10"/>
        <v/>
      </c>
    </row>
    <row r="52" spans="2:15" ht="67.5" x14ac:dyDescent="0.15">
      <c r="B52" s="194"/>
      <c r="C52" s="190"/>
      <c r="D52" s="7" t="s">
        <v>204</v>
      </c>
      <c r="E52" s="199"/>
      <c r="F52" s="17" t="str">
        <f t="shared" si="1"/>
        <v/>
      </c>
      <c r="G52" s="6" t="str">
        <f t="shared" si="2"/>
        <v/>
      </c>
      <c r="H52" s="18" t="str">
        <f t="shared" si="3"/>
        <v/>
      </c>
      <c r="I52" s="17" t="str">
        <f t="shared" si="4"/>
        <v/>
      </c>
      <c r="J52" s="17" t="str">
        <f t="shared" si="5"/>
        <v/>
      </c>
      <c r="K52" s="6" t="str">
        <f t="shared" si="6"/>
        <v/>
      </c>
      <c r="L52" s="6" t="str">
        <f t="shared" si="7"/>
        <v/>
      </c>
      <c r="M52" s="17" t="str">
        <f t="shared" si="8"/>
        <v/>
      </c>
      <c r="N52" s="6" t="str">
        <f t="shared" si="9"/>
        <v/>
      </c>
      <c r="O52" s="17" t="str">
        <f t="shared" si="10"/>
        <v/>
      </c>
    </row>
    <row r="53" spans="2:15" ht="81" x14ac:dyDescent="0.15">
      <c r="B53" s="194"/>
      <c r="C53" s="4" t="s">
        <v>206</v>
      </c>
      <c r="D53" s="7" t="s">
        <v>207</v>
      </c>
      <c r="E53" s="8" t="s">
        <v>195</v>
      </c>
      <c r="F53" s="17" t="str">
        <f t="shared" si="1"/>
        <v/>
      </c>
      <c r="G53" s="6" t="str">
        <f t="shared" si="2"/>
        <v/>
      </c>
      <c r="H53" s="18" t="str">
        <f t="shared" si="3"/>
        <v/>
      </c>
      <c r="I53" s="17" t="str">
        <f t="shared" si="4"/>
        <v/>
      </c>
      <c r="J53" s="17" t="str">
        <f t="shared" si="5"/>
        <v/>
      </c>
      <c r="K53" s="6" t="str">
        <f t="shared" si="6"/>
        <v/>
      </c>
      <c r="L53" s="6" t="str">
        <f t="shared" si="7"/>
        <v/>
      </c>
      <c r="M53" s="17" t="str">
        <f t="shared" si="8"/>
        <v/>
      </c>
      <c r="N53" s="6" t="str">
        <f t="shared" si="9"/>
        <v/>
      </c>
      <c r="O53" s="17" t="str">
        <f t="shared" si="10"/>
        <v/>
      </c>
    </row>
    <row r="54" spans="2:15" ht="148.5" customHeight="1" x14ac:dyDescent="0.15">
      <c r="B54" s="194"/>
      <c r="C54" s="190" t="s">
        <v>208</v>
      </c>
      <c r="D54" s="7" t="s">
        <v>209</v>
      </c>
      <c r="E54" s="199" t="s">
        <v>195</v>
      </c>
      <c r="F54" s="17" t="str">
        <f t="shared" si="1"/>
        <v/>
      </c>
      <c r="G54" s="6" t="str">
        <f t="shared" si="2"/>
        <v/>
      </c>
      <c r="H54" s="18" t="str">
        <f t="shared" si="3"/>
        <v/>
      </c>
      <c r="I54" s="17" t="str">
        <f t="shared" si="4"/>
        <v/>
      </c>
      <c r="J54" s="17" t="str">
        <f t="shared" si="5"/>
        <v/>
      </c>
      <c r="K54" s="6" t="str">
        <f t="shared" si="6"/>
        <v/>
      </c>
      <c r="L54" s="6" t="str">
        <f t="shared" si="7"/>
        <v/>
      </c>
      <c r="M54" s="17" t="str">
        <f t="shared" si="8"/>
        <v/>
      </c>
      <c r="N54" s="6" t="str">
        <f t="shared" si="9"/>
        <v/>
      </c>
      <c r="O54" s="17" t="str">
        <f t="shared" si="10"/>
        <v/>
      </c>
    </row>
    <row r="55" spans="2:15" ht="81" x14ac:dyDescent="0.15">
      <c r="B55" s="194"/>
      <c r="C55" s="190"/>
      <c r="D55" s="7" t="s">
        <v>210</v>
      </c>
      <c r="E55" s="199"/>
      <c r="F55" s="17" t="str">
        <f t="shared" si="1"/>
        <v/>
      </c>
      <c r="G55" s="6" t="str">
        <f t="shared" si="2"/>
        <v/>
      </c>
      <c r="H55" s="18" t="str">
        <f t="shared" si="3"/>
        <v/>
      </c>
      <c r="I55" s="17" t="str">
        <f t="shared" si="4"/>
        <v/>
      </c>
      <c r="J55" s="17" t="str">
        <f t="shared" si="5"/>
        <v/>
      </c>
      <c r="K55" s="6" t="str">
        <f t="shared" si="6"/>
        <v/>
      </c>
      <c r="L55" s="6" t="str">
        <f t="shared" si="7"/>
        <v>○</v>
      </c>
      <c r="M55" s="17" t="str">
        <f t="shared" si="8"/>
        <v>○</v>
      </c>
      <c r="N55" s="6" t="str">
        <f t="shared" si="9"/>
        <v/>
      </c>
      <c r="O55" s="17" t="str">
        <f t="shared" si="10"/>
        <v/>
      </c>
    </row>
    <row r="56" spans="2:15" ht="40.5" x14ac:dyDescent="0.15">
      <c r="B56" s="194"/>
      <c r="C56" s="190"/>
      <c r="D56" s="7" t="s">
        <v>211</v>
      </c>
      <c r="E56" s="199"/>
      <c r="F56" s="17" t="str">
        <f t="shared" si="1"/>
        <v/>
      </c>
      <c r="G56" s="6" t="str">
        <f t="shared" si="2"/>
        <v/>
      </c>
      <c r="H56" s="18" t="str">
        <f t="shared" si="3"/>
        <v/>
      </c>
      <c r="I56" s="17" t="str">
        <f t="shared" si="4"/>
        <v/>
      </c>
      <c r="J56" s="17" t="str">
        <f t="shared" si="5"/>
        <v/>
      </c>
      <c r="K56" s="6" t="str">
        <f t="shared" si="6"/>
        <v/>
      </c>
      <c r="L56" s="6" t="str">
        <f t="shared" si="7"/>
        <v/>
      </c>
      <c r="M56" s="17" t="str">
        <f t="shared" si="8"/>
        <v/>
      </c>
      <c r="N56" s="6" t="str">
        <f t="shared" si="9"/>
        <v/>
      </c>
      <c r="O56" s="17" t="str">
        <f t="shared" si="10"/>
        <v/>
      </c>
    </row>
    <row r="57" spans="2:15" ht="81" customHeight="1" x14ac:dyDescent="0.15">
      <c r="B57" s="194"/>
      <c r="C57" s="190" t="s">
        <v>212</v>
      </c>
      <c r="D57" s="7" t="s">
        <v>213</v>
      </c>
      <c r="E57" s="199" t="s">
        <v>217</v>
      </c>
      <c r="F57" s="17" t="str">
        <f t="shared" si="1"/>
        <v/>
      </c>
      <c r="G57" s="6" t="str">
        <f t="shared" si="2"/>
        <v/>
      </c>
      <c r="H57" s="18" t="str">
        <f t="shared" si="3"/>
        <v/>
      </c>
      <c r="I57" s="17" t="str">
        <f t="shared" si="4"/>
        <v/>
      </c>
      <c r="J57" s="17" t="str">
        <f t="shared" si="5"/>
        <v/>
      </c>
      <c r="K57" s="6" t="str">
        <f t="shared" si="6"/>
        <v/>
      </c>
      <c r="L57" s="6" t="str">
        <f t="shared" si="7"/>
        <v/>
      </c>
      <c r="M57" s="17" t="str">
        <f t="shared" si="8"/>
        <v/>
      </c>
      <c r="N57" s="6" t="str">
        <f t="shared" si="9"/>
        <v/>
      </c>
      <c r="O57" s="17" t="str">
        <f t="shared" si="10"/>
        <v/>
      </c>
    </row>
    <row r="58" spans="2:15" ht="40.5" x14ac:dyDescent="0.15">
      <c r="B58" s="194"/>
      <c r="C58" s="190"/>
      <c r="D58" s="7" t="s">
        <v>214</v>
      </c>
      <c r="E58" s="199"/>
      <c r="F58" s="17" t="str">
        <f t="shared" si="1"/>
        <v/>
      </c>
      <c r="G58" s="6" t="str">
        <f t="shared" si="2"/>
        <v/>
      </c>
      <c r="H58" s="18" t="str">
        <f t="shared" si="3"/>
        <v/>
      </c>
      <c r="I58" s="17" t="str">
        <f t="shared" si="4"/>
        <v/>
      </c>
      <c r="J58" s="17" t="str">
        <f t="shared" si="5"/>
        <v/>
      </c>
      <c r="K58" s="6" t="str">
        <f t="shared" si="6"/>
        <v/>
      </c>
      <c r="L58" s="6" t="str">
        <f t="shared" si="7"/>
        <v/>
      </c>
      <c r="M58" s="17" t="str">
        <f t="shared" si="8"/>
        <v/>
      </c>
      <c r="N58" s="6" t="str">
        <f t="shared" si="9"/>
        <v/>
      </c>
      <c r="O58" s="17" t="str">
        <f t="shared" si="10"/>
        <v/>
      </c>
    </row>
    <row r="59" spans="2:15" ht="27" x14ac:dyDescent="0.15">
      <c r="B59" s="194"/>
      <c r="C59" s="190"/>
      <c r="D59" s="7" t="s">
        <v>215</v>
      </c>
      <c r="E59" s="199"/>
      <c r="F59" s="17" t="str">
        <f t="shared" si="1"/>
        <v/>
      </c>
      <c r="G59" s="6" t="str">
        <f t="shared" si="2"/>
        <v/>
      </c>
      <c r="H59" s="18" t="str">
        <f t="shared" si="3"/>
        <v/>
      </c>
      <c r="I59" s="17" t="str">
        <f t="shared" si="4"/>
        <v/>
      </c>
      <c r="J59" s="17" t="str">
        <f t="shared" si="5"/>
        <v/>
      </c>
      <c r="K59" s="6" t="str">
        <f t="shared" si="6"/>
        <v/>
      </c>
      <c r="L59" s="6" t="str">
        <f t="shared" si="7"/>
        <v/>
      </c>
      <c r="M59" s="17" t="str">
        <f t="shared" si="8"/>
        <v/>
      </c>
      <c r="N59" s="6" t="str">
        <f t="shared" si="9"/>
        <v/>
      </c>
      <c r="O59" s="17" t="str">
        <f t="shared" si="10"/>
        <v/>
      </c>
    </row>
    <row r="60" spans="2:15" ht="27" x14ac:dyDescent="0.15">
      <c r="B60" s="194"/>
      <c r="C60" s="190"/>
      <c r="D60" s="7" t="s">
        <v>216</v>
      </c>
      <c r="E60" s="199"/>
      <c r="F60" s="17" t="str">
        <f t="shared" si="1"/>
        <v/>
      </c>
      <c r="G60" s="6" t="str">
        <f t="shared" si="2"/>
        <v/>
      </c>
      <c r="H60" s="18" t="str">
        <f t="shared" si="3"/>
        <v/>
      </c>
      <c r="I60" s="17" t="str">
        <f t="shared" si="4"/>
        <v/>
      </c>
      <c r="J60" s="17" t="str">
        <f t="shared" si="5"/>
        <v/>
      </c>
      <c r="K60" s="6" t="str">
        <f t="shared" si="6"/>
        <v/>
      </c>
      <c r="L60" s="6" t="str">
        <f t="shared" si="7"/>
        <v/>
      </c>
      <c r="M60" s="17" t="str">
        <f t="shared" si="8"/>
        <v/>
      </c>
      <c r="N60" s="6" t="str">
        <f t="shared" si="9"/>
        <v/>
      </c>
      <c r="O60" s="17" t="str">
        <f t="shared" si="10"/>
        <v/>
      </c>
    </row>
    <row r="61" spans="2:15" ht="175.5" customHeight="1" x14ac:dyDescent="0.15">
      <c r="B61" s="194"/>
      <c r="C61" s="190" t="s">
        <v>218</v>
      </c>
      <c r="D61" s="7" t="s">
        <v>219</v>
      </c>
      <c r="E61" s="199" t="s">
        <v>223</v>
      </c>
      <c r="F61" s="17" t="str">
        <f t="shared" si="1"/>
        <v/>
      </c>
      <c r="G61" s="6" t="str">
        <f t="shared" si="2"/>
        <v/>
      </c>
      <c r="H61" s="18" t="str">
        <f t="shared" si="3"/>
        <v/>
      </c>
      <c r="I61" s="17" t="str">
        <f t="shared" si="4"/>
        <v/>
      </c>
      <c r="J61" s="17" t="str">
        <f t="shared" si="5"/>
        <v/>
      </c>
      <c r="K61" s="6" t="str">
        <f t="shared" si="6"/>
        <v/>
      </c>
      <c r="L61" s="6" t="str">
        <f t="shared" si="7"/>
        <v/>
      </c>
      <c r="M61" s="17" t="str">
        <f t="shared" si="8"/>
        <v/>
      </c>
      <c r="N61" s="6" t="str">
        <f t="shared" si="9"/>
        <v/>
      </c>
      <c r="O61" s="17" t="str">
        <f t="shared" si="10"/>
        <v/>
      </c>
    </row>
    <row r="62" spans="2:15" ht="135" x14ac:dyDescent="0.15">
      <c r="B62" s="194"/>
      <c r="C62" s="190"/>
      <c r="D62" s="7" t="s">
        <v>220</v>
      </c>
      <c r="E62" s="199"/>
      <c r="F62" s="17" t="str">
        <f t="shared" si="1"/>
        <v/>
      </c>
      <c r="G62" s="6" t="str">
        <f t="shared" si="2"/>
        <v/>
      </c>
      <c r="H62" s="18" t="str">
        <f t="shared" si="3"/>
        <v/>
      </c>
      <c r="I62" s="17" t="str">
        <f t="shared" si="4"/>
        <v/>
      </c>
      <c r="J62" s="17" t="str">
        <f t="shared" si="5"/>
        <v/>
      </c>
      <c r="K62" s="6" t="str">
        <f t="shared" si="6"/>
        <v/>
      </c>
      <c r="L62" s="6" t="str">
        <f t="shared" si="7"/>
        <v/>
      </c>
      <c r="M62" s="17" t="str">
        <f t="shared" si="8"/>
        <v/>
      </c>
      <c r="N62" s="6" t="str">
        <f t="shared" si="9"/>
        <v/>
      </c>
      <c r="O62" s="17" t="str">
        <f t="shared" si="10"/>
        <v/>
      </c>
    </row>
    <row r="63" spans="2:15" ht="108" x14ac:dyDescent="0.15">
      <c r="B63" s="194"/>
      <c r="C63" s="190"/>
      <c r="D63" s="7" t="s">
        <v>221</v>
      </c>
      <c r="E63" s="199"/>
      <c r="F63" s="17" t="str">
        <f t="shared" si="1"/>
        <v/>
      </c>
      <c r="G63" s="6" t="str">
        <f t="shared" si="2"/>
        <v/>
      </c>
      <c r="H63" s="18" t="str">
        <f t="shared" si="3"/>
        <v/>
      </c>
      <c r="I63" s="17" t="str">
        <f t="shared" si="4"/>
        <v/>
      </c>
      <c r="J63" s="17" t="str">
        <f t="shared" si="5"/>
        <v/>
      </c>
      <c r="K63" s="6" t="str">
        <f t="shared" si="6"/>
        <v/>
      </c>
      <c r="L63" s="6" t="str">
        <f t="shared" si="7"/>
        <v/>
      </c>
      <c r="M63" s="17" t="str">
        <f t="shared" si="8"/>
        <v/>
      </c>
      <c r="N63" s="6" t="str">
        <f t="shared" si="9"/>
        <v/>
      </c>
      <c r="O63" s="17" t="str">
        <f t="shared" si="10"/>
        <v/>
      </c>
    </row>
    <row r="64" spans="2:15" ht="40.5" x14ac:dyDescent="0.15">
      <c r="B64" s="194"/>
      <c r="C64" s="190"/>
      <c r="D64" s="7" t="s">
        <v>222</v>
      </c>
      <c r="E64" s="199"/>
      <c r="F64" s="17" t="str">
        <f t="shared" si="1"/>
        <v/>
      </c>
      <c r="G64" s="6" t="str">
        <f t="shared" si="2"/>
        <v/>
      </c>
      <c r="H64" s="18" t="str">
        <f t="shared" si="3"/>
        <v/>
      </c>
      <c r="I64" s="17" t="str">
        <f t="shared" si="4"/>
        <v/>
      </c>
      <c r="J64" s="17" t="str">
        <f t="shared" si="5"/>
        <v/>
      </c>
      <c r="K64" s="6" t="str">
        <f t="shared" si="6"/>
        <v/>
      </c>
      <c r="L64" s="6" t="str">
        <f t="shared" si="7"/>
        <v/>
      </c>
      <c r="M64" s="17" t="str">
        <f t="shared" si="8"/>
        <v/>
      </c>
      <c r="N64" s="6" t="str">
        <f t="shared" si="9"/>
        <v/>
      </c>
      <c r="O64" s="17" t="str">
        <f t="shared" si="10"/>
        <v/>
      </c>
    </row>
    <row r="65" spans="2:15" ht="351" customHeight="1" x14ac:dyDescent="0.15">
      <c r="B65" s="194"/>
      <c r="C65" s="190" t="s">
        <v>224</v>
      </c>
      <c r="D65" s="7" t="s">
        <v>225</v>
      </c>
      <c r="E65" s="199" t="s">
        <v>227</v>
      </c>
      <c r="F65" s="17" t="str">
        <f t="shared" si="1"/>
        <v/>
      </c>
      <c r="G65" s="6" t="str">
        <f t="shared" si="2"/>
        <v/>
      </c>
      <c r="H65" s="18" t="str">
        <f t="shared" si="3"/>
        <v/>
      </c>
      <c r="I65" s="17" t="str">
        <f t="shared" si="4"/>
        <v/>
      </c>
      <c r="J65" s="17" t="str">
        <f t="shared" si="5"/>
        <v/>
      </c>
      <c r="K65" s="6" t="str">
        <f t="shared" si="6"/>
        <v/>
      </c>
      <c r="L65" s="6" t="str">
        <f t="shared" si="7"/>
        <v/>
      </c>
      <c r="M65" s="17" t="str">
        <f t="shared" si="8"/>
        <v/>
      </c>
      <c r="N65" s="6" t="str">
        <f t="shared" si="9"/>
        <v/>
      </c>
      <c r="O65" s="17" t="str">
        <f t="shared" si="10"/>
        <v/>
      </c>
    </row>
    <row r="66" spans="2:15" ht="108.75" thickBot="1" x14ac:dyDescent="0.2">
      <c r="B66" s="195"/>
      <c r="C66" s="201"/>
      <c r="D66" s="10" t="s">
        <v>226</v>
      </c>
      <c r="E66" s="200"/>
      <c r="F66" s="17" t="str">
        <f t="shared" si="1"/>
        <v/>
      </c>
      <c r="G66" s="6" t="str">
        <f t="shared" si="2"/>
        <v/>
      </c>
      <c r="H66" s="18" t="str">
        <f t="shared" si="3"/>
        <v/>
      </c>
      <c r="I66" s="17" t="str">
        <f t="shared" si="4"/>
        <v/>
      </c>
      <c r="J66" s="17" t="str">
        <f t="shared" si="5"/>
        <v/>
      </c>
      <c r="K66" s="6" t="str">
        <f t="shared" si="6"/>
        <v/>
      </c>
      <c r="L66" s="6" t="str">
        <f t="shared" si="7"/>
        <v/>
      </c>
      <c r="M66" s="17" t="str">
        <f t="shared" si="8"/>
        <v/>
      </c>
      <c r="N66" s="6" t="str">
        <f t="shared" si="9"/>
        <v/>
      </c>
      <c r="O66" s="17" t="str">
        <f t="shared" si="10"/>
        <v/>
      </c>
    </row>
  </sheetData>
  <mergeCells count="43">
    <mergeCell ref="E12:E13"/>
    <mergeCell ref="C12:C13"/>
    <mergeCell ref="B12:B21"/>
    <mergeCell ref="E3:E5"/>
    <mergeCell ref="C3:C5"/>
    <mergeCell ref="E6:E8"/>
    <mergeCell ref="C6:C8"/>
    <mergeCell ref="B3:B11"/>
    <mergeCell ref="E14:E15"/>
    <mergeCell ref="C14:C15"/>
    <mergeCell ref="E16:E17"/>
    <mergeCell ref="C16:C17"/>
    <mergeCell ref="E18:E21"/>
    <mergeCell ref="C18:C21"/>
    <mergeCell ref="E37:E39"/>
    <mergeCell ref="C37:C39"/>
    <mergeCell ref="B32:B39"/>
    <mergeCell ref="E22:E23"/>
    <mergeCell ref="C22:C23"/>
    <mergeCell ref="E25:E26"/>
    <mergeCell ref="C25:C26"/>
    <mergeCell ref="E27:E29"/>
    <mergeCell ref="C27:C29"/>
    <mergeCell ref="B22:B31"/>
    <mergeCell ref="E32:E33"/>
    <mergeCell ref="C32:C33"/>
    <mergeCell ref="E34:E36"/>
    <mergeCell ref="C34:C36"/>
    <mergeCell ref="E65:E66"/>
    <mergeCell ref="C65:C66"/>
    <mergeCell ref="B40:B66"/>
    <mergeCell ref="E54:E56"/>
    <mergeCell ref="C54:C56"/>
    <mergeCell ref="E57:E60"/>
    <mergeCell ref="C57:C60"/>
    <mergeCell ref="E61:E64"/>
    <mergeCell ref="C61:C64"/>
    <mergeCell ref="E40:E45"/>
    <mergeCell ref="C40:C45"/>
    <mergeCell ref="E47:E49"/>
    <mergeCell ref="C47:C49"/>
    <mergeCell ref="E50:E52"/>
    <mergeCell ref="C50:C52"/>
  </mergeCells>
  <phoneticPr fontI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view="pageBreakPreview" zoomScale="60" zoomScaleNormal="46" workbookViewId="0">
      <selection activeCell="G26" sqref="G26"/>
    </sheetView>
  </sheetViews>
  <sheetFormatPr defaultRowHeight="13.5" x14ac:dyDescent="0.15"/>
  <cols>
    <col min="1" max="1" width="9" style="18" customWidth="1"/>
    <col min="2" max="2" width="57.5" style="18" customWidth="1"/>
    <col min="3" max="3" width="51.375" style="18" customWidth="1"/>
    <col min="4" max="4" width="69.5" style="19" customWidth="1"/>
    <col min="5" max="5" width="4.125" style="18" hidden="1" customWidth="1"/>
    <col min="6" max="6" width="4.125" style="20" customWidth="1"/>
    <col min="7" max="15" width="4.125" style="18" customWidth="1"/>
    <col min="16" max="16384" width="9" style="18"/>
  </cols>
  <sheetData>
    <row r="1" spans="1:15" ht="14.25" thickBot="1" x14ac:dyDescent="0.2">
      <c r="E1" s="18" t="s">
        <v>237</v>
      </c>
      <c r="F1" s="20">
        <f t="shared" ref="F1:K1" si="0">COUNTIF(F2:F135,$E$1)</f>
        <v>11</v>
      </c>
      <c r="G1" s="20">
        <f t="shared" si="0"/>
        <v>2</v>
      </c>
      <c r="H1" s="20">
        <f t="shared" si="0"/>
        <v>1</v>
      </c>
      <c r="I1" s="20">
        <f t="shared" si="0"/>
        <v>36</v>
      </c>
      <c r="J1" s="20">
        <f t="shared" si="0"/>
        <v>7</v>
      </c>
      <c r="K1" s="20">
        <f t="shared" si="0"/>
        <v>1</v>
      </c>
      <c r="L1" s="20">
        <f t="shared" ref="L1:O1" si="1">COUNTIF(L2:L135,$E$1)</f>
        <v>17</v>
      </c>
      <c r="M1" s="20">
        <f t="shared" si="1"/>
        <v>22</v>
      </c>
      <c r="N1" s="20">
        <f t="shared" si="1"/>
        <v>4</v>
      </c>
      <c r="O1" s="20">
        <f t="shared" si="1"/>
        <v>9</v>
      </c>
    </row>
    <row r="2" spans="1:15" ht="44.25" customHeight="1" thickBot="1" x14ac:dyDescent="0.2">
      <c r="A2" s="21"/>
      <c r="B2" s="22" t="s">
        <v>239</v>
      </c>
      <c r="C2" s="22" t="s">
        <v>240</v>
      </c>
      <c r="D2" s="23" t="s">
        <v>241</v>
      </c>
      <c r="F2" s="24" t="s">
        <v>242</v>
      </c>
      <c r="G2" s="25" t="s">
        <v>243</v>
      </c>
      <c r="H2" s="25" t="s">
        <v>614</v>
      </c>
      <c r="I2" s="25" t="s">
        <v>231</v>
      </c>
      <c r="J2" s="25" t="s">
        <v>232</v>
      </c>
      <c r="K2" s="25" t="s">
        <v>233</v>
      </c>
      <c r="L2" s="25" t="s">
        <v>234</v>
      </c>
      <c r="M2" s="25" t="s">
        <v>235</v>
      </c>
      <c r="N2" s="25" t="s">
        <v>238</v>
      </c>
      <c r="O2" s="25" t="s">
        <v>236</v>
      </c>
    </row>
    <row r="3" spans="1:15" ht="148.5" x14ac:dyDescent="0.15">
      <c r="A3" s="212" t="s">
        <v>244</v>
      </c>
      <c r="B3" s="26" t="s">
        <v>245</v>
      </c>
      <c r="C3" s="26" t="s">
        <v>246</v>
      </c>
      <c r="D3" s="27" t="s">
        <v>247</v>
      </c>
      <c r="F3" s="28" t="str">
        <f>IF(COUNTIF(D3,"*TOP10%論文数*")+COUNTIF(D3,"*Top10%論文数*"),"○","")</f>
        <v>○</v>
      </c>
      <c r="G3" s="28"/>
      <c r="H3" s="28" t="str">
        <f>IF(COUNTIF(D3,"*インパクト・ファクター*")+COUNTIF(D3,"*インパクト・ファクタ*"),"○","")</f>
        <v>○</v>
      </c>
      <c r="I3" s="28" t="str">
        <f>IF(COUNTIF($D3,"*論文数*")+COUNTIF($D3,"*論文等数*")+COUNTIF($D3,"*論文等執筆状況*")+COUNTIF($D3,"*論文等掲載数*")+COUNTIF($D3,"*論文発表数*"),"○","")</f>
        <v>○</v>
      </c>
      <c r="J3" s="28" t="str">
        <f>IF(COUNTIF($D3,"*被引用数*")+COUNTIF($D3,"*高被引用数*")+COUNTIF($D3,"*被引用件数*"),"○","")</f>
        <v/>
      </c>
      <c r="K3" s="28" t="str">
        <f>IF(COUNTIF($D3,"*国際共著*"),"○","")</f>
        <v/>
      </c>
      <c r="L3" s="29" t="str">
        <f>IF(COUNTIF($D3,"*特許*"),"○","")</f>
        <v/>
      </c>
      <c r="M3" s="29" t="str">
        <f>IF(COUNTIF($D3,"*知財*")+COUNTIF($D3,"*知的財産*"),"○","")</f>
        <v/>
      </c>
      <c r="N3" s="29" t="str">
        <f>IF(COUNTIF($D3,"*アウトリーチ*"),"○","")</f>
        <v/>
      </c>
      <c r="O3" s="29" t="str">
        <f>IF(COUNTIF($D3,"*外部資金*")+COUNTIF($D3,"*競争的研究費*")+COUNTIF($D3,"*競争的資金*"),"○","")</f>
        <v/>
      </c>
    </row>
    <row r="4" spans="1:15" ht="67.5" x14ac:dyDescent="0.15">
      <c r="A4" s="213"/>
      <c r="B4" s="30" t="s">
        <v>248</v>
      </c>
      <c r="C4" s="30" t="s">
        <v>249</v>
      </c>
      <c r="D4" s="31" t="s">
        <v>250</v>
      </c>
      <c r="F4" s="28" t="str">
        <f t="shared" ref="F4:F67" si="2">IF(COUNTIF(D4,"*TOP10%論文数*")+COUNTIF(D4,"*Top10%論文数*"),"○","")</f>
        <v/>
      </c>
      <c r="G4" s="28" t="str">
        <f t="shared" ref="G3:G68" si="3">IF(COUNTIF($D4,"*インパクト*"),"○","")</f>
        <v/>
      </c>
      <c r="H4" s="28" t="str">
        <f t="shared" ref="H4:H67" si="4">IF(COUNTIF(D4,"*インパクト・ファクター*")+COUNTIF(D4,"*インパクト・ファクタ*"),"○","")</f>
        <v/>
      </c>
      <c r="I4" s="28" t="str">
        <f t="shared" ref="I4:I67" si="5">IF(COUNTIF($D4,"*論文数*")+COUNTIF($D4,"*論文等数*")+COUNTIF($D4,"*論文等執筆状況*")+COUNTIF($D4,"*論文等掲載数*")+COUNTIF($D4,"*論文発表数*"),"○","")</f>
        <v/>
      </c>
      <c r="J4" s="28" t="str">
        <f t="shared" ref="J4:J67" si="6">IF(COUNTIF($D4,"*被引用数*")+COUNTIF($D4,"*高被引用数*")+COUNTIF($D4,"*被引用件数*"),"○","")</f>
        <v/>
      </c>
      <c r="K4" s="28" t="str">
        <f t="shared" ref="K4:K67" si="7">IF(COUNTIF($D4,"*国際共著*"),"○","")</f>
        <v/>
      </c>
      <c r="L4" s="29" t="str">
        <f t="shared" ref="L4:L67" si="8">IF(COUNTIF($D4,"*特許*"),"○","")</f>
        <v/>
      </c>
      <c r="M4" s="29" t="str">
        <f t="shared" ref="M4:M67" si="9">IF(COUNTIF($D4,"*知財*")+COUNTIF($D4,"*知的財産*"),"○","")</f>
        <v/>
      </c>
      <c r="N4" s="29" t="str">
        <f t="shared" ref="N4:N67" si="10">IF(COUNTIF($D4,"*アウトリーチ*"),"○","")</f>
        <v>○</v>
      </c>
      <c r="O4" s="29" t="str">
        <f t="shared" ref="O4:O67" si="11">IF(COUNTIF($D4,"*外部資金*")+COUNTIF($D4,"*競争的研究費*")+COUNTIF($D4,"*競争的資金*"),"○","")</f>
        <v/>
      </c>
    </row>
    <row r="5" spans="1:15" ht="54" x14ac:dyDescent="0.15">
      <c r="A5" s="213"/>
      <c r="B5" s="30" t="s">
        <v>251</v>
      </c>
      <c r="C5" s="30" t="s">
        <v>252</v>
      </c>
      <c r="D5" s="31" t="s">
        <v>253</v>
      </c>
      <c r="F5" s="28" t="str">
        <f t="shared" si="2"/>
        <v/>
      </c>
      <c r="G5" s="28" t="str">
        <f t="shared" si="3"/>
        <v/>
      </c>
      <c r="H5" s="28" t="str">
        <f t="shared" si="4"/>
        <v/>
      </c>
      <c r="I5" s="28" t="str">
        <f t="shared" si="5"/>
        <v/>
      </c>
      <c r="J5" s="28" t="str">
        <f t="shared" si="6"/>
        <v/>
      </c>
      <c r="K5" s="28" t="str">
        <f t="shared" si="7"/>
        <v/>
      </c>
      <c r="L5" s="29" t="str">
        <f t="shared" si="8"/>
        <v>○</v>
      </c>
      <c r="M5" s="29" t="str">
        <f t="shared" si="9"/>
        <v>○</v>
      </c>
      <c r="N5" s="29" t="str">
        <f t="shared" si="10"/>
        <v/>
      </c>
      <c r="O5" s="29" t="str">
        <f t="shared" si="11"/>
        <v/>
      </c>
    </row>
    <row r="6" spans="1:15" ht="243.75" thickBot="1" x14ac:dyDescent="0.2">
      <c r="A6" s="214"/>
      <c r="B6" s="32" t="s">
        <v>254</v>
      </c>
      <c r="C6" s="32" t="s">
        <v>255</v>
      </c>
      <c r="D6" s="33" t="s">
        <v>256</v>
      </c>
      <c r="F6" s="28" t="str">
        <f t="shared" si="2"/>
        <v/>
      </c>
      <c r="G6" s="28" t="str">
        <f t="shared" si="3"/>
        <v/>
      </c>
      <c r="H6" s="28" t="str">
        <f t="shared" si="4"/>
        <v/>
      </c>
      <c r="I6" s="28" t="str">
        <f t="shared" si="5"/>
        <v/>
      </c>
      <c r="J6" s="28" t="str">
        <f t="shared" si="6"/>
        <v/>
      </c>
      <c r="K6" s="28" t="str">
        <f t="shared" si="7"/>
        <v/>
      </c>
      <c r="L6" s="29" t="str">
        <f t="shared" si="8"/>
        <v/>
      </c>
      <c r="M6" s="29" t="str">
        <f t="shared" si="9"/>
        <v/>
      </c>
      <c r="N6" s="29" t="str">
        <f t="shared" si="10"/>
        <v/>
      </c>
      <c r="O6" s="29" t="str">
        <f t="shared" si="11"/>
        <v/>
      </c>
    </row>
    <row r="7" spans="1:15" ht="68.25" thickTop="1" x14ac:dyDescent="0.15">
      <c r="A7" s="215" t="s">
        <v>257</v>
      </c>
      <c r="B7" s="34" t="s">
        <v>258</v>
      </c>
      <c r="C7" s="34" t="s">
        <v>259</v>
      </c>
      <c r="D7" s="35" t="s">
        <v>260</v>
      </c>
      <c r="F7" s="28" t="str">
        <f t="shared" si="2"/>
        <v>○</v>
      </c>
      <c r="G7" s="28" t="str">
        <f t="shared" si="3"/>
        <v/>
      </c>
      <c r="H7" s="28" t="str">
        <f t="shared" si="4"/>
        <v/>
      </c>
      <c r="I7" s="28" t="str">
        <f t="shared" si="5"/>
        <v>○</v>
      </c>
      <c r="J7" s="28" t="str">
        <f t="shared" si="6"/>
        <v/>
      </c>
      <c r="K7" s="28" t="str">
        <f t="shared" si="7"/>
        <v/>
      </c>
      <c r="L7" s="29" t="str">
        <f t="shared" si="8"/>
        <v/>
      </c>
      <c r="M7" s="29" t="str">
        <f t="shared" si="9"/>
        <v>○</v>
      </c>
      <c r="N7" s="29" t="str">
        <f t="shared" si="10"/>
        <v/>
      </c>
      <c r="O7" s="29" t="str">
        <f t="shared" si="11"/>
        <v/>
      </c>
    </row>
    <row r="8" spans="1:15" ht="94.5" x14ac:dyDescent="0.15">
      <c r="A8" s="216"/>
      <c r="B8" s="36" t="s">
        <v>261</v>
      </c>
      <c r="C8" s="36" t="s">
        <v>262</v>
      </c>
      <c r="D8" s="37" t="s">
        <v>263</v>
      </c>
      <c r="F8" s="28" t="str">
        <f t="shared" si="2"/>
        <v>○</v>
      </c>
      <c r="G8" s="28" t="str">
        <f t="shared" si="3"/>
        <v/>
      </c>
      <c r="H8" s="28" t="str">
        <f t="shared" si="4"/>
        <v/>
      </c>
      <c r="I8" s="28" t="str">
        <f t="shared" si="5"/>
        <v>○</v>
      </c>
      <c r="J8" s="28" t="str">
        <f t="shared" si="6"/>
        <v/>
      </c>
      <c r="K8" s="28" t="str">
        <f t="shared" si="7"/>
        <v/>
      </c>
      <c r="L8" s="29" t="str">
        <f t="shared" si="8"/>
        <v/>
      </c>
      <c r="M8" s="29" t="str">
        <f t="shared" si="9"/>
        <v>○</v>
      </c>
      <c r="N8" s="29" t="str">
        <f t="shared" si="10"/>
        <v/>
      </c>
      <c r="O8" s="29" t="str">
        <f t="shared" si="11"/>
        <v/>
      </c>
    </row>
    <row r="9" spans="1:15" ht="94.5" x14ac:dyDescent="0.15">
      <c r="A9" s="216"/>
      <c r="B9" s="36" t="s">
        <v>264</v>
      </c>
      <c r="C9" s="36" t="s">
        <v>259</v>
      </c>
      <c r="D9" s="37" t="s">
        <v>265</v>
      </c>
      <c r="F9" s="28" t="str">
        <f t="shared" si="2"/>
        <v>○</v>
      </c>
      <c r="G9" s="28" t="str">
        <f t="shared" si="3"/>
        <v/>
      </c>
      <c r="H9" s="28" t="str">
        <f t="shared" si="4"/>
        <v/>
      </c>
      <c r="I9" s="28" t="str">
        <f t="shared" si="5"/>
        <v>○</v>
      </c>
      <c r="J9" s="28" t="str">
        <f t="shared" si="6"/>
        <v/>
      </c>
      <c r="K9" s="28" t="str">
        <f t="shared" si="7"/>
        <v/>
      </c>
      <c r="L9" s="29" t="str">
        <f t="shared" si="8"/>
        <v/>
      </c>
      <c r="M9" s="29" t="str">
        <f t="shared" si="9"/>
        <v>○</v>
      </c>
      <c r="N9" s="29" t="str">
        <f t="shared" si="10"/>
        <v/>
      </c>
      <c r="O9" s="29" t="str">
        <f t="shared" si="11"/>
        <v/>
      </c>
    </row>
    <row r="10" spans="1:15" ht="40.5" x14ac:dyDescent="0.15">
      <c r="A10" s="216"/>
      <c r="B10" s="36" t="s">
        <v>266</v>
      </c>
      <c r="C10" s="36" t="s">
        <v>267</v>
      </c>
      <c r="D10" s="37" t="s">
        <v>268</v>
      </c>
      <c r="F10" s="28" t="str">
        <f t="shared" si="2"/>
        <v>○</v>
      </c>
      <c r="G10" s="28" t="str">
        <f t="shared" si="3"/>
        <v/>
      </c>
      <c r="H10" s="28" t="str">
        <f t="shared" si="4"/>
        <v/>
      </c>
      <c r="I10" s="28" t="str">
        <f t="shared" si="5"/>
        <v>○</v>
      </c>
      <c r="J10" s="28" t="str">
        <f t="shared" si="6"/>
        <v/>
      </c>
      <c r="K10" s="28" t="str">
        <f t="shared" si="7"/>
        <v/>
      </c>
      <c r="L10" s="29" t="str">
        <f t="shared" si="8"/>
        <v/>
      </c>
      <c r="M10" s="29" t="str">
        <f t="shared" si="9"/>
        <v>○</v>
      </c>
      <c r="N10" s="29" t="str">
        <f t="shared" si="10"/>
        <v/>
      </c>
      <c r="O10" s="29" t="str">
        <f t="shared" si="11"/>
        <v/>
      </c>
    </row>
    <row r="11" spans="1:15" ht="94.5" x14ac:dyDescent="0.15">
      <c r="A11" s="216"/>
      <c r="B11" s="36" t="s">
        <v>269</v>
      </c>
      <c r="C11" s="36" t="s">
        <v>259</v>
      </c>
      <c r="D11" s="37" t="s">
        <v>270</v>
      </c>
      <c r="F11" s="28" t="str">
        <f t="shared" si="2"/>
        <v>○</v>
      </c>
      <c r="G11" s="28" t="str">
        <f t="shared" si="3"/>
        <v/>
      </c>
      <c r="H11" s="28" t="str">
        <f t="shared" si="4"/>
        <v/>
      </c>
      <c r="I11" s="28" t="str">
        <f t="shared" si="5"/>
        <v>○</v>
      </c>
      <c r="J11" s="28" t="str">
        <f t="shared" si="6"/>
        <v/>
      </c>
      <c r="K11" s="28" t="str">
        <f t="shared" si="7"/>
        <v/>
      </c>
      <c r="L11" s="29" t="str">
        <f t="shared" si="8"/>
        <v/>
      </c>
      <c r="M11" s="29" t="str">
        <f t="shared" si="9"/>
        <v>○</v>
      </c>
      <c r="N11" s="29" t="str">
        <f t="shared" si="10"/>
        <v/>
      </c>
      <c r="O11" s="29" t="str">
        <f t="shared" si="11"/>
        <v/>
      </c>
    </row>
    <row r="12" spans="1:15" ht="54" x14ac:dyDescent="0.15">
      <c r="A12" s="216"/>
      <c r="B12" s="36" t="s">
        <v>271</v>
      </c>
      <c r="C12" s="36" t="s">
        <v>272</v>
      </c>
      <c r="D12" s="37" t="s">
        <v>273</v>
      </c>
      <c r="F12" s="28" t="str">
        <f t="shared" si="2"/>
        <v>○</v>
      </c>
      <c r="G12" s="28" t="str">
        <f t="shared" si="3"/>
        <v/>
      </c>
      <c r="H12" s="28" t="str">
        <f t="shared" si="4"/>
        <v/>
      </c>
      <c r="I12" s="28" t="str">
        <f t="shared" si="5"/>
        <v>○</v>
      </c>
      <c r="J12" s="28" t="str">
        <f t="shared" si="6"/>
        <v/>
      </c>
      <c r="K12" s="28" t="str">
        <f t="shared" si="7"/>
        <v/>
      </c>
      <c r="L12" s="29" t="str">
        <f t="shared" si="8"/>
        <v/>
      </c>
      <c r="M12" s="29" t="str">
        <f t="shared" si="9"/>
        <v>○</v>
      </c>
      <c r="N12" s="29" t="str">
        <f t="shared" si="10"/>
        <v/>
      </c>
      <c r="O12" s="29" t="str">
        <f t="shared" si="11"/>
        <v/>
      </c>
    </row>
    <row r="13" spans="1:15" ht="67.5" x14ac:dyDescent="0.15">
      <c r="A13" s="216"/>
      <c r="B13" s="36" t="s">
        <v>274</v>
      </c>
      <c r="C13" s="36" t="s">
        <v>275</v>
      </c>
      <c r="D13" s="37" t="s">
        <v>276</v>
      </c>
      <c r="F13" s="28" t="str">
        <f t="shared" si="2"/>
        <v/>
      </c>
      <c r="G13" s="28" t="str">
        <f t="shared" si="3"/>
        <v/>
      </c>
      <c r="H13" s="28" t="str">
        <f t="shared" si="4"/>
        <v/>
      </c>
      <c r="I13" s="28" t="str">
        <f t="shared" si="5"/>
        <v/>
      </c>
      <c r="J13" s="28" t="str">
        <f t="shared" si="6"/>
        <v/>
      </c>
      <c r="K13" s="28" t="str">
        <f t="shared" si="7"/>
        <v/>
      </c>
      <c r="L13" s="29" t="str">
        <f t="shared" si="8"/>
        <v/>
      </c>
      <c r="M13" s="29" t="str">
        <f t="shared" si="9"/>
        <v>○</v>
      </c>
      <c r="N13" s="29" t="str">
        <f t="shared" si="10"/>
        <v/>
      </c>
      <c r="O13" s="29" t="str">
        <f t="shared" si="11"/>
        <v/>
      </c>
    </row>
    <row r="14" spans="1:15" ht="27" x14ac:dyDescent="0.15">
      <c r="A14" s="216"/>
      <c r="B14" s="36" t="s">
        <v>277</v>
      </c>
      <c r="C14" s="36" t="s">
        <v>278</v>
      </c>
      <c r="D14" s="37" t="s">
        <v>279</v>
      </c>
      <c r="F14" s="28" t="str">
        <f t="shared" si="2"/>
        <v/>
      </c>
      <c r="G14" s="28" t="str">
        <f t="shared" si="3"/>
        <v/>
      </c>
      <c r="H14" s="28" t="str">
        <f t="shared" si="4"/>
        <v/>
      </c>
      <c r="I14" s="28" t="str">
        <f t="shared" si="5"/>
        <v/>
      </c>
      <c r="J14" s="28" t="str">
        <f t="shared" si="6"/>
        <v/>
      </c>
      <c r="K14" s="28" t="str">
        <f t="shared" si="7"/>
        <v/>
      </c>
      <c r="L14" s="29" t="str">
        <f t="shared" si="8"/>
        <v/>
      </c>
      <c r="M14" s="29" t="str">
        <f t="shared" si="9"/>
        <v/>
      </c>
      <c r="N14" s="29" t="str">
        <f t="shared" si="10"/>
        <v/>
      </c>
      <c r="O14" s="29" t="str">
        <f t="shared" si="11"/>
        <v/>
      </c>
    </row>
    <row r="15" spans="1:15" ht="67.5" x14ac:dyDescent="0.15">
      <c r="A15" s="216"/>
      <c r="B15" s="36" t="s">
        <v>280</v>
      </c>
      <c r="C15" s="36" t="s">
        <v>281</v>
      </c>
      <c r="D15" s="37" t="s">
        <v>282</v>
      </c>
      <c r="F15" s="28" t="str">
        <f t="shared" si="2"/>
        <v/>
      </c>
      <c r="G15" s="28" t="str">
        <f t="shared" si="3"/>
        <v/>
      </c>
      <c r="H15" s="28" t="str">
        <f t="shared" si="4"/>
        <v/>
      </c>
      <c r="I15" s="28" t="str">
        <f t="shared" si="5"/>
        <v/>
      </c>
      <c r="J15" s="28" t="str">
        <f t="shared" si="6"/>
        <v/>
      </c>
      <c r="K15" s="28" t="str">
        <f t="shared" si="7"/>
        <v/>
      </c>
      <c r="L15" s="29" t="str">
        <f t="shared" si="8"/>
        <v/>
      </c>
      <c r="M15" s="29" t="str">
        <f t="shared" si="9"/>
        <v/>
      </c>
      <c r="N15" s="29" t="str">
        <f t="shared" si="10"/>
        <v/>
      </c>
      <c r="O15" s="29" t="str">
        <f t="shared" si="11"/>
        <v/>
      </c>
    </row>
    <row r="16" spans="1:15" ht="27" x14ac:dyDescent="0.15">
      <c r="A16" s="216"/>
      <c r="B16" s="36" t="s">
        <v>283</v>
      </c>
      <c r="C16" s="36" t="s">
        <v>284</v>
      </c>
      <c r="D16" s="38"/>
      <c r="F16" s="28" t="str">
        <f t="shared" si="2"/>
        <v/>
      </c>
      <c r="G16" s="28" t="str">
        <f t="shared" si="3"/>
        <v/>
      </c>
      <c r="H16" s="28" t="str">
        <f t="shared" si="4"/>
        <v/>
      </c>
      <c r="I16" s="28" t="str">
        <f t="shared" si="5"/>
        <v/>
      </c>
      <c r="J16" s="28" t="str">
        <f t="shared" si="6"/>
        <v/>
      </c>
      <c r="K16" s="28" t="str">
        <f t="shared" si="7"/>
        <v/>
      </c>
      <c r="L16" s="29" t="str">
        <f t="shared" si="8"/>
        <v/>
      </c>
      <c r="M16" s="29" t="str">
        <f t="shared" si="9"/>
        <v/>
      </c>
      <c r="N16" s="29" t="str">
        <f t="shared" si="10"/>
        <v/>
      </c>
      <c r="O16" s="29" t="str">
        <f t="shared" si="11"/>
        <v/>
      </c>
    </row>
    <row r="17" spans="1:15" x14ac:dyDescent="0.15">
      <c r="A17" s="216"/>
      <c r="B17" s="36" t="s">
        <v>285</v>
      </c>
      <c r="C17" s="36" t="s">
        <v>286</v>
      </c>
      <c r="D17" s="37" t="s">
        <v>287</v>
      </c>
      <c r="F17" s="28" t="str">
        <f t="shared" si="2"/>
        <v/>
      </c>
      <c r="G17" s="28" t="str">
        <f t="shared" si="3"/>
        <v/>
      </c>
      <c r="H17" s="28" t="str">
        <f t="shared" si="4"/>
        <v/>
      </c>
      <c r="I17" s="28" t="str">
        <f t="shared" si="5"/>
        <v/>
      </c>
      <c r="J17" s="28" t="str">
        <f t="shared" si="6"/>
        <v/>
      </c>
      <c r="K17" s="28" t="str">
        <f t="shared" si="7"/>
        <v/>
      </c>
      <c r="L17" s="29" t="str">
        <f t="shared" si="8"/>
        <v/>
      </c>
      <c r="M17" s="29" t="str">
        <f t="shared" si="9"/>
        <v/>
      </c>
      <c r="N17" s="29" t="str">
        <f t="shared" si="10"/>
        <v/>
      </c>
      <c r="O17" s="29" t="str">
        <f t="shared" si="11"/>
        <v/>
      </c>
    </row>
    <row r="18" spans="1:15" ht="27" x14ac:dyDescent="0.15">
      <c r="A18" s="216"/>
      <c r="B18" s="36" t="s">
        <v>288</v>
      </c>
      <c r="C18" s="36" t="s">
        <v>289</v>
      </c>
      <c r="D18" s="38"/>
      <c r="F18" s="28" t="str">
        <f t="shared" si="2"/>
        <v/>
      </c>
      <c r="G18" s="28" t="str">
        <f t="shared" si="3"/>
        <v/>
      </c>
      <c r="H18" s="28" t="str">
        <f t="shared" si="4"/>
        <v/>
      </c>
      <c r="I18" s="28" t="str">
        <f t="shared" si="5"/>
        <v/>
      </c>
      <c r="J18" s="28" t="str">
        <f t="shared" si="6"/>
        <v/>
      </c>
      <c r="K18" s="28" t="str">
        <f t="shared" si="7"/>
        <v/>
      </c>
      <c r="L18" s="29" t="str">
        <f t="shared" si="8"/>
        <v/>
      </c>
      <c r="M18" s="29" t="str">
        <f t="shared" si="9"/>
        <v/>
      </c>
      <c r="N18" s="29" t="str">
        <f t="shared" si="10"/>
        <v/>
      </c>
      <c r="O18" s="29" t="str">
        <f t="shared" si="11"/>
        <v/>
      </c>
    </row>
    <row r="19" spans="1:15" x14ac:dyDescent="0.15">
      <c r="A19" s="216"/>
      <c r="B19" s="36" t="s">
        <v>290</v>
      </c>
      <c r="C19" s="36" t="s">
        <v>291</v>
      </c>
      <c r="D19" s="38"/>
      <c r="F19" s="28" t="str">
        <f t="shared" si="2"/>
        <v/>
      </c>
      <c r="G19" s="28" t="str">
        <f t="shared" si="3"/>
        <v/>
      </c>
      <c r="H19" s="28" t="str">
        <f t="shared" si="4"/>
        <v/>
      </c>
      <c r="I19" s="28" t="str">
        <f t="shared" si="5"/>
        <v/>
      </c>
      <c r="J19" s="28" t="str">
        <f t="shared" si="6"/>
        <v/>
      </c>
      <c r="K19" s="28" t="str">
        <f t="shared" si="7"/>
        <v/>
      </c>
      <c r="L19" s="29" t="str">
        <f t="shared" si="8"/>
        <v/>
      </c>
      <c r="M19" s="29" t="str">
        <f t="shared" si="9"/>
        <v/>
      </c>
      <c r="N19" s="29" t="str">
        <f t="shared" si="10"/>
        <v/>
      </c>
      <c r="O19" s="29" t="str">
        <f t="shared" si="11"/>
        <v/>
      </c>
    </row>
    <row r="20" spans="1:15" ht="27.75" thickBot="1" x14ac:dyDescent="0.2">
      <c r="A20" s="217"/>
      <c r="B20" s="39" t="s">
        <v>292</v>
      </c>
      <c r="C20" s="39" t="s">
        <v>293</v>
      </c>
      <c r="D20" s="40" t="s">
        <v>294</v>
      </c>
      <c r="F20" s="28" t="str">
        <f t="shared" si="2"/>
        <v/>
      </c>
      <c r="G20" s="28" t="str">
        <f t="shared" si="3"/>
        <v/>
      </c>
      <c r="H20" s="28" t="str">
        <f t="shared" si="4"/>
        <v/>
      </c>
      <c r="I20" s="28" t="str">
        <f t="shared" si="5"/>
        <v/>
      </c>
      <c r="J20" s="28" t="str">
        <f t="shared" si="6"/>
        <v/>
      </c>
      <c r="K20" s="28" t="str">
        <f t="shared" si="7"/>
        <v/>
      </c>
      <c r="L20" s="29" t="str">
        <f t="shared" si="8"/>
        <v/>
      </c>
      <c r="M20" s="29" t="str">
        <f t="shared" si="9"/>
        <v/>
      </c>
      <c r="N20" s="29" t="str">
        <f t="shared" si="10"/>
        <v/>
      </c>
      <c r="O20" s="29" t="str">
        <f t="shared" si="11"/>
        <v/>
      </c>
    </row>
    <row r="21" spans="1:15" ht="297.75" thickTop="1" x14ac:dyDescent="0.15">
      <c r="A21" s="218" t="s">
        <v>295</v>
      </c>
      <c r="B21" s="41" t="s">
        <v>296</v>
      </c>
      <c r="C21" s="41" t="s">
        <v>297</v>
      </c>
      <c r="D21" s="42" t="s">
        <v>298</v>
      </c>
      <c r="F21" s="28" t="str">
        <f t="shared" si="2"/>
        <v/>
      </c>
      <c r="G21" s="28" t="str">
        <f t="shared" si="3"/>
        <v/>
      </c>
      <c r="H21" s="28" t="str">
        <f t="shared" si="4"/>
        <v/>
      </c>
      <c r="I21" s="28" t="str">
        <f t="shared" si="5"/>
        <v/>
      </c>
      <c r="J21" s="28" t="str">
        <f t="shared" si="6"/>
        <v/>
      </c>
      <c r="K21" s="28" t="str">
        <f t="shared" si="7"/>
        <v/>
      </c>
      <c r="L21" s="29" t="str">
        <f t="shared" si="8"/>
        <v/>
      </c>
      <c r="M21" s="29" t="str">
        <f t="shared" si="9"/>
        <v/>
      </c>
      <c r="N21" s="29" t="str">
        <f t="shared" si="10"/>
        <v/>
      </c>
      <c r="O21" s="29" t="str">
        <f t="shared" si="11"/>
        <v/>
      </c>
    </row>
    <row r="22" spans="1:15" ht="175.5" x14ac:dyDescent="0.15">
      <c r="A22" s="219"/>
      <c r="B22" s="43" t="s">
        <v>299</v>
      </c>
      <c r="C22" s="43" t="s">
        <v>300</v>
      </c>
      <c r="D22" s="44" t="s">
        <v>301</v>
      </c>
      <c r="F22" s="28" t="str">
        <f t="shared" si="2"/>
        <v/>
      </c>
      <c r="G22" s="28" t="str">
        <f t="shared" si="3"/>
        <v/>
      </c>
      <c r="H22" s="28" t="str">
        <f t="shared" si="4"/>
        <v/>
      </c>
      <c r="I22" s="28" t="str">
        <f t="shared" si="5"/>
        <v/>
      </c>
      <c r="J22" s="28" t="str">
        <f t="shared" si="6"/>
        <v/>
      </c>
      <c r="K22" s="28" t="str">
        <f t="shared" si="7"/>
        <v/>
      </c>
      <c r="L22" s="29" t="str">
        <f t="shared" si="8"/>
        <v/>
      </c>
      <c r="M22" s="29" t="str">
        <f t="shared" si="9"/>
        <v/>
      </c>
      <c r="N22" s="29" t="str">
        <f t="shared" si="10"/>
        <v/>
      </c>
      <c r="O22" s="29" t="str">
        <f t="shared" si="11"/>
        <v/>
      </c>
    </row>
    <row r="23" spans="1:15" ht="40.5" x14ac:dyDescent="0.15">
      <c r="A23" s="219"/>
      <c r="B23" s="45"/>
      <c r="C23" s="45"/>
      <c r="D23" s="44" t="s">
        <v>302</v>
      </c>
      <c r="F23" s="28" t="str">
        <f t="shared" si="2"/>
        <v/>
      </c>
      <c r="G23" s="28" t="str">
        <f t="shared" si="3"/>
        <v/>
      </c>
      <c r="H23" s="28" t="str">
        <f t="shared" si="4"/>
        <v/>
      </c>
      <c r="I23" s="28" t="str">
        <f t="shared" si="5"/>
        <v/>
      </c>
      <c r="J23" s="28" t="str">
        <f t="shared" si="6"/>
        <v/>
      </c>
      <c r="K23" s="28" t="str">
        <f t="shared" si="7"/>
        <v/>
      </c>
      <c r="L23" s="29" t="str">
        <f t="shared" si="8"/>
        <v/>
      </c>
      <c r="M23" s="29" t="str">
        <f t="shared" si="9"/>
        <v/>
      </c>
      <c r="N23" s="29" t="str">
        <f t="shared" si="10"/>
        <v/>
      </c>
      <c r="O23" s="29" t="str">
        <f t="shared" si="11"/>
        <v/>
      </c>
    </row>
    <row r="24" spans="1:15" ht="54" x14ac:dyDescent="0.15">
      <c r="A24" s="219"/>
      <c r="B24" s="45"/>
      <c r="C24" s="45"/>
      <c r="D24" s="44" t="s">
        <v>303</v>
      </c>
      <c r="F24" s="28" t="str">
        <f t="shared" si="2"/>
        <v/>
      </c>
      <c r="G24" s="28" t="str">
        <f t="shared" si="3"/>
        <v/>
      </c>
      <c r="H24" s="28" t="str">
        <f t="shared" si="4"/>
        <v/>
      </c>
      <c r="I24" s="28" t="str">
        <f t="shared" si="5"/>
        <v>○</v>
      </c>
      <c r="J24" s="28" t="str">
        <f t="shared" si="6"/>
        <v/>
      </c>
      <c r="K24" s="28" t="str">
        <f t="shared" si="7"/>
        <v/>
      </c>
      <c r="L24" s="29" t="str">
        <f t="shared" si="8"/>
        <v>○</v>
      </c>
      <c r="M24" s="29" t="str">
        <f t="shared" si="9"/>
        <v/>
      </c>
      <c r="N24" s="29" t="str">
        <f t="shared" si="10"/>
        <v/>
      </c>
      <c r="O24" s="29" t="str">
        <f t="shared" si="11"/>
        <v/>
      </c>
    </row>
    <row r="25" spans="1:15" ht="202.5" x14ac:dyDescent="0.15">
      <c r="A25" s="219"/>
      <c r="B25" s="43" t="s">
        <v>304</v>
      </c>
      <c r="C25" s="43" t="s">
        <v>305</v>
      </c>
      <c r="D25" s="44" t="s">
        <v>306</v>
      </c>
      <c r="F25" s="28" t="str">
        <f t="shared" si="2"/>
        <v/>
      </c>
      <c r="G25" s="28" t="str">
        <f t="shared" si="3"/>
        <v/>
      </c>
      <c r="H25" s="28" t="str">
        <f t="shared" si="4"/>
        <v/>
      </c>
      <c r="I25" s="28" t="str">
        <f t="shared" si="5"/>
        <v/>
      </c>
      <c r="J25" s="28" t="str">
        <f t="shared" si="6"/>
        <v/>
      </c>
      <c r="K25" s="28" t="str">
        <f t="shared" si="7"/>
        <v/>
      </c>
      <c r="L25" s="29" t="str">
        <f t="shared" si="8"/>
        <v/>
      </c>
      <c r="M25" s="29" t="str">
        <f t="shared" si="9"/>
        <v>○</v>
      </c>
      <c r="N25" s="29" t="str">
        <f t="shared" si="10"/>
        <v/>
      </c>
      <c r="O25" s="29" t="str">
        <f t="shared" si="11"/>
        <v/>
      </c>
    </row>
    <row r="26" spans="1:15" ht="202.5" x14ac:dyDescent="0.15">
      <c r="A26" s="219"/>
      <c r="B26" s="43" t="s">
        <v>307</v>
      </c>
      <c r="C26" s="43" t="s">
        <v>308</v>
      </c>
      <c r="D26" s="44" t="s">
        <v>309</v>
      </c>
      <c r="F26" s="28" t="str">
        <f t="shared" si="2"/>
        <v/>
      </c>
      <c r="G26" s="28" t="str">
        <f t="shared" si="3"/>
        <v>○</v>
      </c>
      <c r="H26" s="28" t="str">
        <f t="shared" si="4"/>
        <v/>
      </c>
      <c r="I26" s="28" t="str">
        <f t="shared" si="5"/>
        <v>○</v>
      </c>
      <c r="J26" s="28" t="str">
        <f t="shared" si="6"/>
        <v>○</v>
      </c>
      <c r="K26" s="28" t="str">
        <f t="shared" si="7"/>
        <v>○</v>
      </c>
      <c r="L26" s="29" t="str">
        <f t="shared" si="8"/>
        <v>○</v>
      </c>
      <c r="M26" s="29" t="str">
        <f t="shared" si="9"/>
        <v/>
      </c>
      <c r="N26" s="29" t="str">
        <f t="shared" si="10"/>
        <v/>
      </c>
      <c r="O26" s="29" t="str">
        <f t="shared" si="11"/>
        <v/>
      </c>
    </row>
    <row r="27" spans="1:15" ht="94.5" x14ac:dyDescent="0.15">
      <c r="A27" s="219"/>
      <c r="B27" s="43" t="s">
        <v>310</v>
      </c>
      <c r="C27" s="43" t="s">
        <v>311</v>
      </c>
      <c r="D27" s="44" t="s">
        <v>312</v>
      </c>
      <c r="F27" s="28" t="str">
        <f t="shared" si="2"/>
        <v/>
      </c>
      <c r="G27" s="28" t="str">
        <f t="shared" si="3"/>
        <v/>
      </c>
      <c r="H27" s="28" t="str">
        <f t="shared" si="4"/>
        <v/>
      </c>
      <c r="I27" s="28" t="str">
        <f t="shared" si="5"/>
        <v/>
      </c>
      <c r="J27" s="28" t="str">
        <f t="shared" si="6"/>
        <v/>
      </c>
      <c r="K27" s="28" t="str">
        <f t="shared" si="7"/>
        <v/>
      </c>
      <c r="L27" s="29" t="str">
        <f t="shared" si="8"/>
        <v>○</v>
      </c>
      <c r="M27" s="29" t="str">
        <f t="shared" si="9"/>
        <v>○</v>
      </c>
      <c r="N27" s="29" t="str">
        <f t="shared" si="10"/>
        <v/>
      </c>
      <c r="O27" s="29" t="str">
        <f t="shared" si="11"/>
        <v/>
      </c>
    </row>
    <row r="28" spans="1:15" ht="216" x14ac:dyDescent="0.15">
      <c r="A28" s="219"/>
      <c r="B28" s="43" t="s">
        <v>313</v>
      </c>
      <c r="C28" s="43" t="s">
        <v>314</v>
      </c>
      <c r="D28" s="44" t="s">
        <v>315</v>
      </c>
      <c r="F28" s="28" t="str">
        <f t="shared" si="2"/>
        <v/>
      </c>
      <c r="G28" s="28" t="str">
        <f t="shared" si="3"/>
        <v/>
      </c>
      <c r="H28" s="28" t="str">
        <f t="shared" si="4"/>
        <v/>
      </c>
      <c r="I28" s="28" t="str">
        <f t="shared" si="5"/>
        <v/>
      </c>
      <c r="J28" s="28" t="str">
        <f t="shared" si="6"/>
        <v/>
      </c>
      <c r="K28" s="28" t="str">
        <f t="shared" si="7"/>
        <v/>
      </c>
      <c r="L28" s="29" t="str">
        <f t="shared" si="8"/>
        <v>○</v>
      </c>
      <c r="M28" s="29" t="str">
        <f t="shared" si="9"/>
        <v>○</v>
      </c>
      <c r="N28" s="29" t="str">
        <f t="shared" si="10"/>
        <v/>
      </c>
      <c r="O28" s="29" t="str">
        <f t="shared" si="11"/>
        <v/>
      </c>
    </row>
    <row r="29" spans="1:15" ht="40.5" x14ac:dyDescent="0.15">
      <c r="A29" s="219"/>
      <c r="B29" s="43" t="s">
        <v>316</v>
      </c>
      <c r="C29" s="43" t="s">
        <v>317</v>
      </c>
      <c r="D29" s="44" t="s">
        <v>318</v>
      </c>
      <c r="F29" s="28" t="str">
        <f t="shared" si="2"/>
        <v/>
      </c>
      <c r="G29" s="28" t="str">
        <f t="shared" si="3"/>
        <v/>
      </c>
      <c r="H29" s="28" t="str">
        <f t="shared" si="4"/>
        <v/>
      </c>
      <c r="I29" s="28" t="str">
        <f t="shared" si="5"/>
        <v/>
      </c>
      <c r="J29" s="28" t="str">
        <f t="shared" si="6"/>
        <v/>
      </c>
      <c r="K29" s="28" t="str">
        <f t="shared" si="7"/>
        <v/>
      </c>
      <c r="L29" s="29" t="str">
        <f t="shared" si="8"/>
        <v/>
      </c>
      <c r="M29" s="29" t="str">
        <f t="shared" si="9"/>
        <v/>
      </c>
      <c r="N29" s="29" t="str">
        <f t="shared" si="10"/>
        <v/>
      </c>
      <c r="O29" s="29" t="str">
        <f t="shared" si="11"/>
        <v/>
      </c>
    </row>
    <row r="30" spans="1:15" ht="54" x14ac:dyDescent="0.15">
      <c r="A30" s="219"/>
      <c r="B30" s="43" t="s">
        <v>319</v>
      </c>
      <c r="C30" s="43" t="s">
        <v>320</v>
      </c>
      <c r="D30" s="44" t="s">
        <v>321</v>
      </c>
      <c r="F30" s="28" t="str">
        <f t="shared" si="2"/>
        <v/>
      </c>
      <c r="G30" s="28" t="str">
        <f t="shared" si="3"/>
        <v/>
      </c>
      <c r="H30" s="28" t="str">
        <f t="shared" si="4"/>
        <v/>
      </c>
      <c r="I30" s="28" t="str">
        <f t="shared" si="5"/>
        <v/>
      </c>
      <c r="J30" s="28" t="str">
        <f t="shared" si="6"/>
        <v/>
      </c>
      <c r="K30" s="28" t="str">
        <f t="shared" si="7"/>
        <v/>
      </c>
      <c r="L30" s="29" t="str">
        <f t="shared" si="8"/>
        <v/>
      </c>
      <c r="M30" s="29" t="str">
        <f t="shared" si="9"/>
        <v/>
      </c>
      <c r="N30" s="29" t="str">
        <f t="shared" si="10"/>
        <v/>
      </c>
      <c r="O30" s="29" t="str">
        <f t="shared" si="11"/>
        <v/>
      </c>
    </row>
    <row r="31" spans="1:15" ht="67.5" x14ac:dyDescent="0.15">
      <c r="A31" s="219"/>
      <c r="B31" s="43" t="s">
        <v>322</v>
      </c>
      <c r="C31" s="43" t="s">
        <v>323</v>
      </c>
      <c r="D31" s="44" t="s">
        <v>324</v>
      </c>
      <c r="F31" s="28" t="str">
        <f t="shared" si="2"/>
        <v/>
      </c>
      <c r="G31" s="28" t="str">
        <f t="shared" si="3"/>
        <v/>
      </c>
      <c r="H31" s="28" t="str">
        <f t="shared" si="4"/>
        <v/>
      </c>
      <c r="I31" s="28" t="str">
        <f t="shared" si="5"/>
        <v>○</v>
      </c>
      <c r="J31" s="28" t="str">
        <f t="shared" si="6"/>
        <v/>
      </c>
      <c r="K31" s="28" t="str">
        <f t="shared" si="7"/>
        <v/>
      </c>
      <c r="L31" s="29" t="str">
        <f t="shared" si="8"/>
        <v/>
      </c>
      <c r="M31" s="29" t="str">
        <f t="shared" si="9"/>
        <v/>
      </c>
      <c r="N31" s="29" t="str">
        <f t="shared" si="10"/>
        <v/>
      </c>
      <c r="O31" s="29" t="str">
        <f t="shared" si="11"/>
        <v/>
      </c>
    </row>
    <row r="32" spans="1:15" ht="67.5" x14ac:dyDescent="0.15">
      <c r="A32" s="219"/>
      <c r="B32" s="43" t="s">
        <v>325</v>
      </c>
      <c r="C32" s="43" t="s">
        <v>326</v>
      </c>
      <c r="D32" s="44" t="s">
        <v>327</v>
      </c>
      <c r="F32" s="28" t="str">
        <f t="shared" si="2"/>
        <v/>
      </c>
      <c r="G32" s="28" t="str">
        <f t="shared" si="3"/>
        <v/>
      </c>
      <c r="H32" s="28" t="str">
        <f t="shared" si="4"/>
        <v/>
      </c>
      <c r="I32" s="28" t="str">
        <f t="shared" si="5"/>
        <v/>
      </c>
      <c r="J32" s="28" t="str">
        <f t="shared" si="6"/>
        <v/>
      </c>
      <c r="K32" s="28" t="str">
        <f t="shared" si="7"/>
        <v/>
      </c>
      <c r="L32" s="29" t="str">
        <f t="shared" si="8"/>
        <v/>
      </c>
      <c r="M32" s="29" t="str">
        <f t="shared" si="9"/>
        <v/>
      </c>
      <c r="N32" s="29" t="str">
        <f t="shared" si="10"/>
        <v/>
      </c>
      <c r="O32" s="29" t="str">
        <f t="shared" si="11"/>
        <v/>
      </c>
    </row>
    <row r="33" spans="1:15" ht="40.5" x14ac:dyDescent="0.15">
      <c r="A33" s="219"/>
      <c r="B33" s="43" t="s">
        <v>328</v>
      </c>
      <c r="C33" s="43" t="s">
        <v>329</v>
      </c>
      <c r="D33" s="44" t="s">
        <v>330</v>
      </c>
      <c r="F33" s="28" t="str">
        <f t="shared" si="2"/>
        <v/>
      </c>
      <c r="G33" s="28" t="str">
        <f t="shared" si="3"/>
        <v/>
      </c>
      <c r="H33" s="28" t="str">
        <f t="shared" si="4"/>
        <v/>
      </c>
      <c r="I33" s="28" t="str">
        <f t="shared" si="5"/>
        <v/>
      </c>
      <c r="J33" s="28" t="str">
        <f t="shared" si="6"/>
        <v/>
      </c>
      <c r="K33" s="28" t="str">
        <f t="shared" si="7"/>
        <v/>
      </c>
      <c r="L33" s="29" t="str">
        <f t="shared" si="8"/>
        <v/>
      </c>
      <c r="M33" s="29" t="str">
        <f t="shared" si="9"/>
        <v/>
      </c>
      <c r="N33" s="29" t="str">
        <f t="shared" si="10"/>
        <v/>
      </c>
      <c r="O33" s="29" t="str">
        <f t="shared" si="11"/>
        <v/>
      </c>
    </row>
    <row r="34" spans="1:15" ht="27" x14ac:dyDescent="0.15">
      <c r="A34" s="219"/>
      <c r="B34" s="43" t="s">
        <v>331</v>
      </c>
      <c r="C34" s="43" t="s">
        <v>332</v>
      </c>
      <c r="D34" s="44" t="s">
        <v>631</v>
      </c>
      <c r="F34" s="28" t="str">
        <f t="shared" si="2"/>
        <v/>
      </c>
      <c r="G34" s="28" t="str">
        <f t="shared" si="3"/>
        <v/>
      </c>
      <c r="H34" s="28" t="str">
        <f t="shared" si="4"/>
        <v/>
      </c>
      <c r="I34" s="28" t="str">
        <f t="shared" si="5"/>
        <v/>
      </c>
      <c r="J34" s="28" t="str">
        <f t="shared" si="6"/>
        <v/>
      </c>
      <c r="K34" s="28" t="str">
        <f t="shared" si="7"/>
        <v/>
      </c>
      <c r="L34" s="29" t="str">
        <f t="shared" si="8"/>
        <v/>
      </c>
      <c r="M34" s="29" t="str">
        <f t="shared" si="9"/>
        <v/>
      </c>
      <c r="N34" s="29" t="str">
        <f t="shared" si="10"/>
        <v/>
      </c>
      <c r="O34" s="29" t="str">
        <f t="shared" si="11"/>
        <v/>
      </c>
    </row>
    <row r="35" spans="1:15" ht="40.5" x14ac:dyDescent="0.15">
      <c r="A35" s="219"/>
      <c r="B35" s="43" t="s">
        <v>333</v>
      </c>
      <c r="C35" s="43" t="s">
        <v>334</v>
      </c>
      <c r="D35" s="44" t="s">
        <v>335</v>
      </c>
      <c r="F35" s="28" t="str">
        <f t="shared" si="2"/>
        <v/>
      </c>
      <c r="G35" s="28" t="str">
        <f t="shared" si="3"/>
        <v/>
      </c>
      <c r="H35" s="28" t="str">
        <f t="shared" si="4"/>
        <v/>
      </c>
      <c r="I35" s="28" t="str">
        <f t="shared" si="5"/>
        <v/>
      </c>
      <c r="J35" s="28" t="str">
        <f t="shared" si="6"/>
        <v/>
      </c>
      <c r="K35" s="28" t="str">
        <f t="shared" si="7"/>
        <v/>
      </c>
      <c r="L35" s="29" t="str">
        <f t="shared" si="8"/>
        <v/>
      </c>
      <c r="M35" s="29" t="str">
        <f t="shared" si="9"/>
        <v/>
      </c>
      <c r="N35" s="29" t="str">
        <f t="shared" si="10"/>
        <v/>
      </c>
      <c r="O35" s="29" t="str">
        <f t="shared" si="11"/>
        <v/>
      </c>
    </row>
    <row r="36" spans="1:15" ht="40.5" x14ac:dyDescent="0.15">
      <c r="A36" s="219"/>
      <c r="B36" s="43" t="s">
        <v>336</v>
      </c>
      <c r="C36" s="43" t="s">
        <v>337</v>
      </c>
      <c r="D36" s="44" t="s">
        <v>338</v>
      </c>
      <c r="F36" s="28" t="str">
        <f t="shared" si="2"/>
        <v/>
      </c>
      <c r="G36" s="28" t="str">
        <f t="shared" si="3"/>
        <v/>
      </c>
      <c r="H36" s="28" t="str">
        <f t="shared" si="4"/>
        <v/>
      </c>
      <c r="I36" s="28" t="str">
        <f t="shared" si="5"/>
        <v/>
      </c>
      <c r="J36" s="28" t="str">
        <f t="shared" si="6"/>
        <v/>
      </c>
      <c r="K36" s="28" t="str">
        <f t="shared" si="7"/>
        <v/>
      </c>
      <c r="L36" s="29" t="str">
        <f t="shared" si="8"/>
        <v/>
      </c>
      <c r="M36" s="29" t="str">
        <f t="shared" si="9"/>
        <v/>
      </c>
      <c r="N36" s="29" t="str">
        <f t="shared" si="10"/>
        <v/>
      </c>
      <c r="O36" s="29" t="str">
        <f t="shared" si="11"/>
        <v/>
      </c>
    </row>
    <row r="37" spans="1:15" ht="40.5" x14ac:dyDescent="0.15">
      <c r="A37" s="219"/>
      <c r="B37" s="43" t="s">
        <v>339</v>
      </c>
      <c r="C37" s="43" t="s">
        <v>340</v>
      </c>
      <c r="D37" s="44" t="s">
        <v>341</v>
      </c>
      <c r="F37" s="28" t="str">
        <f t="shared" si="2"/>
        <v/>
      </c>
      <c r="G37" s="28" t="str">
        <f t="shared" si="3"/>
        <v/>
      </c>
      <c r="H37" s="28" t="str">
        <f t="shared" si="4"/>
        <v/>
      </c>
      <c r="I37" s="28" t="str">
        <f t="shared" si="5"/>
        <v/>
      </c>
      <c r="J37" s="28" t="str">
        <f t="shared" si="6"/>
        <v/>
      </c>
      <c r="K37" s="28" t="str">
        <f t="shared" si="7"/>
        <v/>
      </c>
      <c r="L37" s="29" t="str">
        <f t="shared" si="8"/>
        <v/>
      </c>
      <c r="M37" s="29" t="str">
        <f t="shared" si="9"/>
        <v/>
      </c>
      <c r="N37" s="29" t="str">
        <f t="shared" si="10"/>
        <v/>
      </c>
      <c r="O37" s="29" t="str">
        <f t="shared" si="11"/>
        <v/>
      </c>
    </row>
    <row r="38" spans="1:15" ht="108" x14ac:dyDescent="0.15">
      <c r="A38" s="219"/>
      <c r="B38" s="43" t="s">
        <v>342</v>
      </c>
      <c r="C38" s="43" t="s">
        <v>343</v>
      </c>
      <c r="D38" s="44" t="s">
        <v>344</v>
      </c>
      <c r="F38" s="28" t="str">
        <f t="shared" si="2"/>
        <v/>
      </c>
      <c r="G38" s="28" t="str">
        <f t="shared" si="3"/>
        <v/>
      </c>
      <c r="H38" s="28" t="str">
        <f t="shared" si="4"/>
        <v/>
      </c>
      <c r="I38" s="28" t="str">
        <f t="shared" si="5"/>
        <v/>
      </c>
      <c r="J38" s="28" t="str">
        <f t="shared" si="6"/>
        <v/>
      </c>
      <c r="K38" s="28" t="str">
        <f t="shared" si="7"/>
        <v/>
      </c>
      <c r="L38" s="29" t="str">
        <f t="shared" si="8"/>
        <v/>
      </c>
      <c r="M38" s="29" t="str">
        <f t="shared" si="9"/>
        <v/>
      </c>
      <c r="N38" s="29" t="str">
        <f t="shared" si="10"/>
        <v>○</v>
      </c>
      <c r="O38" s="29" t="str">
        <f t="shared" si="11"/>
        <v/>
      </c>
    </row>
    <row r="39" spans="1:15" ht="94.5" x14ac:dyDescent="0.15">
      <c r="A39" s="219"/>
      <c r="B39" s="43" t="s">
        <v>345</v>
      </c>
      <c r="C39" s="43" t="s">
        <v>346</v>
      </c>
      <c r="D39" s="44" t="s">
        <v>347</v>
      </c>
      <c r="F39" s="28" t="str">
        <f t="shared" si="2"/>
        <v/>
      </c>
      <c r="G39" s="28" t="str">
        <f t="shared" si="3"/>
        <v/>
      </c>
      <c r="H39" s="28" t="str">
        <f t="shared" si="4"/>
        <v/>
      </c>
      <c r="I39" s="28" t="str">
        <f t="shared" si="5"/>
        <v/>
      </c>
      <c r="J39" s="28" t="str">
        <f t="shared" si="6"/>
        <v/>
      </c>
      <c r="K39" s="28" t="str">
        <f t="shared" si="7"/>
        <v/>
      </c>
      <c r="L39" s="29" t="str">
        <f t="shared" si="8"/>
        <v/>
      </c>
      <c r="M39" s="29" t="str">
        <f t="shared" si="9"/>
        <v/>
      </c>
      <c r="N39" s="29" t="str">
        <f t="shared" si="10"/>
        <v/>
      </c>
      <c r="O39" s="29" t="str">
        <f t="shared" si="11"/>
        <v/>
      </c>
    </row>
    <row r="40" spans="1:15" ht="40.5" x14ac:dyDescent="0.15">
      <c r="A40" s="219"/>
      <c r="B40" s="43" t="s">
        <v>348</v>
      </c>
      <c r="C40" s="43" t="s">
        <v>349</v>
      </c>
      <c r="D40" s="44" t="s">
        <v>350</v>
      </c>
      <c r="F40" s="28" t="str">
        <f t="shared" si="2"/>
        <v/>
      </c>
      <c r="G40" s="28" t="str">
        <f t="shared" si="3"/>
        <v/>
      </c>
      <c r="H40" s="28" t="str">
        <f t="shared" si="4"/>
        <v/>
      </c>
      <c r="I40" s="28" t="str">
        <f t="shared" si="5"/>
        <v/>
      </c>
      <c r="J40" s="28" t="str">
        <f t="shared" si="6"/>
        <v/>
      </c>
      <c r="K40" s="28" t="str">
        <f t="shared" si="7"/>
        <v/>
      </c>
      <c r="L40" s="29" t="str">
        <f t="shared" si="8"/>
        <v/>
      </c>
      <c r="M40" s="29" t="str">
        <f t="shared" si="9"/>
        <v/>
      </c>
      <c r="N40" s="29" t="str">
        <f t="shared" si="10"/>
        <v/>
      </c>
      <c r="O40" s="29" t="str">
        <f t="shared" si="11"/>
        <v/>
      </c>
    </row>
    <row r="41" spans="1:15" ht="67.5" x14ac:dyDescent="0.15">
      <c r="A41" s="219"/>
      <c r="B41" s="43" t="s">
        <v>351</v>
      </c>
      <c r="C41" s="43" t="s">
        <v>352</v>
      </c>
      <c r="D41" s="44" t="s">
        <v>353</v>
      </c>
      <c r="F41" s="28" t="str">
        <f t="shared" si="2"/>
        <v/>
      </c>
      <c r="G41" s="28" t="str">
        <f t="shared" si="3"/>
        <v/>
      </c>
      <c r="H41" s="28" t="str">
        <f t="shared" si="4"/>
        <v/>
      </c>
      <c r="I41" s="28" t="str">
        <f t="shared" si="5"/>
        <v/>
      </c>
      <c r="J41" s="28" t="str">
        <f t="shared" si="6"/>
        <v/>
      </c>
      <c r="K41" s="28" t="str">
        <f t="shared" si="7"/>
        <v/>
      </c>
      <c r="L41" s="29" t="str">
        <f t="shared" si="8"/>
        <v/>
      </c>
      <c r="M41" s="29" t="str">
        <f t="shared" si="9"/>
        <v/>
      </c>
      <c r="N41" s="29" t="str">
        <f t="shared" si="10"/>
        <v/>
      </c>
      <c r="O41" s="29" t="str">
        <f t="shared" si="11"/>
        <v/>
      </c>
    </row>
    <row r="42" spans="1:15" s="188" customFormat="1" ht="135.75" customHeight="1" x14ac:dyDescent="0.15">
      <c r="A42" s="219"/>
      <c r="B42" s="236" t="s">
        <v>632</v>
      </c>
      <c r="C42" s="44" t="s">
        <v>633</v>
      </c>
      <c r="D42" s="44" t="s">
        <v>634</v>
      </c>
      <c r="F42" s="28" t="str">
        <f t="shared" si="2"/>
        <v/>
      </c>
      <c r="G42" s="28" t="str">
        <f t="shared" si="3"/>
        <v>○</v>
      </c>
      <c r="H42" s="28" t="str">
        <f t="shared" si="4"/>
        <v/>
      </c>
      <c r="I42" s="28" t="str">
        <f t="shared" si="5"/>
        <v/>
      </c>
      <c r="J42" s="28" t="str">
        <f t="shared" si="6"/>
        <v/>
      </c>
      <c r="K42" s="28" t="str">
        <f t="shared" si="7"/>
        <v/>
      </c>
      <c r="L42" s="29" t="str">
        <f t="shared" si="8"/>
        <v/>
      </c>
      <c r="M42" s="29" t="str">
        <f t="shared" si="9"/>
        <v/>
      </c>
      <c r="N42" s="29" t="str">
        <f t="shared" si="10"/>
        <v/>
      </c>
      <c r="O42" s="29" t="str">
        <f t="shared" si="11"/>
        <v/>
      </c>
    </row>
    <row r="43" spans="1:15" ht="67.5" x14ac:dyDescent="0.15">
      <c r="A43" s="219"/>
      <c r="B43" s="43" t="s">
        <v>354</v>
      </c>
      <c r="C43" s="43" t="s">
        <v>355</v>
      </c>
      <c r="D43" s="44" t="s">
        <v>356</v>
      </c>
      <c r="F43" s="28" t="str">
        <f t="shared" si="2"/>
        <v/>
      </c>
      <c r="G43" s="28" t="str">
        <f t="shared" si="3"/>
        <v/>
      </c>
      <c r="H43" s="28" t="str">
        <f t="shared" si="4"/>
        <v/>
      </c>
      <c r="I43" s="28" t="str">
        <f t="shared" si="5"/>
        <v/>
      </c>
      <c r="J43" s="28" t="str">
        <f t="shared" si="6"/>
        <v/>
      </c>
      <c r="K43" s="28" t="str">
        <f t="shared" si="7"/>
        <v/>
      </c>
      <c r="L43" s="29" t="str">
        <f t="shared" si="8"/>
        <v/>
      </c>
      <c r="M43" s="29" t="str">
        <f t="shared" si="9"/>
        <v/>
      </c>
      <c r="N43" s="29" t="str">
        <f t="shared" si="10"/>
        <v>○</v>
      </c>
      <c r="O43" s="29" t="str">
        <f t="shared" si="11"/>
        <v/>
      </c>
    </row>
    <row r="44" spans="1:15" ht="175.5" x14ac:dyDescent="0.15">
      <c r="A44" s="219"/>
      <c r="B44" s="43" t="s">
        <v>357</v>
      </c>
      <c r="C44" s="43" t="s">
        <v>358</v>
      </c>
      <c r="D44" s="44" t="s">
        <v>359</v>
      </c>
      <c r="F44" s="28" t="str">
        <f t="shared" si="2"/>
        <v/>
      </c>
      <c r="G44" s="28" t="str">
        <f t="shared" si="3"/>
        <v/>
      </c>
      <c r="H44" s="28" t="str">
        <f t="shared" si="4"/>
        <v/>
      </c>
      <c r="I44" s="28" t="str">
        <f t="shared" si="5"/>
        <v/>
      </c>
      <c r="J44" s="28" t="str">
        <f t="shared" si="6"/>
        <v/>
      </c>
      <c r="K44" s="28" t="str">
        <f t="shared" si="7"/>
        <v/>
      </c>
      <c r="L44" s="29" t="str">
        <f t="shared" si="8"/>
        <v/>
      </c>
      <c r="M44" s="29" t="str">
        <f t="shared" si="9"/>
        <v/>
      </c>
      <c r="N44" s="29" t="str">
        <f t="shared" si="10"/>
        <v/>
      </c>
      <c r="O44" s="29" t="str">
        <f t="shared" si="11"/>
        <v/>
      </c>
    </row>
    <row r="45" spans="1:15" ht="216" x14ac:dyDescent="0.15">
      <c r="A45" s="219"/>
      <c r="B45" s="43" t="s">
        <v>360</v>
      </c>
      <c r="C45" s="43" t="s">
        <v>361</v>
      </c>
      <c r="D45" s="44" t="s">
        <v>362</v>
      </c>
      <c r="F45" s="28" t="str">
        <f t="shared" si="2"/>
        <v/>
      </c>
      <c r="G45" s="28" t="str">
        <f t="shared" si="3"/>
        <v/>
      </c>
      <c r="H45" s="28" t="str">
        <f t="shared" si="4"/>
        <v/>
      </c>
      <c r="I45" s="28" t="str">
        <f t="shared" si="5"/>
        <v/>
      </c>
      <c r="J45" s="28" t="str">
        <f t="shared" si="6"/>
        <v/>
      </c>
      <c r="K45" s="28" t="str">
        <f t="shared" si="7"/>
        <v/>
      </c>
      <c r="L45" s="29" t="str">
        <f t="shared" si="8"/>
        <v/>
      </c>
      <c r="M45" s="29" t="str">
        <f t="shared" si="9"/>
        <v/>
      </c>
      <c r="N45" s="29" t="str">
        <f t="shared" si="10"/>
        <v/>
      </c>
      <c r="O45" s="29" t="str">
        <f t="shared" si="11"/>
        <v/>
      </c>
    </row>
    <row r="46" spans="1:15" ht="351" x14ac:dyDescent="0.15">
      <c r="A46" s="219"/>
      <c r="B46" s="43" t="s">
        <v>363</v>
      </c>
      <c r="C46" s="43" t="s">
        <v>364</v>
      </c>
      <c r="D46" s="44" t="s">
        <v>365</v>
      </c>
      <c r="F46" s="28" t="str">
        <f t="shared" si="2"/>
        <v/>
      </c>
      <c r="G46" s="28" t="str">
        <f t="shared" si="3"/>
        <v/>
      </c>
      <c r="H46" s="28" t="str">
        <f t="shared" si="4"/>
        <v/>
      </c>
      <c r="I46" s="28" t="str">
        <f t="shared" si="5"/>
        <v/>
      </c>
      <c r="J46" s="28" t="str">
        <f t="shared" si="6"/>
        <v/>
      </c>
      <c r="K46" s="28" t="str">
        <f t="shared" si="7"/>
        <v/>
      </c>
      <c r="L46" s="29" t="str">
        <f t="shared" si="8"/>
        <v/>
      </c>
      <c r="M46" s="29" t="str">
        <f t="shared" si="9"/>
        <v/>
      </c>
      <c r="N46" s="29" t="str">
        <f t="shared" si="10"/>
        <v/>
      </c>
      <c r="O46" s="29" t="str">
        <f t="shared" si="11"/>
        <v/>
      </c>
    </row>
    <row r="47" spans="1:15" ht="121.5" x14ac:dyDescent="0.15">
      <c r="A47" s="219"/>
      <c r="B47" s="43" t="s">
        <v>366</v>
      </c>
      <c r="C47" s="43" t="s">
        <v>367</v>
      </c>
      <c r="D47" s="44" t="s">
        <v>368</v>
      </c>
      <c r="F47" s="28" t="str">
        <f t="shared" si="2"/>
        <v/>
      </c>
      <c r="G47" s="28" t="str">
        <f t="shared" si="3"/>
        <v/>
      </c>
      <c r="H47" s="28" t="str">
        <f t="shared" si="4"/>
        <v/>
      </c>
      <c r="I47" s="28" t="str">
        <f t="shared" si="5"/>
        <v/>
      </c>
      <c r="J47" s="28" t="str">
        <f t="shared" si="6"/>
        <v/>
      </c>
      <c r="K47" s="28" t="str">
        <f t="shared" si="7"/>
        <v/>
      </c>
      <c r="L47" s="29" t="str">
        <f t="shared" si="8"/>
        <v/>
      </c>
      <c r="M47" s="29" t="str">
        <f t="shared" si="9"/>
        <v/>
      </c>
      <c r="N47" s="29" t="str">
        <f t="shared" si="10"/>
        <v/>
      </c>
      <c r="O47" s="29" t="str">
        <f t="shared" si="11"/>
        <v/>
      </c>
    </row>
    <row r="48" spans="1:15" ht="108" x14ac:dyDescent="0.15">
      <c r="A48" s="219"/>
      <c r="B48" s="43" t="s">
        <v>369</v>
      </c>
      <c r="C48" s="43" t="s">
        <v>370</v>
      </c>
      <c r="D48" s="44" t="s">
        <v>635</v>
      </c>
      <c r="F48" s="28" t="str">
        <f t="shared" si="2"/>
        <v/>
      </c>
      <c r="G48" s="28" t="str">
        <f t="shared" si="3"/>
        <v/>
      </c>
      <c r="H48" s="28" t="str">
        <f t="shared" si="4"/>
        <v/>
      </c>
      <c r="I48" s="28" t="str">
        <f t="shared" si="5"/>
        <v/>
      </c>
      <c r="J48" s="28" t="str">
        <f t="shared" si="6"/>
        <v/>
      </c>
      <c r="K48" s="28" t="str">
        <f t="shared" si="7"/>
        <v/>
      </c>
      <c r="L48" s="29" t="str">
        <f t="shared" si="8"/>
        <v/>
      </c>
      <c r="M48" s="29" t="str">
        <f t="shared" si="9"/>
        <v/>
      </c>
      <c r="N48" s="29" t="str">
        <f t="shared" si="10"/>
        <v/>
      </c>
      <c r="O48" s="29" t="str">
        <f t="shared" si="11"/>
        <v/>
      </c>
    </row>
    <row r="49" spans="1:15" ht="54.75" thickBot="1" x14ac:dyDescent="0.2">
      <c r="A49" s="220"/>
      <c r="B49" s="46" t="s">
        <v>371</v>
      </c>
      <c r="C49" s="46" t="s">
        <v>372</v>
      </c>
      <c r="D49" s="47" t="s">
        <v>373</v>
      </c>
      <c r="F49" s="28" t="str">
        <f t="shared" si="2"/>
        <v/>
      </c>
      <c r="G49" s="28" t="str">
        <f t="shared" si="3"/>
        <v/>
      </c>
      <c r="H49" s="28" t="str">
        <f t="shared" si="4"/>
        <v/>
      </c>
      <c r="I49" s="28" t="str">
        <f t="shared" si="5"/>
        <v/>
      </c>
      <c r="J49" s="28" t="str">
        <f t="shared" si="6"/>
        <v/>
      </c>
      <c r="K49" s="28" t="str">
        <f t="shared" si="7"/>
        <v/>
      </c>
      <c r="L49" s="29" t="str">
        <f t="shared" si="8"/>
        <v/>
      </c>
      <c r="M49" s="29" t="str">
        <f t="shared" si="9"/>
        <v/>
      </c>
      <c r="N49" s="29" t="str">
        <f t="shared" si="10"/>
        <v/>
      </c>
      <c r="O49" s="29" t="str">
        <f t="shared" si="11"/>
        <v/>
      </c>
    </row>
    <row r="50" spans="1:15" ht="257.25" thickTop="1" x14ac:dyDescent="0.15">
      <c r="A50" s="221" t="s">
        <v>374</v>
      </c>
      <c r="B50" s="48" t="s">
        <v>375</v>
      </c>
      <c r="C50" s="48" t="s">
        <v>376</v>
      </c>
      <c r="D50" s="49" t="s">
        <v>377</v>
      </c>
      <c r="F50" s="28" t="str">
        <f t="shared" si="2"/>
        <v>○</v>
      </c>
      <c r="G50" s="28" t="str">
        <f t="shared" si="3"/>
        <v/>
      </c>
      <c r="H50" s="28" t="str">
        <f t="shared" si="4"/>
        <v/>
      </c>
      <c r="I50" s="28" t="str">
        <f t="shared" si="5"/>
        <v>○</v>
      </c>
      <c r="J50" s="28" t="str">
        <f t="shared" si="6"/>
        <v/>
      </c>
      <c r="K50" s="28" t="str">
        <f t="shared" si="7"/>
        <v/>
      </c>
      <c r="L50" s="29" t="str">
        <f t="shared" si="8"/>
        <v>○</v>
      </c>
      <c r="M50" s="29" t="str">
        <f t="shared" si="9"/>
        <v/>
      </c>
      <c r="N50" s="29" t="str">
        <f t="shared" si="10"/>
        <v>○</v>
      </c>
      <c r="O50" s="29" t="str">
        <f t="shared" si="11"/>
        <v/>
      </c>
    </row>
    <row r="51" spans="1:15" ht="135" x14ac:dyDescent="0.15">
      <c r="A51" s="222"/>
      <c r="B51" s="50" t="s">
        <v>378</v>
      </c>
      <c r="C51" s="50" t="s">
        <v>379</v>
      </c>
      <c r="D51" s="51" t="s">
        <v>380</v>
      </c>
      <c r="F51" s="28" t="str">
        <f t="shared" si="2"/>
        <v>○</v>
      </c>
      <c r="G51" s="28" t="str">
        <f t="shared" si="3"/>
        <v/>
      </c>
      <c r="H51" s="28" t="str">
        <f t="shared" si="4"/>
        <v/>
      </c>
      <c r="I51" s="28" t="str">
        <f t="shared" si="5"/>
        <v>○</v>
      </c>
      <c r="J51" s="28" t="str">
        <f t="shared" si="6"/>
        <v/>
      </c>
      <c r="K51" s="28" t="str">
        <f t="shared" si="7"/>
        <v/>
      </c>
      <c r="L51" s="29" t="str">
        <f t="shared" si="8"/>
        <v>○</v>
      </c>
      <c r="M51" s="29" t="str">
        <f t="shared" si="9"/>
        <v/>
      </c>
      <c r="N51" s="29" t="str">
        <f t="shared" si="10"/>
        <v/>
      </c>
      <c r="O51" s="29" t="str">
        <f t="shared" si="11"/>
        <v>○</v>
      </c>
    </row>
    <row r="52" spans="1:15" ht="135.75" thickBot="1" x14ac:dyDescent="0.2">
      <c r="A52" s="223"/>
      <c r="B52" s="52" t="s">
        <v>381</v>
      </c>
      <c r="C52" s="52" t="s">
        <v>382</v>
      </c>
      <c r="D52" s="53" t="s">
        <v>383</v>
      </c>
      <c r="F52" s="28" t="str">
        <f t="shared" si="2"/>
        <v>○</v>
      </c>
      <c r="G52" s="28" t="str">
        <f t="shared" si="3"/>
        <v/>
      </c>
      <c r="H52" s="28" t="str">
        <f t="shared" si="4"/>
        <v/>
      </c>
      <c r="I52" s="28" t="str">
        <f t="shared" si="5"/>
        <v>○</v>
      </c>
      <c r="J52" s="28" t="str">
        <f t="shared" si="6"/>
        <v/>
      </c>
      <c r="K52" s="28" t="str">
        <f t="shared" si="7"/>
        <v/>
      </c>
      <c r="L52" s="29" t="str">
        <f t="shared" si="8"/>
        <v>○</v>
      </c>
      <c r="M52" s="29" t="str">
        <f t="shared" si="9"/>
        <v/>
      </c>
      <c r="N52" s="29" t="str">
        <f t="shared" si="10"/>
        <v/>
      </c>
      <c r="O52" s="29" t="str">
        <f t="shared" si="11"/>
        <v>○</v>
      </c>
    </row>
    <row r="53" spans="1:15" ht="95.25" thickTop="1" x14ac:dyDescent="0.15">
      <c r="A53" s="224" t="s">
        <v>384</v>
      </c>
      <c r="B53" s="54" t="s">
        <v>385</v>
      </c>
      <c r="C53" s="54" t="s">
        <v>386</v>
      </c>
      <c r="D53" s="55" t="s">
        <v>387</v>
      </c>
      <c r="F53" s="28" t="str">
        <f t="shared" si="2"/>
        <v/>
      </c>
      <c r="G53" s="28" t="str">
        <f t="shared" si="3"/>
        <v/>
      </c>
      <c r="H53" s="28" t="str">
        <f t="shared" si="4"/>
        <v/>
      </c>
      <c r="I53" s="28" t="str">
        <f t="shared" si="5"/>
        <v/>
      </c>
      <c r="J53" s="28" t="str">
        <f t="shared" si="6"/>
        <v/>
      </c>
      <c r="K53" s="28" t="str">
        <f t="shared" si="7"/>
        <v/>
      </c>
      <c r="L53" s="29" t="str">
        <f t="shared" si="8"/>
        <v/>
      </c>
      <c r="M53" s="29" t="str">
        <f t="shared" si="9"/>
        <v/>
      </c>
      <c r="N53" s="29" t="str">
        <f t="shared" si="10"/>
        <v/>
      </c>
      <c r="O53" s="29" t="str">
        <f t="shared" si="11"/>
        <v>○</v>
      </c>
    </row>
    <row r="54" spans="1:15" ht="121.5" x14ac:dyDescent="0.15">
      <c r="A54" s="225"/>
      <c r="B54" s="56" t="s">
        <v>388</v>
      </c>
      <c r="C54" s="56" t="s">
        <v>389</v>
      </c>
      <c r="D54" s="57" t="s">
        <v>390</v>
      </c>
      <c r="F54" s="28" t="str">
        <f t="shared" si="2"/>
        <v/>
      </c>
      <c r="G54" s="28" t="str">
        <f t="shared" si="3"/>
        <v/>
      </c>
      <c r="H54" s="28" t="str">
        <f t="shared" si="4"/>
        <v/>
      </c>
      <c r="I54" s="28" t="str">
        <f t="shared" si="5"/>
        <v/>
      </c>
      <c r="J54" s="28" t="str">
        <f t="shared" si="6"/>
        <v/>
      </c>
      <c r="K54" s="28" t="str">
        <f t="shared" si="7"/>
        <v/>
      </c>
      <c r="L54" s="29" t="str">
        <f t="shared" si="8"/>
        <v/>
      </c>
      <c r="M54" s="29" t="str">
        <f t="shared" si="9"/>
        <v/>
      </c>
      <c r="N54" s="29" t="str">
        <f t="shared" si="10"/>
        <v/>
      </c>
      <c r="O54" s="29" t="str">
        <f t="shared" si="11"/>
        <v>○</v>
      </c>
    </row>
    <row r="55" spans="1:15" ht="162" x14ac:dyDescent="0.15">
      <c r="A55" s="225"/>
      <c r="B55" s="56" t="s">
        <v>391</v>
      </c>
      <c r="C55" s="56" t="s">
        <v>392</v>
      </c>
      <c r="D55" s="57" t="s">
        <v>393</v>
      </c>
      <c r="F55" s="28" t="str">
        <f t="shared" si="2"/>
        <v/>
      </c>
      <c r="G55" s="28" t="str">
        <f t="shared" si="3"/>
        <v/>
      </c>
      <c r="H55" s="28" t="str">
        <f t="shared" si="4"/>
        <v/>
      </c>
      <c r="I55" s="28" t="str">
        <f t="shared" si="5"/>
        <v>○</v>
      </c>
      <c r="J55" s="28" t="str">
        <f t="shared" si="6"/>
        <v/>
      </c>
      <c r="K55" s="28" t="str">
        <f t="shared" si="7"/>
        <v/>
      </c>
      <c r="L55" s="29" t="str">
        <f t="shared" si="8"/>
        <v/>
      </c>
      <c r="M55" s="29" t="str">
        <f t="shared" si="9"/>
        <v/>
      </c>
      <c r="N55" s="29" t="str">
        <f t="shared" si="10"/>
        <v/>
      </c>
      <c r="O55" s="29" t="str">
        <f t="shared" si="11"/>
        <v>○</v>
      </c>
    </row>
    <row r="56" spans="1:15" ht="216" x14ac:dyDescent="0.15">
      <c r="A56" s="225"/>
      <c r="B56" s="56" t="s">
        <v>394</v>
      </c>
      <c r="C56" s="56" t="s">
        <v>395</v>
      </c>
      <c r="D56" s="57" t="s">
        <v>396</v>
      </c>
      <c r="F56" s="28" t="str">
        <f t="shared" si="2"/>
        <v/>
      </c>
      <c r="G56" s="28" t="str">
        <f t="shared" si="3"/>
        <v/>
      </c>
      <c r="H56" s="28" t="str">
        <f t="shared" si="4"/>
        <v/>
      </c>
      <c r="I56" s="28" t="str">
        <f t="shared" si="5"/>
        <v/>
      </c>
      <c r="J56" s="28" t="str">
        <f t="shared" si="6"/>
        <v/>
      </c>
      <c r="K56" s="28" t="str">
        <f t="shared" si="7"/>
        <v/>
      </c>
      <c r="L56" s="29" t="str">
        <f t="shared" si="8"/>
        <v/>
      </c>
      <c r="M56" s="29" t="str">
        <f t="shared" si="9"/>
        <v>○</v>
      </c>
      <c r="N56" s="29" t="str">
        <f t="shared" si="10"/>
        <v/>
      </c>
      <c r="O56" s="29" t="str">
        <f t="shared" si="11"/>
        <v>○</v>
      </c>
    </row>
    <row r="57" spans="1:15" ht="243" x14ac:dyDescent="0.15">
      <c r="A57" s="225"/>
      <c r="B57" s="56" t="s">
        <v>397</v>
      </c>
      <c r="C57" s="56" t="s">
        <v>398</v>
      </c>
      <c r="D57" s="57" t="s">
        <v>399</v>
      </c>
      <c r="F57" s="28" t="str">
        <f t="shared" si="2"/>
        <v/>
      </c>
      <c r="G57" s="28" t="str">
        <f t="shared" si="3"/>
        <v/>
      </c>
      <c r="H57" s="28" t="str">
        <f t="shared" si="4"/>
        <v/>
      </c>
      <c r="I57" s="28" t="str">
        <f t="shared" si="5"/>
        <v>○</v>
      </c>
      <c r="J57" s="28" t="str">
        <f t="shared" si="6"/>
        <v/>
      </c>
      <c r="K57" s="28" t="str">
        <f t="shared" si="7"/>
        <v/>
      </c>
      <c r="L57" s="29" t="str">
        <f t="shared" si="8"/>
        <v/>
      </c>
      <c r="M57" s="29" t="str">
        <f t="shared" si="9"/>
        <v>○</v>
      </c>
      <c r="N57" s="29" t="str">
        <f t="shared" si="10"/>
        <v/>
      </c>
      <c r="O57" s="29" t="str">
        <f t="shared" si="11"/>
        <v>○</v>
      </c>
    </row>
    <row r="58" spans="1:15" ht="131.25" customHeight="1" x14ac:dyDescent="0.15">
      <c r="A58" s="225"/>
      <c r="B58" s="56" t="s">
        <v>400</v>
      </c>
      <c r="C58" s="56" t="s">
        <v>401</v>
      </c>
      <c r="D58" s="57" t="s">
        <v>402</v>
      </c>
      <c r="F58" s="28" t="str">
        <f t="shared" si="2"/>
        <v/>
      </c>
      <c r="G58" s="28" t="str">
        <f t="shared" si="3"/>
        <v/>
      </c>
      <c r="H58" s="28" t="str">
        <f t="shared" si="4"/>
        <v/>
      </c>
      <c r="I58" s="28" t="str">
        <f t="shared" si="5"/>
        <v/>
      </c>
      <c r="J58" s="28" t="str">
        <f t="shared" si="6"/>
        <v/>
      </c>
      <c r="K58" s="28" t="str">
        <f t="shared" si="7"/>
        <v/>
      </c>
      <c r="L58" s="29" t="str">
        <f t="shared" si="8"/>
        <v/>
      </c>
      <c r="M58" s="29" t="str">
        <f t="shared" si="9"/>
        <v>○</v>
      </c>
      <c r="N58" s="29" t="str">
        <f t="shared" si="10"/>
        <v/>
      </c>
      <c r="O58" s="29" t="str">
        <f t="shared" si="11"/>
        <v>○</v>
      </c>
    </row>
    <row r="59" spans="1:15" ht="108" x14ac:dyDescent="0.15">
      <c r="A59" s="225"/>
      <c r="B59" s="56" t="s">
        <v>403</v>
      </c>
      <c r="C59" s="56" t="s">
        <v>404</v>
      </c>
      <c r="D59" s="57" t="s">
        <v>405</v>
      </c>
      <c r="F59" s="28" t="str">
        <f t="shared" si="2"/>
        <v/>
      </c>
      <c r="G59" s="28" t="str">
        <f t="shared" si="3"/>
        <v/>
      </c>
      <c r="H59" s="28" t="str">
        <f t="shared" si="4"/>
        <v/>
      </c>
      <c r="I59" s="28" t="str">
        <f t="shared" si="5"/>
        <v/>
      </c>
      <c r="J59" s="28" t="str">
        <f t="shared" si="6"/>
        <v/>
      </c>
      <c r="K59" s="28" t="str">
        <f t="shared" si="7"/>
        <v/>
      </c>
      <c r="L59" s="29" t="str">
        <f t="shared" si="8"/>
        <v/>
      </c>
      <c r="M59" s="29" t="str">
        <f t="shared" si="9"/>
        <v/>
      </c>
      <c r="N59" s="29" t="str">
        <f t="shared" si="10"/>
        <v/>
      </c>
      <c r="O59" s="29" t="str">
        <f t="shared" si="11"/>
        <v/>
      </c>
    </row>
    <row r="60" spans="1:15" ht="54" x14ac:dyDescent="0.15">
      <c r="A60" s="225"/>
      <c r="B60" s="56" t="s">
        <v>406</v>
      </c>
      <c r="C60" s="56" t="s">
        <v>407</v>
      </c>
      <c r="D60" s="57" t="s">
        <v>408</v>
      </c>
      <c r="F60" s="28" t="str">
        <f t="shared" si="2"/>
        <v/>
      </c>
      <c r="G60" s="28" t="str">
        <f t="shared" si="3"/>
        <v/>
      </c>
      <c r="H60" s="28" t="str">
        <f t="shared" si="4"/>
        <v/>
      </c>
      <c r="I60" s="28" t="str">
        <f t="shared" si="5"/>
        <v/>
      </c>
      <c r="J60" s="28" t="str">
        <f t="shared" si="6"/>
        <v/>
      </c>
      <c r="K60" s="28" t="str">
        <f t="shared" si="7"/>
        <v/>
      </c>
      <c r="L60" s="29" t="str">
        <f t="shared" si="8"/>
        <v/>
      </c>
      <c r="M60" s="29" t="str">
        <f t="shared" si="9"/>
        <v/>
      </c>
      <c r="N60" s="29" t="str">
        <f t="shared" si="10"/>
        <v/>
      </c>
      <c r="O60" s="29" t="str">
        <f t="shared" si="11"/>
        <v/>
      </c>
    </row>
    <row r="61" spans="1:15" ht="121.5" x14ac:dyDescent="0.15">
      <c r="A61" s="225"/>
      <c r="B61" s="56" t="s">
        <v>409</v>
      </c>
      <c r="C61" s="56" t="s">
        <v>410</v>
      </c>
      <c r="D61" s="57" t="s">
        <v>411</v>
      </c>
      <c r="F61" s="28" t="str">
        <f t="shared" si="2"/>
        <v/>
      </c>
      <c r="G61" s="28" t="str">
        <f t="shared" si="3"/>
        <v/>
      </c>
      <c r="H61" s="28" t="str">
        <f t="shared" si="4"/>
        <v/>
      </c>
      <c r="I61" s="28" t="str">
        <f t="shared" si="5"/>
        <v/>
      </c>
      <c r="J61" s="28" t="str">
        <f t="shared" si="6"/>
        <v/>
      </c>
      <c r="K61" s="28" t="str">
        <f t="shared" si="7"/>
        <v/>
      </c>
      <c r="L61" s="29" t="str">
        <f t="shared" si="8"/>
        <v/>
      </c>
      <c r="M61" s="29" t="str">
        <f t="shared" si="9"/>
        <v/>
      </c>
      <c r="N61" s="29" t="str">
        <f t="shared" si="10"/>
        <v/>
      </c>
      <c r="O61" s="29" t="str">
        <f t="shared" si="11"/>
        <v/>
      </c>
    </row>
    <row r="62" spans="1:15" ht="94.5" x14ac:dyDescent="0.15">
      <c r="A62" s="225"/>
      <c r="B62" s="56" t="s">
        <v>412</v>
      </c>
      <c r="C62" s="56" t="s">
        <v>413</v>
      </c>
      <c r="D62" s="57" t="s">
        <v>414</v>
      </c>
      <c r="F62" s="28" t="str">
        <f t="shared" si="2"/>
        <v/>
      </c>
      <c r="G62" s="28" t="str">
        <f t="shared" si="3"/>
        <v/>
      </c>
      <c r="H62" s="28" t="str">
        <f t="shared" si="4"/>
        <v/>
      </c>
      <c r="I62" s="28" t="str">
        <f t="shared" si="5"/>
        <v/>
      </c>
      <c r="J62" s="28" t="str">
        <f t="shared" si="6"/>
        <v/>
      </c>
      <c r="K62" s="28" t="str">
        <f t="shared" si="7"/>
        <v/>
      </c>
      <c r="L62" s="29" t="str">
        <f t="shared" si="8"/>
        <v/>
      </c>
      <c r="M62" s="29" t="str">
        <f t="shared" si="9"/>
        <v/>
      </c>
      <c r="N62" s="29" t="str">
        <f t="shared" si="10"/>
        <v/>
      </c>
      <c r="O62" s="29" t="str">
        <f t="shared" si="11"/>
        <v/>
      </c>
    </row>
    <row r="63" spans="1:15" ht="40.5" x14ac:dyDescent="0.15">
      <c r="A63" s="225"/>
      <c r="B63" s="56" t="s">
        <v>415</v>
      </c>
      <c r="C63" s="56" t="s">
        <v>416</v>
      </c>
      <c r="D63" s="57" t="s">
        <v>417</v>
      </c>
      <c r="F63" s="28" t="str">
        <f t="shared" si="2"/>
        <v/>
      </c>
      <c r="G63" s="28" t="str">
        <f t="shared" si="3"/>
        <v/>
      </c>
      <c r="H63" s="28" t="str">
        <f t="shared" si="4"/>
        <v/>
      </c>
      <c r="I63" s="28" t="str">
        <f t="shared" si="5"/>
        <v/>
      </c>
      <c r="J63" s="28" t="str">
        <f t="shared" si="6"/>
        <v/>
      </c>
      <c r="K63" s="28" t="str">
        <f t="shared" si="7"/>
        <v/>
      </c>
      <c r="L63" s="29" t="str">
        <f t="shared" si="8"/>
        <v/>
      </c>
      <c r="M63" s="29" t="str">
        <f t="shared" si="9"/>
        <v/>
      </c>
      <c r="N63" s="29" t="str">
        <f t="shared" si="10"/>
        <v/>
      </c>
      <c r="O63" s="29" t="str">
        <f t="shared" si="11"/>
        <v/>
      </c>
    </row>
    <row r="64" spans="1:15" ht="27.75" thickBot="1" x14ac:dyDescent="0.2">
      <c r="A64" s="226"/>
      <c r="B64" s="58" t="s">
        <v>418</v>
      </c>
      <c r="C64" s="58" t="s">
        <v>419</v>
      </c>
      <c r="D64" s="59"/>
      <c r="F64" s="28" t="str">
        <f t="shared" si="2"/>
        <v/>
      </c>
      <c r="G64" s="28" t="str">
        <f t="shared" si="3"/>
        <v/>
      </c>
      <c r="H64" s="28" t="str">
        <f t="shared" si="4"/>
        <v/>
      </c>
      <c r="I64" s="28" t="str">
        <f t="shared" si="5"/>
        <v/>
      </c>
      <c r="J64" s="28" t="str">
        <f t="shared" si="6"/>
        <v/>
      </c>
      <c r="K64" s="28" t="str">
        <f t="shared" si="7"/>
        <v/>
      </c>
      <c r="L64" s="29" t="str">
        <f t="shared" si="8"/>
        <v/>
      </c>
      <c r="M64" s="29" t="str">
        <f t="shared" si="9"/>
        <v/>
      </c>
      <c r="N64" s="29" t="str">
        <f t="shared" si="10"/>
        <v/>
      </c>
      <c r="O64" s="29" t="str">
        <f t="shared" si="11"/>
        <v/>
      </c>
    </row>
    <row r="65" spans="1:15" ht="95.25" thickTop="1" x14ac:dyDescent="0.15">
      <c r="A65" s="227" t="s">
        <v>420</v>
      </c>
      <c r="B65" s="60" t="s">
        <v>421</v>
      </c>
      <c r="C65" s="60" t="s">
        <v>422</v>
      </c>
      <c r="D65" s="61" t="s">
        <v>423</v>
      </c>
      <c r="F65" s="28" t="str">
        <f t="shared" si="2"/>
        <v/>
      </c>
      <c r="G65" s="28" t="str">
        <f t="shared" si="3"/>
        <v/>
      </c>
      <c r="H65" s="28" t="str">
        <f t="shared" si="4"/>
        <v/>
      </c>
      <c r="I65" s="28" t="str">
        <f t="shared" si="5"/>
        <v>○</v>
      </c>
      <c r="J65" s="28" t="str">
        <f t="shared" si="6"/>
        <v>○</v>
      </c>
      <c r="K65" s="28" t="str">
        <f t="shared" si="7"/>
        <v/>
      </c>
      <c r="L65" s="29" t="str">
        <f t="shared" si="8"/>
        <v/>
      </c>
      <c r="M65" s="29" t="str">
        <f t="shared" si="9"/>
        <v/>
      </c>
      <c r="N65" s="29" t="str">
        <f t="shared" si="10"/>
        <v/>
      </c>
      <c r="O65" s="29" t="str">
        <f t="shared" si="11"/>
        <v/>
      </c>
    </row>
    <row r="66" spans="1:15" ht="94.5" x14ac:dyDescent="0.15">
      <c r="A66" s="228"/>
      <c r="B66" s="62" t="s">
        <v>424</v>
      </c>
      <c r="C66" s="62" t="s">
        <v>425</v>
      </c>
      <c r="D66" s="63" t="s">
        <v>426</v>
      </c>
      <c r="F66" s="28" t="str">
        <f t="shared" si="2"/>
        <v/>
      </c>
      <c r="G66" s="28" t="str">
        <f t="shared" si="3"/>
        <v/>
      </c>
      <c r="H66" s="28" t="str">
        <f t="shared" si="4"/>
        <v/>
      </c>
      <c r="I66" s="28" t="str">
        <f t="shared" si="5"/>
        <v>○</v>
      </c>
      <c r="J66" s="28" t="str">
        <f t="shared" si="6"/>
        <v>○</v>
      </c>
      <c r="K66" s="28" t="str">
        <f t="shared" si="7"/>
        <v/>
      </c>
      <c r="L66" s="29" t="str">
        <f t="shared" si="8"/>
        <v>○</v>
      </c>
      <c r="M66" s="29" t="str">
        <f t="shared" si="9"/>
        <v/>
      </c>
      <c r="N66" s="29" t="str">
        <f t="shared" si="10"/>
        <v/>
      </c>
      <c r="O66" s="29" t="str">
        <f t="shared" si="11"/>
        <v/>
      </c>
    </row>
    <row r="67" spans="1:15" ht="94.5" x14ac:dyDescent="0.15">
      <c r="A67" s="228"/>
      <c r="B67" s="62" t="s">
        <v>636</v>
      </c>
      <c r="C67" s="62" t="s">
        <v>427</v>
      </c>
      <c r="D67" s="63" t="s">
        <v>428</v>
      </c>
      <c r="F67" s="28" t="str">
        <f t="shared" si="2"/>
        <v/>
      </c>
      <c r="G67" s="28" t="str">
        <f t="shared" si="3"/>
        <v/>
      </c>
      <c r="H67" s="28" t="str">
        <f t="shared" si="4"/>
        <v/>
      </c>
      <c r="I67" s="28" t="str">
        <f t="shared" si="5"/>
        <v>○</v>
      </c>
      <c r="J67" s="28" t="str">
        <f t="shared" si="6"/>
        <v>○</v>
      </c>
      <c r="K67" s="28" t="str">
        <f t="shared" si="7"/>
        <v/>
      </c>
      <c r="L67" s="29" t="str">
        <f t="shared" si="8"/>
        <v/>
      </c>
      <c r="M67" s="29" t="str">
        <f t="shared" si="9"/>
        <v/>
      </c>
      <c r="N67" s="29" t="str">
        <f t="shared" si="10"/>
        <v/>
      </c>
      <c r="O67" s="29" t="str">
        <f t="shared" si="11"/>
        <v/>
      </c>
    </row>
    <row r="68" spans="1:15" ht="121.5" x14ac:dyDescent="0.15">
      <c r="A68" s="228"/>
      <c r="B68" s="62" t="s">
        <v>429</v>
      </c>
      <c r="C68" s="62" t="s">
        <v>430</v>
      </c>
      <c r="D68" s="63" t="s">
        <v>431</v>
      </c>
      <c r="F68" s="28" t="str">
        <f t="shared" ref="F68:F131" si="12">IF(COUNTIF(D68,"*TOP10%論文数*")+COUNTIF(D68,"*Top10%論文数*"),"○","")</f>
        <v/>
      </c>
      <c r="G68" s="28" t="str">
        <f t="shared" si="3"/>
        <v/>
      </c>
      <c r="H68" s="28" t="str">
        <f t="shared" ref="H68:H131" si="13">IF(COUNTIF(D68,"*インパクト・ファクター*")+COUNTIF(D68,"*インパクト・ファクタ*"),"○","")</f>
        <v/>
      </c>
      <c r="I68" s="28" t="str">
        <f t="shared" ref="I68:I131" si="14">IF(COUNTIF($D68,"*論文数*")+COUNTIF($D68,"*論文等数*")+COUNTIF($D68,"*論文等執筆状況*")+COUNTIF($D68,"*論文等掲載数*")+COUNTIF($D68,"*論文発表数*"),"○","")</f>
        <v>○</v>
      </c>
      <c r="J68" s="28" t="str">
        <f t="shared" ref="J68:J131" si="15">IF(COUNTIF($D68,"*被引用数*")+COUNTIF($D68,"*高被引用数*")+COUNTIF($D68,"*被引用件数*"),"○","")</f>
        <v>○</v>
      </c>
      <c r="K68" s="28" t="str">
        <f t="shared" ref="K68:K131" si="16">IF(COUNTIF($D68,"*国際共著*"),"○","")</f>
        <v/>
      </c>
      <c r="L68" s="29" t="str">
        <f t="shared" ref="L68:L131" si="17">IF(COUNTIF($D68,"*特許*"),"○","")</f>
        <v/>
      </c>
      <c r="M68" s="29" t="str">
        <f t="shared" ref="M68:M131" si="18">IF(COUNTIF($D68,"*知財*")+COUNTIF($D68,"*知的財産*"),"○","")</f>
        <v/>
      </c>
      <c r="N68" s="29" t="str">
        <f t="shared" ref="N68:N131" si="19">IF(COUNTIF($D68,"*アウトリーチ*"),"○","")</f>
        <v/>
      </c>
      <c r="O68" s="29" t="str">
        <f t="shared" ref="O68:O131" si="20">IF(COUNTIF($D68,"*外部資金*")+COUNTIF($D68,"*競争的研究費*")+COUNTIF($D68,"*競争的資金*"),"○","")</f>
        <v/>
      </c>
    </row>
    <row r="69" spans="1:15" ht="94.5" x14ac:dyDescent="0.15">
      <c r="A69" s="228"/>
      <c r="B69" s="62" t="s">
        <v>432</v>
      </c>
      <c r="C69" s="62" t="s">
        <v>433</v>
      </c>
      <c r="D69" s="63" t="s">
        <v>434</v>
      </c>
      <c r="F69" s="28" t="str">
        <f t="shared" si="12"/>
        <v/>
      </c>
      <c r="G69" s="28" t="str">
        <f t="shared" ref="G69:G132" si="21">IF(COUNTIF($D69,"*インパクト*"),"○","")</f>
        <v/>
      </c>
      <c r="H69" s="28" t="str">
        <f t="shared" si="13"/>
        <v/>
      </c>
      <c r="I69" s="28" t="str">
        <f t="shared" si="14"/>
        <v>○</v>
      </c>
      <c r="J69" s="28" t="str">
        <f t="shared" si="15"/>
        <v>○</v>
      </c>
      <c r="K69" s="28" t="str">
        <f t="shared" si="16"/>
        <v/>
      </c>
      <c r="L69" s="29" t="str">
        <f t="shared" si="17"/>
        <v>○</v>
      </c>
      <c r="M69" s="29" t="str">
        <f t="shared" si="18"/>
        <v/>
      </c>
      <c r="N69" s="29" t="str">
        <f t="shared" si="19"/>
        <v/>
      </c>
      <c r="O69" s="29" t="str">
        <f t="shared" si="20"/>
        <v/>
      </c>
    </row>
    <row r="70" spans="1:15" ht="108" x14ac:dyDescent="0.15">
      <c r="A70" s="228"/>
      <c r="B70" s="62" t="s">
        <v>435</v>
      </c>
      <c r="C70" s="62" t="s">
        <v>436</v>
      </c>
      <c r="D70" s="63" t="s">
        <v>437</v>
      </c>
      <c r="F70" s="28" t="str">
        <f t="shared" si="12"/>
        <v/>
      </c>
      <c r="G70" s="28" t="str">
        <f t="shared" si="21"/>
        <v/>
      </c>
      <c r="H70" s="28" t="str">
        <f t="shared" si="13"/>
        <v/>
      </c>
      <c r="I70" s="28" t="str">
        <f t="shared" si="14"/>
        <v>○</v>
      </c>
      <c r="J70" s="28" t="str">
        <f t="shared" si="15"/>
        <v/>
      </c>
      <c r="K70" s="28" t="str">
        <f t="shared" si="16"/>
        <v/>
      </c>
      <c r="L70" s="29" t="str">
        <f t="shared" si="17"/>
        <v>○</v>
      </c>
      <c r="M70" s="29" t="str">
        <f t="shared" si="18"/>
        <v>○</v>
      </c>
      <c r="N70" s="29" t="str">
        <f t="shared" si="19"/>
        <v/>
      </c>
      <c r="O70" s="29" t="str">
        <f t="shared" si="20"/>
        <v>○</v>
      </c>
    </row>
    <row r="71" spans="1:15" ht="69.75" customHeight="1" thickBot="1" x14ac:dyDescent="0.2">
      <c r="A71" s="229"/>
      <c r="B71" s="64" t="s">
        <v>438</v>
      </c>
      <c r="C71" s="64" t="s">
        <v>439</v>
      </c>
      <c r="D71" s="65" t="s">
        <v>440</v>
      </c>
      <c r="F71" s="28" t="str">
        <f t="shared" si="12"/>
        <v/>
      </c>
      <c r="G71" s="28" t="str">
        <f t="shared" si="21"/>
        <v/>
      </c>
      <c r="H71" s="28" t="str">
        <f t="shared" si="13"/>
        <v/>
      </c>
      <c r="I71" s="28" t="str">
        <f t="shared" si="14"/>
        <v/>
      </c>
      <c r="J71" s="28" t="str">
        <f t="shared" si="15"/>
        <v/>
      </c>
      <c r="K71" s="28" t="str">
        <f t="shared" si="16"/>
        <v/>
      </c>
      <c r="L71" s="29" t="str">
        <f t="shared" si="17"/>
        <v/>
      </c>
      <c r="M71" s="29" t="str">
        <f t="shared" si="18"/>
        <v/>
      </c>
      <c r="N71" s="29" t="str">
        <f t="shared" si="19"/>
        <v/>
      </c>
      <c r="O71" s="29" t="str">
        <f t="shared" si="20"/>
        <v/>
      </c>
    </row>
    <row r="72" spans="1:15" ht="78.75" customHeight="1" thickTop="1" x14ac:dyDescent="0.15">
      <c r="A72" s="230" t="s">
        <v>441</v>
      </c>
      <c r="B72" s="66" t="s">
        <v>442</v>
      </c>
      <c r="C72" s="66" t="s">
        <v>443</v>
      </c>
      <c r="D72" s="67" t="s">
        <v>444</v>
      </c>
      <c r="F72" s="28" t="str">
        <f t="shared" si="12"/>
        <v/>
      </c>
      <c r="G72" s="28" t="str">
        <f t="shared" si="21"/>
        <v/>
      </c>
      <c r="H72" s="28" t="str">
        <f t="shared" si="13"/>
        <v/>
      </c>
      <c r="I72" s="28" t="str">
        <f t="shared" si="14"/>
        <v/>
      </c>
      <c r="J72" s="28" t="str">
        <f t="shared" si="15"/>
        <v/>
      </c>
      <c r="K72" s="28" t="str">
        <f t="shared" si="16"/>
        <v/>
      </c>
      <c r="L72" s="29" t="str">
        <f t="shared" si="17"/>
        <v/>
      </c>
      <c r="M72" s="29" t="str">
        <f t="shared" si="18"/>
        <v/>
      </c>
      <c r="N72" s="29" t="str">
        <f t="shared" si="19"/>
        <v/>
      </c>
      <c r="O72" s="29" t="str">
        <f t="shared" si="20"/>
        <v/>
      </c>
    </row>
    <row r="73" spans="1:15" ht="77.25" customHeight="1" x14ac:dyDescent="0.15">
      <c r="A73" s="231"/>
      <c r="B73" s="68" t="s">
        <v>445</v>
      </c>
      <c r="C73" s="68" t="s">
        <v>446</v>
      </c>
      <c r="D73" s="69" t="s">
        <v>447</v>
      </c>
      <c r="F73" s="28" t="str">
        <f t="shared" si="12"/>
        <v/>
      </c>
      <c r="G73" s="28" t="str">
        <f t="shared" si="21"/>
        <v/>
      </c>
      <c r="H73" s="28" t="str">
        <f t="shared" si="13"/>
        <v/>
      </c>
      <c r="I73" s="28" t="str">
        <f t="shared" si="14"/>
        <v/>
      </c>
      <c r="J73" s="28" t="str">
        <f t="shared" si="15"/>
        <v/>
      </c>
      <c r="K73" s="28" t="str">
        <f t="shared" si="16"/>
        <v/>
      </c>
      <c r="L73" s="29" t="str">
        <f t="shared" si="17"/>
        <v/>
      </c>
      <c r="M73" s="29" t="str">
        <f t="shared" si="18"/>
        <v/>
      </c>
      <c r="N73" s="29" t="str">
        <f t="shared" si="19"/>
        <v/>
      </c>
      <c r="O73" s="29" t="str">
        <f t="shared" si="20"/>
        <v/>
      </c>
    </row>
    <row r="74" spans="1:15" ht="65.25" customHeight="1" thickBot="1" x14ac:dyDescent="0.2">
      <c r="A74" s="232"/>
      <c r="B74" s="70" t="s">
        <v>448</v>
      </c>
      <c r="C74" s="70" t="s">
        <v>449</v>
      </c>
      <c r="D74" s="71" t="s">
        <v>450</v>
      </c>
      <c r="F74" s="28" t="str">
        <f t="shared" si="12"/>
        <v/>
      </c>
      <c r="G74" s="28" t="str">
        <f t="shared" si="21"/>
        <v/>
      </c>
      <c r="H74" s="28" t="str">
        <f t="shared" si="13"/>
        <v/>
      </c>
      <c r="I74" s="28" t="str">
        <f t="shared" si="14"/>
        <v/>
      </c>
      <c r="J74" s="28" t="str">
        <f t="shared" si="15"/>
        <v/>
      </c>
      <c r="K74" s="28" t="str">
        <f t="shared" si="16"/>
        <v/>
      </c>
      <c r="L74" s="29" t="str">
        <f t="shared" si="17"/>
        <v/>
      </c>
      <c r="M74" s="29" t="str">
        <f t="shared" si="18"/>
        <v/>
      </c>
      <c r="N74" s="29" t="str">
        <f t="shared" si="19"/>
        <v/>
      </c>
      <c r="O74" s="29" t="str">
        <f t="shared" si="20"/>
        <v/>
      </c>
    </row>
    <row r="75" spans="1:15" ht="41.25" thickTop="1" x14ac:dyDescent="0.15">
      <c r="A75" s="233" t="s">
        <v>451</v>
      </c>
      <c r="B75" s="72" t="s">
        <v>452</v>
      </c>
      <c r="C75" s="72" t="s">
        <v>453</v>
      </c>
      <c r="D75" s="73" t="s">
        <v>454</v>
      </c>
      <c r="F75" s="28" t="str">
        <f t="shared" si="12"/>
        <v/>
      </c>
      <c r="G75" s="28" t="str">
        <f t="shared" si="21"/>
        <v/>
      </c>
      <c r="H75" s="28" t="str">
        <f t="shared" si="13"/>
        <v/>
      </c>
      <c r="I75" s="28" t="str">
        <f t="shared" si="14"/>
        <v>○</v>
      </c>
      <c r="J75" s="28" t="str">
        <f t="shared" si="15"/>
        <v/>
      </c>
      <c r="K75" s="28" t="str">
        <f t="shared" si="16"/>
        <v/>
      </c>
      <c r="L75" s="29" t="str">
        <f t="shared" si="17"/>
        <v/>
      </c>
      <c r="M75" s="29" t="str">
        <f t="shared" si="18"/>
        <v/>
      </c>
      <c r="N75" s="29" t="str">
        <f t="shared" si="19"/>
        <v/>
      </c>
      <c r="O75" s="29" t="str">
        <f t="shared" si="20"/>
        <v/>
      </c>
    </row>
    <row r="76" spans="1:15" ht="27" x14ac:dyDescent="0.15">
      <c r="A76" s="234"/>
      <c r="B76" s="74" t="s">
        <v>455</v>
      </c>
      <c r="C76" s="74" t="s">
        <v>453</v>
      </c>
      <c r="D76" s="75" t="s">
        <v>454</v>
      </c>
      <c r="F76" s="28" t="str">
        <f t="shared" si="12"/>
        <v/>
      </c>
      <c r="G76" s="28" t="str">
        <f t="shared" si="21"/>
        <v/>
      </c>
      <c r="H76" s="28" t="str">
        <f t="shared" si="13"/>
        <v/>
      </c>
      <c r="I76" s="28" t="str">
        <f t="shared" si="14"/>
        <v>○</v>
      </c>
      <c r="J76" s="28" t="str">
        <f t="shared" si="15"/>
        <v/>
      </c>
      <c r="K76" s="28" t="str">
        <f t="shared" si="16"/>
        <v/>
      </c>
      <c r="L76" s="29" t="str">
        <f t="shared" si="17"/>
        <v/>
      </c>
      <c r="M76" s="29" t="str">
        <f t="shared" si="18"/>
        <v/>
      </c>
      <c r="N76" s="29" t="str">
        <f t="shared" si="19"/>
        <v/>
      </c>
      <c r="O76" s="29" t="str">
        <f t="shared" si="20"/>
        <v/>
      </c>
    </row>
    <row r="77" spans="1:15" ht="54" x14ac:dyDescent="0.15">
      <c r="A77" s="234"/>
      <c r="B77" s="74" t="s">
        <v>456</v>
      </c>
      <c r="C77" s="74" t="s">
        <v>453</v>
      </c>
      <c r="D77" s="75" t="s">
        <v>454</v>
      </c>
      <c r="F77" s="28" t="str">
        <f t="shared" si="12"/>
        <v/>
      </c>
      <c r="G77" s="28" t="str">
        <f t="shared" si="21"/>
        <v/>
      </c>
      <c r="H77" s="28" t="str">
        <f t="shared" si="13"/>
        <v/>
      </c>
      <c r="I77" s="28" t="str">
        <f t="shared" si="14"/>
        <v>○</v>
      </c>
      <c r="J77" s="28" t="str">
        <f t="shared" si="15"/>
        <v/>
      </c>
      <c r="K77" s="28" t="str">
        <f t="shared" si="16"/>
        <v/>
      </c>
      <c r="L77" s="29" t="str">
        <f t="shared" si="17"/>
        <v/>
      </c>
      <c r="M77" s="29" t="str">
        <f t="shared" si="18"/>
        <v/>
      </c>
      <c r="N77" s="29" t="str">
        <f t="shared" si="19"/>
        <v/>
      </c>
      <c r="O77" s="29" t="str">
        <f t="shared" si="20"/>
        <v/>
      </c>
    </row>
    <row r="78" spans="1:15" ht="27" x14ac:dyDescent="0.15">
      <c r="A78" s="234"/>
      <c r="B78" s="74" t="s">
        <v>457</v>
      </c>
      <c r="C78" s="74" t="s">
        <v>453</v>
      </c>
      <c r="D78" s="75" t="s">
        <v>454</v>
      </c>
      <c r="F78" s="28" t="str">
        <f t="shared" si="12"/>
        <v/>
      </c>
      <c r="G78" s="28" t="str">
        <f t="shared" si="21"/>
        <v/>
      </c>
      <c r="H78" s="28" t="str">
        <f t="shared" si="13"/>
        <v/>
      </c>
      <c r="I78" s="28" t="str">
        <f t="shared" si="14"/>
        <v>○</v>
      </c>
      <c r="J78" s="28" t="str">
        <f t="shared" si="15"/>
        <v/>
      </c>
      <c r="K78" s="28" t="str">
        <f t="shared" si="16"/>
        <v/>
      </c>
      <c r="L78" s="29" t="str">
        <f t="shared" si="17"/>
        <v/>
      </c>
      <c r="M78" s="29" t="str">
        <f t="shared" si="18"/>
        <v/>
      </c>
      <c r="N78" s="29" t="str">
        <f t="shared" si="19"/>
        <v/>
      </c>
      <c r="O78" s="29" t="str">
        <f t="shared" si="20"/>
        <v/>
      </c>
    </row>
    <row r="79" spans="1:15" ht="27" x14ac:dyDescent="0.15">
      <c r="A79" s="234"/>
      <c r="B79" s="74" t="s">
        <v>458</v>
      </c>
      <c r="C79" s="74" t="s">
        <v>453</v>
      </c>
      <c r="D79" s="75" t="s">
        <v>454</v>
      </c>
      <c r="F79" s="28" t="str">
        <f t="shared" si="12"/>
        <v/>
      </c>
      <c r="G79" s="28" t="str">
        <f t="shared" si="21"/>
        <v/>
      </c>
      <c r="H79" s="28" t="str">
        <f t="shared" si="13"/>
        <v/>
      </c>
      <c r="I79" s="28" t="str">
        <f t="shared" si="14"/>
        <v>○</v>
      </c>
      <c r="J79" s="28" t="str">
        <f t="shared" si="15"/>
        <v/>
      </c>
      <c r="K79" s="28" t="str">
        <f t="shared" si="16"/>
        <v/>
      </c>
      <c r="L79" s="29" t="str">
        <f t="shared" si="17"/>
        <v/>
      </c>
      <c r="M79" s="29" t="str">
        <f t="shared" si="18"/>
        <v/>
      </c>
      <c r="N79" s="29" t="str">
        <f t="shared" si="19"/>
        <v/>
      </c>
      <c r="O79" s="29" t="str">
        <f t="shared" si="20"/>
        <v/>
      </c>
    </row>
    <row r="80" spans="1:15" ht="27" x14ac:dyDescent="0.15">
      <c r="A80" s="234"/>
      <c r="B80" s="74" t="s">
        <v>459</v>
      </c>
      <c r="C80" s="205" t="s">
        <v>460</v>
      </c>
      <c r="D80" s="205"/>
      <c r="F80" s="28" t="str">
        <f t="shared" si="12"/>
        <v/>
      </c>
      <c r="G80" s="28" t="str">
        <f t="shared" si="21"/>
        <v/>
      </c>
      <c r="H80" s="28" t="str">
        <f t="shared" si="13"/>
        <v/>
      </c>
      <c r="I80" s="28" t="str">
        <f t="shared" si="14"/>
        <v/>
      </c>
      <c r="J80" s="28" t="str">
        <f t="shared" si="15"/>
        <v/>
      </c>
      <c r="K80" s="28" t="str">
        <f t="shared" si="16"/>
        <v/>
      </c>
      <c r="L80" s="29" t="str">
        <f t="shared" si="17"/>
        <v/>
      </c>
      <c r="M80" s="29" t="str">
        <f t="shared" si="18"/>
        <v/>
      </c>
      <c r="N80" s="29" t="str">
        <f t="shared" si="19"/>
        <v/>
      </c>
      <c r="O80" s="29" t="str">
        <f t="shared" si="20"/>
        <v/>
      </c>
    </row>
    <row r="81" spans="1:15" ht="27.75" thickBot="1" x14ac:dyDescent="0.2">
      <c r="A81" s="235"/>
      <c r="B81" s="76" t="s">
        <v>461</v>
      </c>
      <c r="C81" s="206" t="s">
        <v>462</v>
      </c>
      <c r="D81" s="206"/>
      <c r="F81" s="28" t="str">
        <f t="shared" si="12"/>
        <v/>
      </c>
      <c r="G81" s="28" t="str">
        <f t="shared" si="21"/>
        <v/>
      </c>
      <c r="H81" s="28" t="str">
        <f t="shared" si="13"/>
        <v/>
      </c>
      <c r="I81" s="28" t="str">
        <f t="shared" si="14"/>
        <v/>
      </c>
      <c r="J81" s="28" t="str">
        <f t="shared" si="15"/>
        <v/>
      </c>
      <c r="K81" s="28" t="str">
        <f t="shared" si="16"/>
        <v/>
      </c>
      <c r="L81" s="29" t="str">
        <f t="shared" si="17"/>
        <v/>
      </c>
      <c r="M81" s="29" t="str">
        <f t="shared" si="18"/>
        <v/>
      </c>
      <c r="N81" s="29" t="str">
        <f t="shared" si="19"/>
        <v/>
      </c>
      <c r="O81" s="29" t="str">
        <f t="shared" si="20"/>
        <v/>
      </c>
    </row>
    <row r="82" spans="1:15" ht="81" customHeight="1" thickTop="1" x14ac:dyDescent="0.15">
      <c r="A82" s="207" t="s">
        <v>463</v>
      </c>
      <c r="B82" s="77" t="s">
        <v>464</v>
      </c>
      <c r="C82" s="78" t="s">
        <v>465</v>
      </c>
      <c r="D82" s="79" t="s">
        <v>466</v>
      </c>
      <c r="F82" s="28" t="str">
        <f t="shared" si="12"/>
        <v/>
      </c>
      <c r="G82" s="28" t="str">
        <f t="shared" si="21"/>
        <v/>
      </c>
      <c r="H82" s="28" t="str">
        <f t="shared" si="13"/>
        <v/>
      </c>
      <c r="I82" s="28" t="str">
        <f t="shared" si="14"/>
        <v/>
      </c>
      <c r="J82" s="28" t="str">
        <f t="shared" si="15"/>
        <v/>
      </c>
      <c r="K82" s="28" t="str">
        <f t="shared" si="16"/>
        <v/>
      </c>
      <c r="L82" s="29" t="str">
        <f t="shared" si="17"/>
        <v/>
      </c>
      <c r="M82" s="29" t="str">
        <f t="shared" si="18"/>
        <v/>
      </c>
      <c r="N82" s="29" t="str">
        <f t="shared" si="19"/>
        <v/>
      </c>
      <c r="O82" s="29" t="str">
        <f t="shared" si="20"/>
        <v/>
      </c>
    </row>
    <row r="83" spans="1:15" ht="27" x14ac:dyDescent="0.15">
      <c r="A83" s="208"/>
      <c r="B83" s="80" t="s">
        <v>467</v>
      </c>
      <c r="C83" s="80" t="s">
        <v>468</v>
      </c>
      <c r="D83" s="81"/>
      <c r="F83" s="28" t="str">
        <f t="shared" si="12"/>
        <v/>
      </c>
      <c r="G83" s="28" t="str">
        <f t="shared" si="21"/>
        <v/>
      </c>
      <c r="H83" s="28" t="str">
        <f t="shared" si="13"/>
        <v/>
      </c>
      <c r="I83" s="28" t="str">
        <f t="shared" si="14"/>
        <v/>
      </c>
      <c r="J83" s="28" t="str">
        <f t="shared" si="15"/>
        <v/>
      </c>
      <c r="K83" s="28" t="str">
        <f t="shared" si="16"/>
        <v/>
      </c>
      <c r="L83" s="29" t="str">
        <f t="shared" si="17"/>
        <v/>
      </c>
      <c r="M83" s="29" t="str">
        <f t="shared" si="18"/>
        <v/>
      </c>
      <c r="N83" s="29" t="str">
        <f t="shared" si="19"/>
        <v/>
      </c>
      <c r="O83" s="29" t="str">
        <f t="shared" si="20"/>
        <v/>
      </c>
    </row>
    <row r="84" spans="1:15" ht="148.5" x14ac:dyDescent="0.15">
      <c r="A84" s="208"/>
      <c r="B84" s="80" t="s">
        <v>469</v>
      </c>
      <c r="C84" s="80" t="s">
        <v>470</v>
      </c>
      <c r="D84" s="82" t="s">
        <v>471</v>
      </c>
      <c r="F84" s="28" t="str">
        <f t="shared" si="12"/>
        <v/>
      </c>
      <c r="G84" s="28" t="str">
        <f t="shared" si="21"/>
        <v/>
      </c>
      <c r="H84" s="28" t="str">
        <f t="shared" si="13"/>
        <v/>
      </c>
      <c r="I84" s="28" t="str">
        <f t="shared" si="14"/>
        <v/>
      </c>
      <c r="J84" s="28" t="str">
        <f t="shared" si="15"/>
        <v/>
      </c>
      <c r="K84" s="28" t="str">
        <f t="shared" si="16"/>
        <v/>
      </c>
      <c r="L84" s="29" t="str">
        <f t="shared" si="17"/>
        <v>○</v>
      </c>
      <c r="M84" s="29" t="str">
        <f t="shared" si="18"/>
        <v>○</v>
      </c>
      <c r="N84" s="29" t="str">
        <f t="shared" si="19"/>
        <v/>
      </c>
      <c r="O84" s="29" t="str">
        <f t="shared" si="20"/>
        <v/>
      </c>
    </row>
    <row r="85" spans="1:15" ht="108" x14ac:dyDescent="0.15">
      <c r="A85" s="208"/>
      <c r="B85" s="80" t="s">
        <v>472</v>
      </c>
      <c r="C85" s="80" t="s">
        <v>473</v>
      </c>
      <c r="D85" s="82" t="s">
        <v>471</v>
      </c>
      <c r="F85" s="28" t="str">
        <f t="shared" si="12"/>
        <v/>
      </c>
      <c r="G85" s="28" t="str">
        <f t="shared" si="21"/>
        <v/>
      </c>
      <c r="H85" s="28" t="str">
        <f t="shared" si="13"/>
        <v/>
      </c>
      <c r="I85" s="28" t="str">
        <f t="shared" si="14"/>
        <v/>
      </c>
      <c r="J85" s="28" t="str">
        <f t="shared" si="15"/>
        <v/>
      </c>
      <c r="K85" s="28" t="str">
        <f t="shared" si="16"/>
        <v/>
      </c>
      <c r="L85" s="29" t="str">
        <f t="shared" si="17"/>
        <v>○</v>
      </c>
      <c r="M85" s="29" t="str">
        <f t="shared" si="18"/>
        <v>○</v>
      </c>
      <c r="N85" s="29" t="str">
        <f t="shared" si="19"/>
        <v/>
      </c>
      <c r="O85" s="29" t="str">
        <f t="shared" si="20"/>
        <v/>
      </c>
    </row>
    <row r="86" spans="1:15" ht="67.5" x14ac:dyDescent="0.15">
      <c r="A86" s="208"/>
      <c r="B86" s="80" t="s">
        <v>474</v>
      </c>
      <c r="C86" s="80" t="s">
        <v>475</v>
      </c>
      <c r="D86" s="81"/>
      <c r="F86" s="28" t="str">
        <f t="shared" si="12"/>
        <v/>
      </c>
      <c r="G86" s="28" t="str">
        <f t="shared" si="21"/>
        <v/>
      </c>
      <c r="H86" s="28" t="str">
        <f t="shared" si="13"/>
        <v/>
      </c>
      <c r="I86" s="28" t="str">
        <f t="shared" si="14"/>
        <v/>
      </c>
      <c r="J86" s="28" t="str">
        <f t="shared" si="15"/>
        <v/>
      </c>
      <c r="K86" s="28" t="str">
        <f t="shared" si="16"/>
        <v/>
      </c>
      <c r="L86" s="29" t="str">
        <f t="shared" si="17"/>
        <v/>
      </c>
      <c r="M86" s="29" t="str">
        <f t="shared" si="18"/>
        <v/>
      </c>
      <c r="N86" s="29" t="str">
        <f t="shared" si="19"/>
        <v/>
      </c>
      <c r="O86" s="29" t="str">
        <f t="shared" si="20"/>
        <v/>
      </c>
    </row>
    <row r="87" spans="1:15" ht="54" x14ac:dyDescent="0.15">
      <c r="A87" s="208"/>
      <c r="B87" s="80" t="s">
        <v>476</v>
      </c>
      <c r="C87" s="80" t="s">
        <v>477</v>
      </c>
      <c r="D87" s="81"/>
      <c r="F87" s="28" t="str">
        <f t="shared" si="12"/>
        <v/>
      </c>
      <c r="G87" s="28" t="str">
        <f t="shared" si="21"/>
        <v/>
      </c>
      <c r="H87" s="28" t="str">
        <f t="shared" si="13"/>
        <v/>
      </c>
      <c r="I87" s="28" t="str">
        <f t="shared" si="14"/>
        <v/>
      </c>
      <c r="J87" s="28" t="str">
        <f t="shared" si="15"/>
        <v/>
      </c>
      <c r="K87" s="28" t="str">
        <f t="shared" si="16"/>
        <v/>
      </c>
      <c r="L87" s="29" t="str">
        <f t="shared" si="17"/>
        <v/>
      </c>
      <c r="M87" s="29" t="str">
        <f t="shared" si="18"/>
        <v/>
      </c>
      <c r="N87" s="29" t="str">
        <f t="shared" si="19"/>
        <v/>
      </c>
      <c r="O87" s="29" t="str">
        <f t="shared" si="20"/>
        <v/>
      </c>
    </row>
    <row r="88" spans="1:15" ht="54" x14ac:dyDescent="0.15">
      <c r="A88" s="208"/>
      <c r="B88" s="80" t="s">
        <v>478</v>
      </c>
      <c r="C88" s="80" t="s">
        <v>465</v>
      </c>
      <c r="D88" s="82" t="s">
        <v>479</v>
      </c>
      <c r="F88" s="28" t="str">
        <f t="shared" si="12"/>
        <v/>
      </c>
      <c r="G88" s="28" t="str">
        <f t="shared" si="21"/>
        <v/>
      </c>
      <c r="H88" s="28" t="str">
        <f t="shared" si="13"/>
        <v/>
      </c>
      <c r="I88" s="28" t="str">
        <f t="shared" si="14"/>
        <v/>
      </c>
      <c r="J88" s="28" t="str">
        <f t="shared" si="15"/>
        <v/>
      </c>
      <c r="K88" s="28" t="str">
        <f t="shared" si="16"/>
        <v/>
      </c>
      <c r="L88" s="29" t="str">
        <f t="shared" si="17"/>
        <v/>
      </c>
      <c r="M88" s="29" t="str">
        <f t="shared" si="18"/>
        <v/>
      </c>
      <c r="N88" s="29" t="str">
        <f t="shared" si="19"/>
        <v/>
      </c>
      <c r="O88" s="29" t="str">
        <f t="shared" si="20"/>
        <v/>
      </c>
    </row>
    <row r="89" spans="1:15" ht="27" x14ac:dyDescent="0.15">
      <c r="A89" s="208"/>
      <c r="B89" s="80" t="s">
        <v>480</v>
      </c>
      <c r="C89" s="80" t="s">
        <v>468</v>
      </c>
      <c r="D89" s="82" t="s">
        <v>481</v>
      </c>
      <c r="F89" s="28" t="str">
        <f t="shared" si="12"/>
        <v/>
      </c>
      <c r="G89" s="28" t="str">
        <f t="shared" si="21"/>
        <v/>
      </c>
      <c r="H89" s="28" t="str">
        <f t="shared" si="13"/>
        <v/>
      </c>
      <c r="I89" s="28" t="str">
        <f t="shared" si="14"/>
        <v/>
      </c>
      <c r="J89" s="28" t="str">
        <f t="shared" si="15"/>
        <v/>
      </c>
      <c r="K89" s="28" t="str">
        <f t="shared" si="16"/>
        <v/>
      </c>
      <c r="L89" s="29" t="str">
        <f t="shared" si="17"/>
        <v/>
      </c>
      <c r="M89" s="29" t="str">
        <f t="shared" si="18"/>
        <v/>
      </c>
      <c r="N89" s="29" t="str">
        <f t="shared" si="19"/>
        <v/>
      </c>
      <c r="O89" s="29" t="str">
        <f t="shared" si="20"/>
        <v/>
      </c>
    </row>
    <row r="90" spans="1:15" ht="40.5" x14ac:dyDescent="0.15">
      <c r="A90" s="208"/>
      <c r="B90" s="80" t="s">
        <v>482</v>
      </c>
      <c r="C90" s="80" t="s">
        <v>483</v>
      </c>
      <c r="D90" s="82" t="s">
        <v>484</v>
      </c>
      <c r="F90" s="28" t="str">
        <f t="shared" si="12"/>
        <v/>
      </c>
      <c r="G90" s="28" t="str">
        <f t="shared" si="21"/>
        <v/>
      </c>
      <c r="H90" s="28" t="str">
        <f t="shared" si="13"/>
        <v/>
      </c>
      <c r="I90" s="28" t="str">
        <f t="shared" si="14"/>
        <v>○</v>
      </c>
      <c r="J90" s="28" t="str">
        <f t="shared" si="15"/>
        <v/>
      </c>
      <c r="K90" s="28" t="str">
        <f t="shared" si="16"/>
        <v/>
      </c>
      <c r="L90" s="29" t="str">
        <f t="shared" si="17"/>
        <v/>
      </c>
      <c r="M90" s="29" t="str">
        <f t="shared" si="18"/>
        <v/>
      </c>
      <c r="N90" s="29" t="str">
        <f t="shared" si="19"/>
        <v/>
      </c>
      <c r="O90" s="29" t="str">
        <f t="shared" si="20"/>
        <v/>
      </c>
    </row>
    <row r="91" spans="1:15" ht="108" x14ac:dyDescent="0.15">
      <c r="A91" s="208"/>
      <c r="B91" s="80" t="s">
        <v>485</v>
      </c>
      <c r="C91" s="80" t="s">
        <v>486</v>
      </c>
      <c r="D91" s="82" t="s">
        <v>487</v>
      </c>
      <c r="F91" s="28" t="str">
        <f t="shared" si="12"/>
        <v/>
      </c>
      <c r="G91" s="28" t="str">
        <f t="shared" si="21"/>
        <v/>
      </c>
      <c r="H91" s="28" t="str">
        <f t="shared" si="13"/>
        <v/>
      </c>
      <c r="I91" s="28" t="str">
        <f t="shared" si="14"/>
        <v/>
      </c>
      <c r="J91" s="28" t="str">
        <f t="shared" si="15"/>
        <v/>
      </c>
      <c r="K91" s="28" t="str">
        <f t="shared" si="16"/>
        <v/>
      </c>
      <c r="L91" s="29" t="str">
        <f t="shared" si="17"/>
        <v/>
      </c>
      <c r="M91" s="29" t="str">
        <f t="shared" si="18"/>
        <v/>
      </c>
      <c r="N91" s="29" t="str">
        <f t="shared" si="19"/>
        <v/>
      </c>
      <c r="O91" s="29" t="str">
        <f t="shared" si="20"/>
        <v/>
      </c>
    </row>
    <row r="92" spans="1:15" ht="94.5" x14ac:dyDescent="0.15">
      <c r="A92" s="208"/>
      <c r="B92" s="80" t="s">
        <v>488</v>
      </c>
      <c r="C92" s="80" t="s">
        <v>489</v>
      </c>
      <c r="D92" s="82" t="s">
        <v>490</v>
      </c>
      <c r="F92" s="28" t="str">
        <f t="shared" si="12"/>
        <v/>
      </c>
      <c r="G92" s="28" t="str">
        <f t="shared" si="21"/>
        <v/>
      </c>
      <c r="H92" s="28" t="str">
        <f t="shared" si="13"/>
        <v/>
      </c>
      <c r="I92" s="28" t="str">
        <f t="shared" si="14"/>
        <v/>
      </c>
      <c r="J92" s="28" t="str">
        <f t="shared" si="15"/>
        <v/>
      </c>
      <c r="K92" s="28" t="str">
        <f t="shared" si="16"/>
        <v/>
      </c>
      <c r="L92" s="29" t="str">
        <f t="shared" si="17"/>
        <v/>
      </c>
      <c r="M92" s="29" t="str">
        <f t="shared" si="18"/>
        <v/>
      </c>
      <c r="N92" s="29" t="str">
        <f t="shared" si="19"/>
        <v/>
      </c>
      <c r="O92" s="29" t="str">
        <f t="shared" si="20"/>
        <v/>
      </c>
    </row>
    <row r="93" spans="1:15" ht="54" x14ac:dyDescent="0.15">
      <c r="A93" s="208"/>
      <c r="B93" s="80" t="s">
        <v>491</v>
      </c>
      <c r="C93" s="80" t="s">
        <v>465</v>
      </c>
      <c r="D93" s="82" t="s">
        <v>479</v>
      </c>
      <c r="F93" s="28" t="str">
        <f t="shared" si="12"/>
        <v/>
      </c>
      <c r="G93" s="28" t="str">
        <f t="shared" si="21"/>
        <v/>
      </c>
      <c r="H93" s="28" t="str">
        <f t="shared" si="13"/>
        <v/>
      </c>
      <c r="I93" s="28" t="str">
        <f t="shared" si="14"/>
        <v/>
      </c>
      <c r="J93" s="28" t="str">
        <f t="shared" si="15"/>
        <v/>
      </c>
      <c r="K93" s="28" t="str">
        <f t="shared" si="16"/>
        <v/>
      </c>
      <c r="L93" s="29" t="str">
        <f t="shared" si="17"/>
        <v/>
      </c>
      <c r="M93" s="29" t="str">
        <f t="shared" si="18"/>
        <v/>
      </c>
      <c r="N93" s="29" t="str">
        <f t="shared" si="19"/>
        <v/>
      </c>
      <c r="O93" s="29" t="str">
        <f t="shared" si="20"/>
        <v/>
      </c>
    </row>
    <row r="94" spans="1:15" ht="27" x14ac:dyDescent="0.15">
      <c r="A94" s="208"/>
      <c r="B94" s="83" t="s">
        <v>492</v>
      </c>
      <c r="C94" s="80" t="s">
        <v>468</v>
      </c>
      <c r="D94" s="81"/>
      <c r="F94" s="28" t="str">
        <f t="shared" si="12"/>
        <v/>
      </c>
      <c r="G94" s="28" t="str">
        <f t="shared" si="21"/>
        <v/>
      </c>
      <c r="H94" s="28" t="str">
        <f t="shared" si="13"/>
        <v/>
      </c>
      <c r="I94" s="28" t="str">
        <f t="shared" si="14"/>
        <v/>
      </c>
      <c r="J94" s="28" t="str">
        <f t="shared" si="15"/>
        <v/>
      </c>
      <c r="K94" s="28" t="str">
        <f t="shared" si="16"/>
        <v/>
      </c>
      <c r="L94" s="29" t="str">
        <f t="shared" si="17"/>
        <v/>
      </c>
      <c r="M94" s="29" t="str">
        <f t="shared" si="18"/>
        <v/>
      </c>
      <c r="N94" s="29" t="str">
        <f t="shared" si="19"/>
        <v/>
      </c>
      <c r="O94" s="29" t="str">
        <f t="shared" si="20"/>
        <v/>
      </c>
    </row>
    <row r="95" spans="1:15" ht="40.5" x14ac:dyDescent="0.15">
      <c r="A95" s="208"/>
      <c r="B95" s="80" t="s">
        <v>493</v>
      </c>
      <c r="C95" s="80" t="s">
        <v>494</v>
      </c>
      <c r="D95" s="82" t="s">
        <v>495</v>
      </c>
      <c r="F95" s="28" t="str">
        <f t="shared" si="12"/>
        <v/>
      </c>
      <c r="G95" s="28" t="str">
        <f t="shared" si="21"/>
        <v/>
      </c>
      <c r="H95" s="28" t="str">
        <f t="shared" si="13"/>
        <v/>
      </c>
      <c r="I95" s="28" t="str">
        <f t="shared" si="14"/>
        <v/>
      </c>
      <c r="J95" s="28" t="str">
        <f t="shared" si="15"/>
        <v/>
      </c>
      <c r="K95" s="28" t="str">
        <f t="shared" si="16"/>
        <v/>
      </c>
      <c r="L95" s="29" t="str">
        <f t="shared" si="17"/>
        <v/>
      </c>
      <c r="M95" s="29" t="str">
        <f t="shared" si="18"/>
        <v/>
      </c>
      <c r="N95" s="29" t="str">
        <f t="shared" si="19"/>
        <v/>
      </c>
      <c r="O95" s="29" t="str">
        <f t="shared" si="20"/>
        <v/>
      </c>
    </row>
    <row r="96" spans="1:15" ht="121.5" x14ac:dyDescent="0.15">
      <c r="A96" s="208"/>
      <c r="B96" s="80" t="s">
        <v>496</v>
      </c>
      <c r="C96" s="80" t="s">
        <v>497</v>
      </c>
      <c r="D96" s="82" t="s">
        <v>498</v>
      </c>
      <c r="F96" s="28" t="str">
        <f t="shared" si="12"/>
        <v/>
      </c>
      <c r="G96" s="28" t="str">
        <f t="shared" si="21"/>
        <v/>
      </c>
      <c r="H96" s="28" t="str">
        <f t="shared" si="13"/>
        <v/>
      </c>
      <c r="I96" s="28" t="str">
        <f t="shared" si="14"/>
        <v/>
      </c>
      <c r="J96" s="28" t="str">
        <f t="shared" si="15"/>
        <v/>
      </c>
      <c r="K96" s="28" t="str">
        <f t="shared" si="16"/>
        <v/>
      </c>
      <c r="L96" s="29" t="str">
        <f t="shared" si="17"/>
        <v/>
      </c>
      <c r="M96" s="29" t="str">
        <f t="shared" si="18"/>
        <v/>
      </c>
      <c r="N96" s="29" t="str">
        <f t="shared" si="19"/>
        <v/>
      </c>
      <c r="O96" s="29" t="str">
        <f t="shared" si="20"/>
        <v/>
      </c>
    </row>
    <row r="97" spans="1:15" ht="67.5" x14ac:dyDescent="0.15">
      <c r="A97" s="208"/>
      <c r="B97" s="80" t="s">
        <v>491</v>
      </c>
      <c r="C97" s="80" t="s">
        <v>499</v>
      </c>
      <c r="D97" s="82" t="s">
        <v>500</v>
      </c>
      <c r="F97" s="28" t="str">
        <f t="shared" si="12"/>
        <v/>
      </c>
      <c r="G97" s="28" t="str">
        <f t="shared" si="21"/>
        <v/>
      </c>
      <c r="H97" s="28" t="str">
        <f t="shared" si="13"/>
        <v/>
      </c>
      <c r="I97" s="28" t="str">
        <f t="shared" si="14"/>
        <v/>
      </c>
      <c r="J97" s="28" t="str">
        <f t="shared" si="15"/>
        <v/>
      </c>
      <c r="K97" s="28" t="str">
        <f t="shared" si="16"/>
        <v/>
      </c>
      <c r="L97" s="29" t="str">
        <f t="shared" si="17"/>
        <v/>
      </c>
      <c r="M97" s="29" t="str">
        <f t="shared" si="18"/>
        <v/>
      </c>
      <c r="N97" s="29" t="str">
        <f t="shared" si="19"/>
        <v/>
      </c>
      <c r="O97" s="29" t="str">
        <f t="shared" si="20"/>
        <v/>
      </c>
    </row>
    <row r="98" spans="1:15" ht="27" x14ac:dyDescent="0.15">
      <c r="A98" s="208"/>
      <c r="B98" s="80" t="s">
        <v>467</v>
      </c>
      <c r="C98" s="80" t="s">
        <v>468</v>
      </c>
      <c r="D98" s="81"/>
      <c r="F98" s="28" t="str">
        <f t="shared" si="12"/>
        <v/>
      </c>
      <c r="G98" s="28" t="str">
        <f t="shared" si="21"/>
        <v/>
      </c>
      <c r="H98" s="28" t="str">
        <f t="shared" si="13"/>
        <v/>
      </c>
      <c r="I98" s="28" t="str">
        <f t="shared" si="14"/>
        <v/>
      </c>
      <c r="J98" s="28" t="str">
        <f t="shared" si="15"/>
        <v/>
      </c>
      <c r="K98" s="28" t="str">
        <f t="shared" si="16"/>
        <v/>
      </c>
      <c r="L98" s="29" t="str">
        <f t="shared" si="17"/>
        <v/>
      </c>
      <c r="M98" s="29" t="str">
        <f t="shared" si="18"/>
        <v/>
      </c>
      <c r="N98" s="29" t="str">
        <f t="shared" si="19"/>
        <v/>
      </c>
      <c r="O98" s="29" t="str">
        <f t="shared" si="20"/>
        <v/>
      </c>
    </row>
    <row r="99" spans="1:15" ht="67.5" x14ac:dyDescent="0.15">
      <c r="A99" s="208"/>
      <c r="B99" s="80" t="s">
        <v>501</v>
      </c>
      <c r="C99" s="80" t="s">
        <v>502</v>
      </c>
      <c r="D99" s="82" t="s">
        <v>503</v>
      </c>
      <c r="F99" s="28" t="str">
        <f t="shared" si="12"/>
        <v/>
      </c>
      <c r="G99" s="28" t="str">
        <f t="shared" si="21"/>
        <v/>
      </c>
      <c r="H99" s="28" t="str">
        <f t="shared" si="13"/>
        <v/>
      </c>
      <c r="I99" s="28" t="str">
        <f t="shared" si="14"/>
        <v>○</v>
      </c>
      <c r="J99" s="28" t="str">
        <f t="shared" si="15"/>
        <v>○</v>
      </c>
      <c r="K99" s="28" t="str">
        <f t="shared" si="16"/>
        <v/>
      </c>
      <c r="L99" s="29" t="str">
        <f t="shared" si="17"/>
        <v>○</v>
      </c>
      <c r="M99" s="29" t="str">
        <f t="shared" si="18"/>
        <v>○</v>
      </c>
      <c r="N99" s="29" t="str">
        <f t="shared" si="19"/>
        <v/>
      </c>
      <c r="O99" s="29" t="str">
        <f t="shared" si="20"/>
        <v/>
      </c>
    </row>
    <row r="100" spans="1:15" ht="54" x14ac:dyDescent="0.15">
      <c r="A100" s="208"/>
      <c r="B100" s="80" t="s">
        <v>504</v>
      </c>
      <c r="C100" s="80" t="s">
        <v>505</v>
      </c>
      <c r="D100" s="81"/>
      <c r="F100" s="28" t="str">
        <f t="shared" si="12"/>
        <v/>
      </c>
      <c r="G100" s="28" t="str">
        <f t="shared" si="21"/>
        <v/>
      </c>
      <c r="H100" s="28" t="str">
        <f t="shared" si="13"/>
        <v/>
      </c>
      <c r="I100" s="28" t="str">
        <f t="shared" si="14"/>
        <v/>
      </c>
      <c r="J100" s="28" t="str">
        <f t="shared" si="15"/>
        <v/>
      </c>
      <c r="K100" s="28" t="str">
        <f t="shared" si="16"/>
        <v/>
      </c>
      <c r="L100" s="29" t="str">
        <f t="shared" si="17"/>
        <v/>
      </c>
      <c r="M100" s="29" t="str">
        <f t="shared" si="18"/>
        <v/>
      </c>
      <c r="N100" s="29" t="str">
        <f t="shared" si="19"/>
        <v/>
      </c>
      <c r="O100" s="29" t="str">
        <f t="shared" si="20"/>
        <v/>
      </c>
    </row>
    <row r="101" spans="1:15" ht="81" x14ac:dyDescent="0.15">
      <c r="A101" s="208"/>
      <c r="B101" s="80" t="s">
        <v>506</v>
      </c>
      <c r="C101" s="80" t="s">
        <v>507</v>
      </c>
      <c r="D101" s="82" t="s">
        <v>508</v>
      </c>
      <c r="F101" s="28" t="str">
        <f t="shared" si="12"/>
        <v/>
      </c>
      <c r="G101" s="28" t="str">
        <f t="shared" si="21"/>
        <v/>
      </c>
      <c r="H101" s="28" t="str">
        <f t="shared" si="13"/>
        <v/>
      </c>
      <c r="I101" s="28" t="str">
        <f t="shared" si="14"/>
        <v>○</v>
      </c>
      <c r="J101" s="28" t="str">
        <f t="shared" si="15"/>
        <v/>
      </c>
      <c r="K101" s="28" t="str">
        <f t="shared" si="16"/>
        <v/>
      </c>
      <c r="L101" s="29" t="str">
        <f t="shared" si="17"/>
        <v>○</v>
      </c>
      <c r="M101" s="29" t="str">
        <f t="shared" si="18"/>
        <v>○</v>
      </c>
      <c r="N101" s="29" t="str">
        <f t="shared" si="19"/>
        <v/>
      </c>
      <c r="O101" s="29" t="str">
        <f t="shared" si="20"/>
        <v/>
      </c>
    </row>
    <row r="102" spans="1:15" ht="27" x14ac:dyDescent="0.15">
      <c r="A102" s="208"/>
      <c r="B102" s="80" t="s">
        <v>509</v>
      </c>
      <c r="C102" s="80" t="s">
        <v>510</v>
      </c>
      <c r="D102" s="81"/>
      <c r="F102" s="28" t="str">
        <f t="shared" si="12"/>
        <v/>
      </c>
      <c r="G102" s="28" t="str">
        <f t="shared" si="21"/>
        <v/>
      </c>
      <c r="H102" s="28" t="str">
        <f t="shared" si="13"/>
        <v/>
      </c>
      <c r="I102" s="28" t="str">
        <f t="shared" si="14"/>
        <v/>
      </c>
      <c r="J102" s="28" t="str">
        <f t="shared" si="15"/>
        <v/>
      </c>
      <c r="K102" s="28" t="str">
        <f t="shared" si="16"/>
        <v/>
      </c>
      <c r="L102" s="29" t="str">
        <f t="shared" si="17"/>
        <v/>
      </c>
      <c r="M102" s="29" t="str">
        <f t="shared" si="18"/>
        <v/>
      </c>
      <c r="N102" s="29" t="str">
        <f t="shared" si="19"/>
        <v/>
      </c>
      <c r="O102" s="29" t="str">
        <f t="shared" si="20"/>
        <v/>
      </c>
    </row>
    <row r="103" spans="1:15" ht="108" x14ac:dyDescent="0.15">
      <c r="A103" s="208"/>
      <c r="B103" s="80" t="s">
        <v>511</v>
      </c>
      <c r="C103" s="80" t="s">
        <v>512</v>
      </c>
      <c r="D103" s="82" t="s">
        <v>513</v>
      </c>
      <c r="F103" s="28" t="str">
        <f t="shared" si="12"/>
        <v/>
      </c>
      <c r="G103" s="28" t="str">
        <f t="shared" si="21"/>
        <v/>
      </c>
      <c r="H103" s="28" t="str">
        <f t="shared" si="13"/>
        <v/>
      </c>
      <c r="I103" s="28" t="str">
        <f t="shared" si="14"/>
        <v>○</v>
      </c>
      <c r="J103" s="28" t="str">
        <f t="shared" si="15"/>
        <v/>
      </c>
      <c r="K103" s="28" t="str">
        <f t="shared" si="16"/>
        <v/>
      </c>
      <c r="L103" s="29" t="str">
        <f t="shared" si="17"/>
        <v>○</v>
      </c>
      <c r="M103" s="29" t="str">
        <f t="shared" si="18"/>
        <v>○</v>
      </c>
      <c r="N103" s="29" t="str">
        <f t="shared" si="19"/>
        <v/>
      </c>
      <c r="O103" s="29" t="str">
        <f t="shared" si="20"/>
        <v/>
      </c>
    </row>
    <row r="104" spans="1:15" ht="67.5" x14ac:dyDescent="0.15">
      <c r="A104" s="208"/>
      <c r="B104" s="80" t="s">
        <v>514</v>
      </c>
      <c r="C104" s="80" t="s">
        <v>499</v>
      </c>
      <c r="D104" s="82" t="s">
        <v>515</v>
      </c>
      <c r="F104" s="28" t="str">
        <f t="shared" si="12"/>
        <v/>
      </c>
      <c r="G104" s="28" t="str">
        <f t="shared" si="21"/>
        <v/>
      </c>
      <c r="H104" s="28" t="str">
        <f t="shared" si="13"/>
        <v/>
      </c>
      <c r="I104" s="28" t="str">
        <f t="shared" si="14"/>
        <v/>
      </c>
      <c r="J104" s="28" t="str">
        <f t="shared" si="15"/>
        <v/>
      </c>
      <c r="K104" s="28" t="str">
        <f t="shared" si="16"/>
        <v/>
      </c>
      <c r="L104" s="29" t="str">
        <f t="shared" si="17"/>
        <v/>
      </c>
      <c r="M104" s="29" t="str">
        <f t="shared" si="18"/>
        <v/>
      </c>
      <c r="N104" s="29" t="str">
        <f t="shared" si="19"/>
        <v/>
      </c>
      <c r="O104" s="29" t="str">
        <f t="shared" si="20"/>
        <v/>
      </c>
    </row>
    <row r="105" spans="1:15" ht="27" x14ac:dyDescent="0.15">
      <c r="A105" s="208"/>
      <c r="B105" s="80" t="s">
        <v>467</v>
      </c>
      <c r="C105" s="80" t="s">
        <v>516</v>
      </c>
      <c r="D105" s="81"/>
      <c r="F105" s="28" t="str">
        <f t="shared" si="12"/>
        <v/>
      </c>
      <c r="G105" s="28" t="str">
        <f t="shared" si="21"/>
        <v/>
      </c>
      <c r="H105" s="28" t="str">
        <f t="shared" si="13"/>
        <v/>
      </c>
      <c r="I105" s="28" t="str">
        <f t="shared" si="14"/>
        <v/>
      </c>
      <c r="J105" s="28" t="str">
        <f t="shared" si="15"/>
        <v/>
      </c>
      <c r="K105" s="28" t="str">
        <f t="shared" si="16"/>
        <v/>
      </c>
      <c r="L105" s="29" t="str">
        <f t="shared" si="17"/>
        <v/>
      </c>
      <c r="M105" s="29" t="str">
        <f t="shared" si="18"/>
        <v/>
      </c>
      <c r="N105" s="29" t="str">
        <f t="shared" si="19"/>
        <v/>
      </c>
      <c r="O105" s="29" t="str">
        <f t="shared" si="20"/>
        <v/>
      </c>
    </row>
    <row r="106" spans="1:15" ht="175.5" x14ac:dyDescent="0.15">
      <c r="A106" s="208"/>
      <c r="B106" s="80" t="s">
        <v>517</v>
      </c>
      <c r="C106" s="80" t="s">
        <v>518</v>
      </c>
      <c r="D106" s="82" t="s">
        <v>519</v>
      </c>
      <c r="F106" s="28" t="str">
        <f t="shared" si="12"/>
        <v/>
      </c>
      <c r="G106" s="28" t="str">
        <f t="shared" si="21"/>
        <v/>
      </c>
      <c r="H106" s="28" t="str">
        <f t="shared" si="13"/>
        <v/>
      </c>
      <c r="I106" s="28" t="str">
        <f t="shared" si="14"/>
        <v/>
      </c>
      <c r="J106" s="28" t="str">
        <f t="shared" si="15"/>
        <v/>
      </c>
      <c r="K106" s="28" t="str">
        <f t="shared" si="16"/>
        <v/>
      </c>
      <c r="L106" s="29" t="str">
        <f t="shared" si="17"/>
        <v/>
      </c>
      <c r="M106" s="29" t="str">
        <f t="shared" si="18"/>
        <v/>
      </c>
      <c r="N106" s="29" t="str">
        <f t="shared" si="19"/>
        <v/>
      </c>
      <c r="O106" s="29" t="str">
        <f t="shared" si="20"/>
        <v/>
      </c>
    </row>
    <row r="107" spans="1:15" ht="121.5" x14ac:dyDescent="0.15">
      <c r="A107" s="208"/>
      <c r="B107" s="80" t="s">
        <v>520</v>
      </c>
      <c r="C107" s="80" t="s">
        <v>521</v>
      </c>
      <c r="D107" s="82" t="s">
        <v>522</v>
      </c>
      <c r="F107" s="28" t="str">
        <f t="shared" si="12"/>
        <v/>
      </c>
      <c r="G107" s="28" t="str">
        <f t="shared" si="21"/>
        <v/>
      </c>
      <c r="H107" s="28" t="str">
        <f t="shared" si="13"/>
        <v/>
      </c>
      <c r="I107" s="28" t="str">
        <f t="shared" si="14"/>
        <v/>
      </c>
      <c r="J107" s="28" t="str">
        <f t="shared" si="15"/>
        <v/>
      </c>
      <c r="K107" s="28" t="str">
        <f t="shared" si="16"/>
        <v/>
      </c>
      <c r="L107" s="29" t="str">
        <f t="shared" si="17"/>
        <v/>
      </c>
      <c r="M107" s="29" t="str">
        <f t="shared" si="18"/>
        <v/>
      </c>
      <c r="N107" s="29" t="str">
        <f t="shared" si="19"/>
        <v/>
      </c>
      <c r="O107" s="29" t="str">
        <f t="shared" si="20"/>
        <v/>
      </c>
    </row>
    <row r="108" spans="1:15" ht="121.5" x14ac:dyDescent="0.15">
      <c r="A108" s="208"/>
      <c r="B108" s="80" t="s">
        <v>523</v>
      </c>
      <c r="C108" s="80" t="s">
        <v>524</v>
      </c>
      <c r="D108" s="82" t="s">
        <v>525</v>
      </c>
      <c r="F108" s="28" t="str">
        <f t="shared" si="12"/>
        <v/>
      </c>
      <c r="G108" s="28" t="str">
        <f t="shared" si="21"/>
        <v/>
      </c>
      <c r="H108" s="28" t="str">
        <f t="shared" si="13"/>
        <v/>
      </c>
      <c r="I108" s="28" t="str">
        <f t="shared" si="14"/>
        <v/>
      </c>
      <c r="J108" s="28" t="str">
        <f t="shared" si="15"/>
        <v/>
      </c>
      <c r="K108" s="28" t="str">
        <f t="shared" si="16"/>
        <v/>
      </c>
      <c r="L108" s="29" t="str">
        <f t="shared" si="17"/>
        <v/>
      </c>
      <c r="M108" s="29" t="str">
        <f t="shared" si="18"/>
        <v/>
      </c>
      <c r="N108" s="29" t="str">
        <f t="shared" si="19"/>
        <v/>
      </c>
      <c r="O108" s="29" t="str">
        <f t="shared" si="20"/>
        <v/>
      </c>
    </row>
    <row r="109" spans="1:15" ht="67.5" x14ac:dyDescent="0.15">
      <c r="A109" s="208"/>
      <c r="B109" s="80" t="s">
        <v>491</v>
      </c>
      <c r="C109" s="80" t="s">
        <v>499</v>
      </c>
      <c r="D109" s="82" t="s">
        <v>500</v>
      </c>
      <c r="F109" s="28" t="str">
        <f t="shared" si="12"/>
        <v/>
      </c>
      <c r="G109" s="28" t="str">
        <f t="shared" si="21"/>
        <v/>
      </c>
      <c r="H109" s="28" t="str">
        <f t="shared" si="13"/>
        <v/>
      </c>
      <c r="I109" s="28" t="str">
        <f t="shared" si="14"/>
        <v/>
      </c>
      <c r="J109" s="28" t="str">
        <f t="shared" si="15"/>
        <v/>
      </c>
      <c r="K109" s="28" t="str">
        <f t="shared" si="16"/>
        <v/>
      </c>
      <c r="L109" s="29" t="str">
        <f t="shared" si="17"/>
        <v/>
      </c>
      <c r="M109" s="29" t="str">
        <f t="shared" si="18"/>
        <v/>
      </c>
      <c r="N109" s="29" t="str">
        <f t="shared" si="19"/>
        <v/>
      </c>
      <c r="O109" s="29" t="str">
        <f t="shared" si="20"/>
        <v/>
      </c>
    </row>
    <row r="110" spans="1:15" ht="40.5" x14ac:dyDescent="0.15">
      <c r="A110" s="208"/>
      <c r="B110" s="80" t="s">
        <v>467</v>
      </c>
      <c r="C110" s="80" t="s">
        <v>526</v>
      </c>
      <c r="D110" s="81"/>
      <c r="F110" s="28" t="str">
        <f t="shared" si="12"/>
        <v/>
      </c>
      <c r="G110" s="28" t="str">
        <f t="shared" si="21"/>
        <v/>
      </c>
      <c r="H110" s="28" t="str">
        <f t="shared" si="13"/>
        <v/>
      </c>
      <c r="I110" s="28" t="str">
        <f t="shared" si="14"/>
        <v/>
      </c>
      <c r="J110" s="28" t="str">
        <f t="shared" si="15"/>
        <v/>
      </c>
      <c r="K110" s="28" t="str">
        <f t="shared" si="16"/>
        <v/>
      </c>
      <c r="L110" s="29" t="str">
        <f t="shared" si="17"/>
        <v/>
      </c>
      <c r="M110" s="29" t="str">
        <f t="shared" si="18"/>
        <v/>
      </c>
      <c r="N110" s="29" t="str">
        <f t="shared" si="19"/>
        <v/>
      </c>
      <c r="O110" s="29" t="str">
        <f t="shared" si="20"/>
        <v/>
      </c>
    </row>
    <row r="111" spans="1:15" ht="108" x14ac:dyDescent="0.15">
      <c r="A111" s="208"/>
      <c r="B111" s="80" t="s">
        <v>527</v>
      </c>
      <c r="C111" s="80" t="s">
        <v>528</v>
      </c>
      <c r="D111" s="82" t="s">
        <v>529</v>
      </c>
      <c r="F111" s="28" t="str">
        <f t="shared" si="12"/>
        <v/>
      </c>
      <c r="G111" s="28" t="str">
        <f t="shared" si="21"/>
        <v/>
      </c>
      <c r="H111" s="28" t="str">
        <f t="shared" si="13"/>
        <v/>
      </c>
      <c r="I111" s="28" t="str">
        <f t="shared" si="14"/>
        <v/>
      </c>
      <c r="J111" s="28" t="str">
        <f t="shared" si="15"/>
        <v/>
      </c>
      <c r="K111" s="28" t="str">
        <f t="shared" si="16"/>
        <v/>
      </c>
      <c r="L111" s="29" t="str">
        <f t="shared" si="17"/>
        <v/>
      </c>
      <c r="M111" s="29" t="str">
        <f t="shared" si="18"/>
        <v/>
      </c>
      <c r="N111" s="29" t="str">
        <f t="shared" si="19"/>
        <v/>
      </c>
      <c r="O111" s="29" t="str">
        <f t="shared" si="20"/>
        <v/>
      </c>
    </row>
    <row r="112" spans="1:15" ht="40.5" x14ac:dyDescent="0.15">
      <c r="A112" s="208"/>
      <c r="B112" s="80" t="s">
        <v>530</v>
      </c>
      <c r="C112" s="80" t="s">
        <v>531</v>
      </c>
      <c r="D112" s="82" t="s">
        <v>532</v>
      </c>
      <c r="F112" s="28" t="str">
        <f t="shared" si="12"/>
        <v/>
      </c>
      <c r="G112" s="28" t="str">
        <f t="shared" si="21"/>
        <v/>
      </c>
      <c r="H112" s="28" t="str">
        <f t="shared" si="13"/>
        <v/>
      </c>
      <c r="I112" s="28" t="str">
        <f t="shared" si="14"/>
        <v/>
      </c>
      <c r="J112" s="28" t="str">
        <f t="shared" si="15"/>
        <v/>
      </c>
      <c r="K112" s="28" t="str">
        <f t="shared" si="16"/>
        <v/>
      </c>
      <c r="L112" s="29" t="str">
        <f t="shared" si="17"/>
        <v/>
      </c>
      <c r="M112" s="29" t="str">
        <f t="shared" si="18"/>
        <v/>
      </c>
      <c r="N112" s="29" t="str">
        <f t="shared" si="19"/>
        <v/>
      </c>
      <c r="O112" s="29" t="str">
        <f t="shared" si="20"/>
        <v/>
      </c>
    </row>
    <row r="113" spans="1:15" ht="81" x14ac:dyDescent="0.15">
      <c r="A113" s="208"/>
      <c r="B113" s="80" t="s">
        <v>533</v>
      </c>
      <c r="C113" s="80" t="s">
        <v>534</v>
      </c>
      <c r="D113" s="82" t="s">
        <v>535</v>
      </c>
      <c r="F113" s="28" t="str">
        <f t="shared" si="12"/>
        <v/>
      </c>
      <c r="G113" s="28" t="str">
        <f t="shared" si="21"/>
        <v/>
      </c>
      <c r="H113" s="28" t="str">
        <f t="shared" si="13"/>
        <v/>
      </c>
      <c r="I113" s="28" t="str">
        <f t="shared" si="14"/>
        <v/>
      </c>
      <c r="J113" s="28" t="str">
        <f t="shared" si="15"/>
        <v/>
      </c>
      <c r="K113" s="28" t="str">
        <f t="shared" si="16"/>
        <v/>
      </c>
      <c r="L113" s="29" t="str">
        <f t="shared" si="17"/>
        <v/>
      </c>
      <c r="M113" s="29" t="str">
        <f t="shared" si="18"/>
        <v/>
      </c>
      <c r="N113" s="29" t="str">
        <f t="shared" si="19"/>
        <v/>
      </c>
      <c r="O113" s="29" t="str">
        <f t="shared" si="20"/>
        <v/>
      </c>
    </row>
    <row r="114" spans="1:15" ht="135" x14ac:dyDescent="0.15">
      <c r="A114" s="208"/>
      <c r="B114" s="80" t="s">
        <v>536</v>
      </c>
      <c r="C114" s="80" t="s">
        <v>537</v>
      </c>
      <c r="D114" s="82" t="s">
        <v>538</v>
      </c>
      <c r="F114" s="28" t="str">
        <f t="shared" si="12"/>
        <v/>
      </c>
      <c r="G114" s="28" t="str">
        <f t="shared" si="21"/>
        <v/>
      </c>
      <c r="H114" s="28" t="str">
        <f t="shared" si="13"/>
        <v/>
      </c>
      <c r="I114" s="28" t="str">
        <f t="shared" si="14"/>
        <v>○</v>
      </c>
      <c r="J114" s="28" t="str">
        <f t="shared" si="15"/>
        <v/>
      </c>
      <c r="K114" s="28" t="str">
        <f t="shared" si="16"/>
        <v/>
      </c>
      <c r="L114" s="29" t="str">
        <f t="shared" si="17"/>
        <v/>
      </c>
      <c r="M114" s="29" t="str">
        <f t="shared" si="18"/>
        <v/>
      </c>
      <c r="N114" s="29" t="str">
        <f t="shared" si="19"/>
        <v/>
      </c>
      <c r="O114" s="29" t="str">
        <f t="shared" si="20"/>
        <v/>
      </c>
    </row>
    <row r="115" spans="1:15" ht="81" x14ac:dyDescent="0.15">
      <c r="A115" s="208"/>
      <c r="B115" s="80" t="s">
        <v>539</v>
      </c>
      <c r="C115" s="80" t="s">
        <v>540</v>
      </c>
      <c r="D115" s="82" t="s">
        <v>541</v>
      </c>
      <c r="F115" s="28" t="str">
        <f t="shared" si="12"/>
        <v/>
      </c>
      <c r="G115" s="28" t="str">
        <f t="shared" si="21"/>
        <v/>
      </c>
      <c r="H115" s="28" t="str">
        <f t="shared" si="13"/>
        <v/>
      </c>
      <c r="I115" s="28" t="str">
        <f t="shared" si="14"/>
        <v/>
      </c>
      <c r="J115" s="28" t="str">
        <f t="shared" si="15"/>
        <v/>
      </c>
      <c r="K115" s="28" t="str">
        <f t="shared" si="16"/>
        <v/>
      </c>
      <c r="L115" s="29" t="str">
        <f t="shared" si="17"/>
        <v/>
      </c>
      <c r="M115" s="29" t="str">
        <f t="shared" si="18"/>
        <v/>
      </c>
      <c r="N115" s="29" t="str">
        <f t="shared" si="19"/>
        <v/>
      </c>
      <c r="O115" s="29" t="str">
        <f t="shared" si="20"/>
        <v/>
      </c>
    </row>
    <row r="116" spans="1:15" ht="94.5" x14ac:dyDescent="0.15">
      <c r="A116" s="208"/>
      <c r="B116" s="80" t="s">
        <v>542</v>
      </c>
      <c r="C116" s="82" t="s">
        <v>543</v>
      </c>
      <c r="D116" s="82" t="s">
        <v>544</v>
      </c>
      <c r="F116" s="28" t="str">
        <f t="shared" si="12"/>
        <v/>
      </c>
      <c r="G116" s="28" t="str">
        <f t="shared" si="21"/>
        <v/>
      </c>
      <c r="H116" s="28" t="str">
        <f t="shared" si="13"/>
        <v/>
      </c>
      <c r="I116" s="28" t="str">
        <f t="shared" si="14"/>
        <v/>
      </c>
      <c r="J116" s="28" t="str">
        <f t="shared" si="15"/>
        <v/>
      </c>
      <c r="K116" s="28" t="str">
        <f t="shared" si="16"/>
        <v/>
      </c>
      <c r="L116" s="29" t="str">
        <f t="shared" si="17"/>
        <v/>
      </c>
      <c r="M116" s="29" t="str">
        <f t="shared" si="18"/>
        <v/>
      </c>
      <c r="N116" s="29" t="str">
        <f t="shared" si="19"/>
        <v/>
      </c>
      <c r="O116" s="29" t="str">
        <f t="shared" si="20"/>
        <v/>
      </c>
    </row>
    <row r="117" spans="1:15" ht="67.5" x14ac:dyDescent="0.15">
      <c r="A117" s="208"/>
      <c r="B117" s="80" t="s">
        <v>545</v>
      </c>
      <c r="C117" s="82" t="s">
        <v>546</v>
      </c>
      <c r="D117" s="82" t="s">
        <v>547</v>
      </c>
      <c r="F117" s="28" t="str">
        <f t="shared" si="12"/>
        <v/>
      </c>
      <c r="G117" s="28" t="str">
        <f t="shared" si="21"/>
        <v/>
      </c>
      <c r="H117" s="28" t="str">
        <f t="shared" si="13"/>
        <v/>
      </c>
      <c r="I117" s="28" t="str">
        <f t="shared" si="14"/>
        <v/>
      </c>
      <c r="J117" s="28" t="str">
        <f t="shared" si="15"/>
        <v/>
      </c>
      <c r="K117" s="28" t="str">
        <f t="shared" si="16"/>
        <v/>
      </c>
      <c r="L117" s="29" t="str">
        <f t="shared" si="17"/>
        <v/>
      </c>
      <c r="M117" s="29" t="str">
        <f t="shared" si="18"/>
        <v/>
      </c>
      <c r="N117" s="29" t="str">
        <f t="shared" si="19"/>
        <v/>
      </c>
      <c r="O117" s="29" t="str">
        <f t="shared" si="20"/>
        <v/>
      </c>
    </row>
    <row r="118" spans="1:15" ht="27" x14ac:dyDescent="0.15">
      <c r="A118" s="208"/>
      <c r="B118" s="82" t="s">
        <v>548</v>
      </c>
      <c r="C118" s="80" t="s">
        <v>549</v>
      </c>
      <c r="D118" s="81"/>
      <c r="F118" s="28" t="str">
        <f t="shared" si="12"/>
        <v/>
      </c>
      <c r="G118" s="28" t="str">
        <f t="shared" si="21"/>
        <v/>
      </c>
      <c r="H118" s="28" t="str">
        <f t="shared" si="13"/>
        <v/>
      </c>
      <c r="I118" s="28" t="str">
        <f t="shared" si="14"/>
        <v/>
      </c>
      <c r="J118" s="28" t="str">
        <f t="shared" si="15"/>
        <v/>
      </c>
      <c r="K118" s="28" t="str">
        <f t="shared" si="16"/>
        <v/>
      </c>
      <c r="L118" s="29" t="str">
        <f t="shared" si="17"/>
        <v/>
      </c>
      <c r="M118" s="29" t="str">
        <f t="shared" si="18"/>
        <v/>
      </c>
      <c r="N118" s="29" t="str">
        <f t="shared" si="19"/>
        <v/>
      </c>
      <c r="O118" s="29" t="str">
        <f t="shared" si="20"/>
        <v/>
      </c>
    </row>
    <row r="119" spans="1:15" ht="27" x14ac:dyDescent="0.15">
      <c r="A119" s="208"/>
      <c r="B119" s="82" t="s">
        <v>550</v>
      </c>
      <c r="C119" s="80" t="s">
        <v>551</v>
      </c>
      <c r="D119" s="81"/>
      <c r="F119" s="28" t="str">
        <f t="shared" si="12"/>
        <v/>
      </c>
      <c r="G119" s="28" t="str">
        <f t="shared" si="21"/>
        <v/>
      </c>
      <c r="H119" s="28" t="str">
        <f t="shared" si="13"/>
        <v/>
      </c>
      <c r="I119" s="28" t="str">
        <f t="shared" si="14"/>
        <v/>
      </c>
      <c r="J119" s="28" t="str">
        <f t="shared" si="15"/>
        <v/>
      </c>
      <c r="K119" s="28" t="str">
        <f t="shared" si="16"/>
        <v/>
      </c>
      <c r="L119" s="29" t="str">
        <f t="shared" si="17"/>
        <v/>
      </c>
      <c r="M119" s="29" t="str">
        <f t="shared" si="18"/>
        <v/>
      </c>
      <c r="N119" s="29" t="str">
        <f t="shared" si="19"/>
        <v/>
      </c>
      <c r="O119" s="29" t="str">
        <f t="shared" si="20"/>
        <v/>
      </c>
    </row>
    <row r="120" spans="1:15" ht="67.5" x14ac:dyDescent="0.15">
      <c r="A120" s="208"/>
      <c r="B120" s="82" t="s">
        <v>552</v>
      </c>
      <c r="C120" s="80" t="s">
        <v>553</v>
      </c>
      <c r="D120" s="82" t="s">
        <v>554</v>
      </c>
      <c r="F120" s="28" t="str">
        <f t="shared" si="12"/>
        <v/>
      </c>
      <c r="G120" s="28" t="str">
        <f t="shared" si="21"/>
        <v/>
      </c>
      <c r="H120" s="28" t="str">
        <f t="shared" si="13"/>
        <v/>
      </c>
      <c r="I120" s="28" t="str">
        <f t="shared" si="14"/>
        <v/>
      </c>
      <c r="J120" s="28" t="str">
        <f t="shared" si="15"/>
        <v/>
      </c>
      <c r="K120" s="28" t="str">
        <f t="shared" si="16"/>
        <v/>
      </c>
      <c r="L120" s="29" t="str">
        <f t="shared" si="17"/>
        <v/>
      </c>
      <c r="M120" s="29" t="str">
        <f t="shared" si="18"/>
        <v/>
      </c>
      <c r="N120" s="29" t="str">
        <f t="shared" si="19"/>
        <v/>
      </c>
      <c r="O120" s="29" t="str">
        <f t="shared" si="20"/>
        <v/>
      </c>
    </row>
    <row r="121" spans="1:15" ht="148.5" x14ac:dyDescent="0.15">
      <c r="A121" s="208"/>
      <c r="B121" s="82" t="s">
        <v>555</v>
      </c>
      <c r="C121" s="80" t="s">
        <v>556</v>
      </c>
      <c r="D121" s="82" t="s">
        <v>557</v>
      </c>
      <c r="F121" s="28" t="str">
        <f t="shared" si="12"/>
        <v/>
      </c>
      <c r="G121" s="28" t="str">
        <f t="shared" si="21"/>
        <v/>
      </c>
      <c r="H121" s="28" t="str">
        <f t="shared" si="13"/>
        <v/>
      </c>
      <c r="I121" s="28" t="str">
        <f t="shared" si="14"/>
        <v/>
      </c>
      <c r="J121" s="28" t="str">
        <f t="shared" si="15"/>
        <v/>
      </c>
      <c r="K121" s="28" t="str">
        <f t="shared" si="16"/>
        <v/>
      </c>
      <c r="L121" s="29" t="str">
        <f t="shared" si="17"/>
        <v>○</v>
      </c>
      <c r="M121" s="29" t="str">
        <f t="shared" si="18"/>
        <v>○</v>
      </c>
      <c r="N121" s="29" t="str">
        <f t="shared" si="19"/>
        <v/>
      </c>
      <c r="O121" s="29" t="str">
        <f t="shared" si="20"/>
        <v/>
      </c>
    </row>
    <row r="122" spans="1:15" ht="27" x14ac:dyDescent="0.15">
      <c r="A122" s="208"/>
      <c r="B122" s="82" t="s">
        <v>558</v>
      </c>
      <c r="C122" s="80" t="s">
        <v>559</v>
      </c>
      <c r="D122" s="82" t="s">
        <v>560</v>
      </c>
      <c r="F122" s="28" t="str">
        <f t="shared" si="12"/>
        <v/>
      </c>
      <c r="G122" s="28" t="str">
        <f t="shared" si="21"/>
        <v/>
      </c>
      <c r="H122" s="28" t="str">
        <f t="shared" si="13"/>
        <v/>
      </c>
      <c r="I122" s="28" t="str">
        <f t="shared" si="14"/>
        <v/>
      </c>
      <c r="J122" s="28" t="str">
        <f t="shared" si="15"/>
        <v/>
      </c>
      <c r="K122" s="28" t="str">
        <f t="shared" si="16"/>
        <v/>
      </c>
      <c r="L122" s="29" t="str">
        <f t="shared" si="17"/>
        <v/>
      </c>
      <c r="M122" s="29" t="str">
        <f t="shared" si="18"/>
        <v/>
      </c>
      <c r="N122" s="29" t="str">
        <f t="shared" si="19"/>
        <v/>
      </c>
      <c r="O122" s="29" t="str">
        <f t="shared" si="20"/>
        <v/>
      </c>
    </row>
    <row r="123" spans="1:15" ht="54" x14ac:dyDescent="0.15">
      <c r="A123" s="208"/>
      <c r="B123" s="82" t="s">
        <v>561</v>
      </c>
      <c r="C123" s="80" t="s">
        <v>562</v>
      </c>
      <c r="D123" s="82" t="s">
        <v>563</v>
      </c>
      <c r="F123" s="28" t="str">
        <f t="shared" si="12"/>
        <v/>
      </c>
      <c r="G123" s="28" t="str">
        <f t="shared" si="21"/>
        <v/>
      </c>
      <c r="H123" s="28" t="str">
        <f t="shared" si="13"/>
        <v/>
      </c>
      <c r="I123" s="28" t="str">
        <f t="shared" si="14"/>
        <v/>
      </c>
      <c r="J123" s="28" t="str">
        <f t="shared" si="15"/>
        <v/>
      </c>
      <c r="K123" s="28" t="str">
        <f t="shared" si="16"/>
        <v/>
      </c>
      <c r="L123" s="29" t="str">
        <f t="shared" si="17"/>
        <v/>
      </c>
      <c r="M123" s="29" t="str">
        <f t="shared" si="18"/>
        <v/>
      </c>
      <c r="N123" s="29" t="str">
        <f t="shared" si="19"/>
        <v/>
      </c>
      <c r="O123" s="29" t="str">
        <f t="shared" si="20"/>
        <v/>
      </c>
    </row>
    <row r="124" spans="1:15" ht="54.75" thickBot="1" x14ac:dyDescent="0.2">
      <c r="A124" s="209"/>
      <c r="B124" s="84" t="s">
        <v>564</v>
      </c>
      <c r="C124" s="85" t="s">
        <v>565</v>
      </c>
      <c r="D124" s="84" t="s">
        <v>566</v>
      </c>
      <c r="F124" s="28" t="str">
        <f t="shared" si="12"/>
        <v/>
      </c>
      <c r="G124" s="28" t="str">
        <f t="shared" si="21"/>
        <v/>
      </c>
      <c r="H124" s="28" t="str">
        <f t="shared" si="13"/>
        <v/>
      </c>
      <c r="I124" s="28" t="str">
        <f t="shared" si="14"/>
        <v/>
      </c>
      <c r="J124" s="28" t="str">
        <f t="shared" si="15"/>
        <v/>
      </c>
      <c r="K124" s="28" t="str">
        <f t="shared" si="16"/>
        <v/>
      </c>
      <c r="L124" s="29" t="str">
        <f t="shared" si="17"/>
        <v/>
      </c>
      <c r="M124" s="29" t="str">
        <f t="shared" si="18"/>
        <v/>
      </c>
      <c r="N124" s="29" t="str">
        <f t="shared" si="19"/>
        <v/>
      </c>
      <c r="O124" s="29" t="str">
        <f t="shared" si="20"/>
        <v/>
      </c>
    </row>
    <row r="125" spans="1:15" ht="41.25" thickTop="1" x14ac:dyDescent="0.15">
      <c r="A125" s="210" t="s">
        <v>567</v>
      </c>
      <c r="B125" s="86" t="s">
        <v>568</v>
      </c>
      <c r="C125" s="86" t="s">
        <v>569</v>
      </c>
      <c r="D125" s="87" t="s">
        <v>570</v>
      </c>
      <c r="F125" s="28" t="str">
        <f t="shared" si="12"/>
        <v/>
      </c>
      <c r="G125" s="28" t="str">
        <f t="shared" si="21"/>
        <v/>
      </c>
      <c r="H125" s="28" t="str">
        <f t="shared" si="13"/>
        <v/>
      </c>
      <c r="I125" s="28" t="str">
        <f t="shared" si="14"/>
        <v/>
      </c>
      <c r="J125" s="28" t="str">
        <f t="shared" si="15"/>
        <v/>
      </c>
      <c r="K125" s="28" t="str">
        <f t="shared" si="16"/>
        <v/>
      </c>
      <c r="L125" s="29" t="str">
        <f t="shared" si="17"/>
        <v/>
      </c>
      <c r="M125" s="29" t="str">
        <f t="shared" si="18"/>
        <v/>
      </c>
      <c r="N125" s="29" t="str">
        <f t="shared" si="19"/>
        <v/>
      </c>
      <c r="O125" s="29" t="str">
        <f t="shared" si="20"/>
        <v/>
      </c>
    </row>
    <row r="126" spans="1:15" ht="67.5" x14ac:dyDescent="0.15">
      <c r="A126" s="211"/>
      <c r="B126" s="88" t="s">
        <v>571</v>
      </c>
      <c r="C126" s="88" t="s">
        <v>572</v>
      </c>
      <c r="D126" s="89" t="s">
        <v>573</v>
      </c>
      <c r="F126" s="28" t="str">
        <f t="shared" si="12"/>
        <v/>
      </c>
      <c r="G126" s="28" t="str">
        <f t="shared" si="21"/>
        <v/>
      </c>
      <c r="H126" s="28" t="str">
        <f t="shared" si="13"/>
        <v/>
      </c>
      <c r="I126" s="28" t="str">
        <f t="shared" si="14"/>
        <v/>
      </c>
      <c r="J126" s="28" t="str">
        <f t="shared" si="15"/>
        <v/>
      </c>
      <c r="K126" s="28" t="str">
        <f t="shared" si="16"/>
        <v/>
      </c>
      <c r="L126" s="29" t="str">
        <f t="shared" si="17"/>
        <v/>
      </c>
      <c r="M126" s="29" t="str">
        <f t="shared" si="18"/>
        <v/>
      </c>
      <c r="N126" s="29" t="str">
        <f t="shared" si="19"/>
        <v/>
      </c>
      <c r="O126" s="29" t="str">
        <f t="shared" si="20"/>
        <v/>
      </c>
    </row>
    <row r="127" spans="1:15" ht="40.5" x14ac:dyDescent="0.15">
      <c r="A127" s="211"/>
      <c r="B127" s="88" t="s">
        <v>574</v>
      </c>
      <c r="C127" s="88" t="s">
        <v>575</v>
      </c>
      <c r="D127" s="89" t="s">
        <v>576</v>
      </c>
      <c r="F127" s="28" t="str">
        <f t="shared" si="12"/>
        <v/>
      </c>
      <c r="G127" s="28" t="str">
        <f t="shared" si="21"/>
        <v/>
      </c>
      <c r="H127" s="28" t="str">
        <f t="shared" si="13"/>
        <v/>
      </c>
      <c r="I127" s="28" t="str">
        <f t="shared" si="14"/>
        <v/>
      </c>
      <c r="J127" s="28" t="str">
        <f t="shared" si="15"/>
        <v/>
      </c>
      <c r="K127" s="28" t="str">
        <f t="shared" si="16"/>
        <v/>
      </c>
      <c r="L127" s="29" t="str">
        <f t="shared" si="17"/>
        <v/>
      </c>
      <c r="M127" s="29" t="str">
        <f t="shared" si="18"/>
        <v>○</v>
      </c>
      <c r="N127" s="29" t="str">
        <f t="shared" si="19"/>
        <v/>
      </c>
      <c r="O127" s="29" t="str">
        <f t="shared" si="20"/>
        <v/>
      </c>
    </row>
    <row r="128" spans="1:15" ht="67.5" x14ac:dyDescent="0.15">
      <c r="A128" s="211"/>
      <c r="B128" s="88" t="s">
        <v>577</v>
      </c>
      <c r="C128" s="88" t="s">
        <v>578</v>
      </c>
      <c r="D128" s="89" t="s">
        <v>579</v>
      </c>
      <c r="F128" s="28" t="str">
        <f t="shared" si="12"/>
        <v/>
      </c>
      <c r="G128" s="28" t="str">
        <f t="shared" si="21"/>
        <v/>
      </c>
      <c r="H128" s="28" t="str">
        <f t="shared" si="13"/>
        <v/>
      </c>
      <c r="I128" s="28" t="str">
        <f t="shared" si="14"/>
        <v>○</v>
      </c>
      <c r="J128" s="28" t="str">
        <f t="shared" si="15"/>
        <v/>
      </c>
      <c r="K128" s="28" t="str">
        <f t="shared" si="16"/>
        <v/>
      </c>
      <c r="L128" s="29" t="str">
        <f t="shared" si="17"/>
        <v/>
      </c>
      <c r="M128" s="29" t="str">
        <f t="shared" si="18"/>
        <v/>
      </c>
      <c r="N128" s="29" t="str">
        <f t="shared" si="19"/>
        <v/>
      </c>
      <c r="O128" s="29" t="str">
        <f t="shared" si="20"/>
        <v/>
      </c>
    </row>
    <row r="129" spans="1:15" ht="54" x14ac:dyDescent="0.15">
      <c r="A129" s="211"/>
      <c r="B129" s="88" t="s">
        <v>580</v>
      </c>
      <c r="C129" s="88" t="s">
        <v>581</v>
      </c>
      <c r="D129" s="89" t="s">
        <v>582</v>
      </c>
      <c r="F129" s="28" t="str">
        <f t="shared" si="12"/>
        <v>○</v>
      </c>
      <c r="G129" s="28" t="str">
        <f t="shared" si="21"/>
        <v/>
      </c>
      <c r="H129" s="28" t="str">
        <f t="shared" si="13"/>
        <v/>
      </c>
      <c r="I129" s="28" t="str">
        <f t="shared" si="14"/>
        <v>○</v>
      </c>
      <c r="J129" s="28" t="str">
        <f t="shared" si="15"/>
        <v/>
      </c>
      <c r="K129" s="28" t="str">
        <f t="shared" si="16"/>
        <v/>
      </c>
      <c r="L129" s="29" t="str">
        <f t="shared" si="17"/>
        <v/>
      </c>
      <c r="M129" s="29" t="str">
        <f t="shared" si="18"/>
        <v/>
      </c>
      <c r="N129" s="29" t="str">
        <f t="shared" si="19"/>
        <v/>
      </c>
      <c r="O129" s="29" t="str">
        <f t="shared" si="20"/>
        <v/>
      </c>
    </row>
    <row r="130" spans="1:15" ht="27" x14ac:dyDescent="0.15">
      <c r="A130" s="211"/>
      <c r="B130" s="88" t="s">
        <v>583</v>
      </c>
      <c r="C130" s="88" t="s">
        <v>584</v>
      </c>
      <c r="D130" s="89" t="s">
        <v>585</v>
      </c>
      <c r="F130" s="28" t="str">
        <f t="shared" si="12"/>
        <v/>
      </c>
      <c r="G130" s="28" t="str">
        <f t="shared" si="21"/>
        <v/>
      </c>
      <c r="H130" s="28" t="str">
        <f t="shared" si="13"/>
        <v/>
      </c>
      <c r="I130" s="28" t="str">
        <f t="shared" si="14"/>
        <v/>
      </c>
      <c r="J130" s="28" t="str">
        <f t="shared" si="15"/>
        <v/>
      </c>
      <c r="K130" s="28" t="str">
        <f t="shared" si="16"/>
        <v/>
      </c>
      <c r="L130" s="29" t="str">
        <f t="shared" si="17"/>
        <v/>
      </c>
      <c r="M130" s="29" t="str">
        <f t="shared" si="18"/>
        <v/>
      </c>
      <c r="N130" s="29" t="str">
        <f t="shared" si="19"/>
        <v/>
      </c>
      <c r="O130" s="29" t="str">
        <f t="shared" si="20"/>
        <v/>
      </c>
    </row>
    <row r="131" spans="1:15" ht="40.5" x14ac:dyDescent="0.15">
      <c r="A131" s="211"/>
      <c r="B131" s="88" t="s">
        <v>586</v>
      </c>
      <c r="C131" s="88" t="s">
        <v>587</v>
      </c>
      <c r="D131" s="89" t="s">
        <v>588</v>
      </c>
      <c r="F131" s="28" t="str">
        <f t="shared" si="12"/>
        <v/>
      </c>
      <c r="G131" s="28" t="str">
        <f t="shared" si="21"/>
        <v/>
      </c>
      <c r="H131" s="28" t="str">
        <f t="shared" si="13"/>
        <v/>
      </c>
      <c r="I131" s="28" t="str">
        <f t="shared" si="14"/>
        <v/>
      </c>
      <c r="J131" s="28" t="str">
        <f t="shared" si="15"/>
        <v/>
      </c>
      <c r="K131" s="28" t="str">
        <f t="shared" si="16"/>
        <v/>
      </c>
      <c r="L131" s="29" t="str">
        <f t="shared" si="17"/>
        <v/>
      </c>
      <c r="M131" s="29" t="str">
        <f t="shared" si="18"/>
        <v/>
      </c>
      <c r="N131" s="29" t="str">
        <f t="shared" si="19"/>
        <v/>
      </c>
      <c r="O131" s="29" t="str">
        <f t="shared" si="20"/>
        <v/>
      </c>
    </row>
    <row r="132" spans="1:15" ht="27" x14ac:dyDescent="0.15">
      <c r="A132" s="211"/>
      <c r="B132" s="88" t="s">
        <v>589</v>
      </c>
      <c r="C132" s="88" t="s">
        <v>590</v>
      </c>
      <c r="D132" s="90"/>
      <c r="F132" s="28" t="str">
        <f t="shared" ref="F132:F136" si="22">IF(COUNTIF(D132,"*TOP10%論文数*")+COUNTIF(D132,"*Top10%論文数*"),"○","")</f>
        <v/>
      </c>
      <c r="G132" s="28" t="str">
        <f t="shared" si="21"/>
        <v/>
      </c>
      <c r="H132" s="28" t="str">
        <f t="shared" ref="H132:H136" si="23">IF(COUNTIF(D132,"*インパクト・ファクター*")+COUNTIF(D132,"*インパクト・ファクタ*"),"○","")</f>
        <v/>
      </c>
      <c r="I132" s="28" t="str">
        <f t="shared" ref="I132:I136" si="24">IF(COUNTIF($D132,"*論文数*")+COUNTIF($D132,"*論文等数*")+COUNTIF($D132,"*論文等執筆状況*")+COUNTIF($D132,"*論文等掲載数*")+COUNTIF($D132,"*論文発表数*"),"○","")</f>
        <v/>
      </c>
      <c r="J132" s="28" t="str">
        <f t="shared" ref="J132:J136" si="25">IF(COUNTIF($D132,"*被引用数*")+COUNTIF($D132,"*高被引用数*")+COUNTIF($D132,"*被引用件数*"),"○","")</f>
        <v/>
      </c>
      <c r="K132" s="28" t="str">
        <f t="shared" ref="K132:K136" si="26">IF(COUNTIF($D132,"*国際共著*"),"○","")</f>
        <v/>
      </c>
      <c r="L132" s="29" t="str">
        <f t="shared" ref="L132:L136" si="27">IF(COUNTIF($D132,"*特許*"),"○","")</f>
        <v/>
      </c>
      <c r="M132" s="29" t="str">
        <f t="shared" ref="M132:M136" si="28">IF(COUNTIF($D132,"*知財*")+COUNTIF($D132,"*知的財産*"),"○","")</f>
        <v/>
      </c>
      <c r="N132" s="29" t="str">
        <f t="shared" ref="N132:N136" si="29">IF(COUNTIF($D132,"*アウトリーチ*"),"○","")</f>
        <v/>
      </c>
      <c r="O132" s="29" t="str">
        <f t="shared" ref="O132:O136" si="30">IF(COUNTIF($D132,"*外部資金*")+COUNTIF($D132,"*競争的研究費*")+COUNTIF($D132,"*競争的資金*"),"○","")</f>
        <v/>
      </c>
    </row>
    <row r="133" spans="1:15" ht="40.5" x14ac:dyDescent="0.15">
      <c r="A133" s="211"/>
      <c r="B133" s="88" t="s">
        <v>591</v>
      </c>
      <c r="C133" s="88" t="s">
        <v>592</v>
      </c>
      <c r="D133" s="89" t="s">
        <v>593</v>
      </c>
      <c r="F133" s="28" t="str">
        <f t="shared" si="22"/>
        <v/>
      </c>
      <c r="G133" s="28" t="str">
        <f t="shared" ref="G133:G136" si="31">IF(COUNTIF($D133,"*インパクト*"),"○","")</f>
        <v/>
      </c>
      <c r="H133" s="28" t="str">
        <f t="shared" si="23"/>
        <v/>
      </c>
      <c r="I133" s="28" t="str">
        <f t="shared" si="24"/>
        <v>○</v>
      </c>
      <c r="J133" s="28" t="str">
        <f t="shared" si="25"/>
        <v/>
      </c>
      <c r="K133" s="28" t="str">
        <f t="shared" si="26"/>
        <v/>
      </c>
      <c r="L133" s="29" t="str">
        <f t="shared" si="27"/>
        <v/>
      </c>
      <c r="M133" s="29" t="str">
        <f t="shared" si="28"/>
        <v/>
      </c>
      <c r="N133" s="29" t="str">
        <f t="shared" si="29"/>
        <v/>
      </c>
      <c r="O133" s="29" t="str">
        <f t="shared" si="30"/>
        <v/>
      </c>
    </row>
    <row r="134" spans="1:15" ht="40.5" x14ac:dyDescent="0.15">
      <c r="A134" s="211"/>
      <c r="B134" s="88" t="s">
        <v>591</v>
      </c>
      <c r="C134" s="88" t="s">
        <v>594</v>
      </c>
      <c r="D134" s="89" t="s">
        <v>593</v>
      </c>
      <c r="F134" s="28" t="str">
        <f t="shared" si="22"/>
        <v/>
      </c>
      <c r="G134" s="28" t="str">
        <f t="shared" si="31"/>
        <v/>
      </c>
      <c r="H134" s="28" t="str">
        <f t="shared" si="23"/>
        <v/>
      </c>
      <c r="I134" s="28" t="str">
        <f t="shared" si="24"/>
        <v>○</v>
      </c>
      <c r="J134" s="28" t="str">
        <f t="shared" si="25"/>
        <v/>
      </c>
      <c r="K134" s="28" t="str">
        <f t="shared" si="26"/>
        <v/>
      </c>
      <c r="L134" s="29" t="str">
        <f t="shared" si="27"/>
        <v/>
      </c>
      <c r="M134" s="29" t="str">
        <f t="shared" si="28"/>
        <v/>
      </c>
      <c r="N134" s="29" t="str">
        <f t="shared" si="29"/>
        <v/>
      </c>
      <c r="O134" s="29" t="str">
        <f t="shared" si="30"/>
        <v/>
      </c>
    </row>
    <row r="135" spans="1:15" ht="40.5" x14ac:dyDescent="0.15">
      <c r="A135" s="211"/>
      <c r="B135" s="88" t="s">
        <v>591</v>
      </c>
      <c r="C135" s="88" t="s">
        <v>595</v>
      </c>
      <c r="D135" s="89" t="s">
        <v>593</v>
      </c>
      <c r="F135" s="28" t="str">
        <f t="shared" si="22"/>
        <v/>
      </c>
      <c r="G135" s="28" t="str">
        <f t="shared" si="31"/>
        <v/>
      </c>
      <c r="H135" s="28" t="str">
        <f t="shared" si="23"/>
        <v/>
      </c>
      <c r="I135" s="28" t="str">
        <f t="shared" si="24"/>
        <v>○</v>
      </c>
      <c r="J135" s="28" t="str">
        <f t="shared" si="25"/>
        <v/>
      </c>
      <c r="K135" s="28" t="str">
        <f t="shared" si="26"/>
        <v/>
      </c>
      <c r="L135" s="29" t="str">
        <f t="shared" si="27"/>
        <v/>
      </c>
      <c r="M135" s="29" t="str">
        <f t="shared" si="28"/>
        <v/>
      </c>
      <c r="N135" s="29" t="str">
        <f t="shared" si="29"/>
        <v/>
      </c>
      <c r="O135" s="29" t="str">
        <f t="shared" si="30"/>
        <v/>
      </c>
    </row>
    <row r="136" spans="1:15" ht="54" x14ac:dyDescent="0.15">
      <c r="A136" s="211"/>
      <c r="B136" s="88" t="s">
        <v>591</v>
      </c>
      <c r="C136" s="88" t="s">
        <v>596</v>
      </c>
      <c r="D136" s="89" t="s">
        <v>593</v>
      </c>
      <c r="F136" s="28" t="str">
        <f t="shared" si="22"/>
        <v/>
      </c>
      <c r="G136" s="28" t="str">
        <f t="shared" si="31"/>
        <v/>
      </c>
      <c r="H136" s="28" t="str">
        <f t="shared" si="23"/>
        <v/>
      </c>
      <c r="I136" s="28" t="str">
        <f t="shared" si="24"/>
        <v>○</v>
      </c>
      <c r="J136" s="28" t="str">
        <f t="shared" si="25"/>
        <v/>
      </c>
      <c r="K136" s="28" t="str">
        <f t="shared" si="26"/>
        <v/>
      </c>
      <c r="L136" s="29" t="str">
        <f t="shared" si="27"/>
        <v/>
      </c>
      <c r="M136" s="29" t="str">
        <f t="shared" si="28"/>
        <v/>
      </c>
      <c r="N136" s="29" t="str">
        <f t="shared" si="29"/>
        <v/>
      </c>
      <c r="O136" s="29" t="str">
        <f t="shared" si="30"/>
        <v/>
      </c>
    </row>
    <row r="137" spans="1:15" x14ac:dyDescent="0.15">
      <c r="G137" s="20"/>
      <c r="H137" s="20"/>
      <c r="I137" s="20"/>
      <c r="J137" s="20"/>
    </row>
    <row r="138" spans="1:15" x14ac:dyDescent="0.15">
      <c r="G138" s="20"/>
      <c r="H138" s="20"/>
      <c r="I138" s="20"/>
      <c r="J138" s="20"/>
    </row>
  </sheetData>
  <autoFilter ref="A2:O136"/>
  <mergeCells count="12">
    <mergeCell ref="C80:D80"/>
    <mergeCell ref="C81:D81"/>
    <mergeCell ref="A82:A124"/>
    <mergeCell ref="A125:A136"/>
    <mergeCell ref="A3:A6"/>
    <mergeCell ref="A7:A20"/>
    <mergeCell ref="A21:A49"/>
    <mergeCell ref="A50:A52"/>
    <mergeCell ref="A53:A64"/>
    <mergeCell ref="A65:A71"/>
    <mergeCell ref="A72:A74"/>
    <mergeCell ref="A75:A81"/>
  </mergeCells>
  <phoneticPr fontId="1"/>
  <pageMargins left="0.7" right="0.7" top="0.75" bottom="0.75" header="0.3" footer="0.3"/>
  <pageSetup paperSize="9" scale="38"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view="pageBreakPreview" zoomScale="70" zoomScaleNormal="100" zoomScaleSheetLayoutView="70" workbookViewId="0">
      <selection activeCell="C1" sqref="C1:C1048576"/>
    </sheetView>
  </sheetViews>
  <sheetFormatPr defaultRowHeight="13.5" x14ac:dyDescent="0.15"/>
  <cols>
    <col min="1" max="1" width="18.125" style="1" customWidth="1"/>
    <col min="2" max="2" width="17.875" style="1" customWidth="1"/>
    <col min="3" max="3" width="18.125" style="1" customWidth="1"/>
    <col min="4" max="4" width="183.75" style="109" customWidth="1"/>
    <col min="5" max="16384" width="9" style="18"/>
  </cols>
  <sheetData>
    <row r="1" spans="1:4" ht="14.25" thickBot="1" x14ac:dyDescent="0.2">
      <c r="A1" s="94" t="s">
        <v>1</v>
      </c>
      <c r="B1" s="96" t="s">
        <v>2</v>
      </c>
      <c r="C1" s="96" t="s">
        <v>0</v>
      </c>
      <c r="D1" s="105" t="s">
        <v>3</v>
      </c>
    </row>
    <row r="2" spans="1:4" x14ac:dyDescent="0.15">
      <c r="A2" s="95" t="s">
        <v>4</v>
      </c>
      <c r="B2" s="97" t="s">
        <v>5</v>
      </c>
      <c r="C2" s="97" t="s">
        <v>6</v>
      </c>
      <c r="D2" s="106" t="s">
        <v>7</v>
      </c>
    </row>
    <row r="3" spans="1:4" x14ac:dyDescent="0.15">
      <c r="A3" s="95" t="s">
        <v>4</v>
      </c>
      <c r="B3" s="98" t="s">
        <v>10</v>
      </c>
      <c r="C3" s="98" t="s">
        <v>8</v>
      </c>
      <c r="D3" s="107" t="s">
        <v>9</v>
      </c>
    </row>
    <row r="4" spans="1:4" x14ac:dyDescent="0.15">
      <c r="A4" s="95" t="s">
        <v>4</v>
      </c>
      <c r="B4" s="98" t="s">
        <v>11</v>
      </c>
      <c r="C4" s="98" t="s">
        <v>12</v>
      </c>
      <c r="D4" s="107" t="s">
        <v>13</v>
      </c>
    </row>
    <row r="5" spans="1:4" x14ac:dyDescent="0.15">
      <c r="A5" s="95" t="s">
        <v>4</v>
      </c>
      <c r="B5" s="99" t="s">
        <v>14</v>
      </c>
      <c r="C5" s="99" t="s">
        <v>15</v>
      </c>
      <c r="D5" s="108" t="s">
        <v>13</v>
      </c>
    </row>
    <row r="6" spans="1:4" ht="94.5" customHeight="1" x14ac:dyDescent="0.15">
      <c r="A6" s="110" t="s">
        <v>16</v>
      </c>
      <c r="B6" s="99" t="s">
        <v>17</v>
      </c>
      <c r="C6" s="99" t="s">
        <v>18</v>
      </c>
      <c r="D6" s="104" t="s">
        <v>21</v>
      </c>
    </row>
    <row r="7" spans="1:4" x14ac:dyDescent="0.15">
      <c r="A7" s="110" t="s">
        <v>16</v>
      </c>
      <c r="B7" s="99" t="s">
        <v>17</v>
      </c>
      <c r="C7" s="99" t="s">
        <v>19</v>
      </c>
      <c r="D7" s="104" t="s">
        <v>21</v>
      </c>
    </row>
    <row r="8" spans="1:4" x14ac:dyDescent="0.15">
      <c r="A8" s="110" t="s">
        <v>16</v>
      </c>
      <c r="B8" s="99" t="s">
        <v>17</v>
      </c>
      <c r="C8" s="99" t="s">
        <v>20</v>
      </c>
      <c r="D8" s="104" t="s">
        <v>21</v>
      </c>
    </row>
    <row r="9" spans="1:4" ht="135" customHeight="1" x14ac:dyDescent="0.15">
      <c r="A9" s="110" t="s">
        <v>16</v>
      </c>
      <c r="B9" s="99" t="s">
        <v>22</v>
      </c>
      <c r="C9" s="99" t="s">
        <v>23</v>
      </c>
      <c r="D9" s="104" t="s">
        <v>26</v>
      </c>
    </row>
    <row r="10" spans="1:4" x14ac:dyDescent="0.15">
      <c r="A10" s="110" t="s">
        <v>16</v>
      </c>
      <c r="B10" s="99" t="s">
        <v>22</v>
      </c>
      <c r="C10" s="99" t="s">
        <v>24</v>
      </c>
      <c r="D10" s="104" t="s">
        <v>26</v>
      </c>
    </row>
    <row r="11" spans="1:4" x14ac:dyDescent="0.15">
      <c r="A11" s="110" t="s">
        <v>16</v>
      </c>
      <c r="B11" s="99" t="s">
        <v>22</v>
      </c>
      <c r="C11" s="99" t="s">
        <v>25</v>
      </c>
      <c r="D11" s="104" t="s">
        <v>26</v>
      </c>
    </row>
    <row r="12" spans="1:4" ht="216" customHeight="1" x14ac:dyDescent="0.15">
      <c r="A12" s="110" t="s">
        <v>27</v>
      </c>
      <c r="B12" s="99" t="s">
        <v>28</v>
      </c>
      <c r="C12" s="99" t="s">
        <v>29</v>
      </c>
      <c r="D12" s="104" t="s">
        <v>32</v>
      </c>
    </row>
    <row r="13" spans="1:4" x14ac:dyDescent="0.15">
      <c r="A13" s="110" t="s">
        <v>27</v>
      </c>
      <c r="B13" s="99" t="s">
        <v>28</v>
      </c>
      <c r="C13" s="99" t="s">
        <v>30</v>
      </c>
      <c r="D13" s="104" t="s">
        <v>32</v>
      </c>
    </row>
    <row r="14" spans="1:4" x14ac:dyDescent="0.15">
      <c r="A14" s="110" t="s">
        <v>27</v>
      </c>
      <c r="B14" s="99" t="s">
        <v>28</v>
      </c>
      <c r="C14" s="99" t="s">
        <v>31</v>
      </c>
      <c r="D14" s="104" t="s">
        <v>32</v>
      </c>
    </row>
    <row r="15" spans="1:4" ht="256.5" customHeight="1" x14ac:dyDescent="0.15">
      <c r="A15" s="110" t="s">
        <v>27</v>
      </c>
      <c r="B15" s="98" t="s">
        <v>33</v>
      </c>
      <c r="C15" s="99" t="s">
        <v>34</v>
      </c>
      <c r="D15" s="103" t="s">
        <v>38</v>
      </c>
    </row>
    <row r="16" spans="1:4" x14ac:dyDescent="0.15">
      <c r="A16" s="110" t="s">
        <v>27</v>
      </c>
      <c r="B16" s="98" t="s">
        <v>33</v>
      </c>
      <c r="C16" s="99" t="s">
        <v>35</v>
      </c>
      <c r="D16" s="103" t="s">
        <v>38</v>
      </c>
    </row>
    <row r="17" spans="1:4" x14ac:dyDescent="0.15">
      <c r="A17" s="110" t="s">
        <v>27</v>
      </c>
      <c r="B17" s="98" t="s">
        <v>33</v>
      </c>
      <c r="C17" s="99" t="s">
        <v>36</v>
      </c>
      <c r="D17" s="103" t="s">
        <v>38</v>
      </c>
    </row>
    <row r="18" spans="1:4" x14ac:dyDescent="0.15">
      <c r="A18" s="110" t="s">
        <v>27</v>
      </c>
      <c r="B18" s="98" t="s">
        <v>33</v>
      </c>
      <c r="C18" s="99" t="s">
        <v>37</v>
      </c>
      <c r="D18" s="103" t="s">
        <v>38</v>
      </c>
    </row>
    <row r="19" spans="1:4" ht="121.5" customHeight="1" x14ac:dyDescent="0.15">
      <c r="A19" s="110" t="s">
        <v>27</v>
      </c>
      <c r="B19" s="98" t="s">
        <v>39</v>
      </c>
      <c r="C19" s="99" t="s">
        <v>40</v>
      </c>
      <c r="D19" s="103" t="s">
        <v>42</v>
      </c>
    </row>
    <row r="20" spans="1:4" ht="14.25" thickBot="1" x14ac:dyDescent="0.2">
      <c r="A20" s="110" t="s">
        <v>27</v>
      </c>
      <c r="B20" s="98" t="s">
        <v>39</v>
      </c>
      <c r="C20" s="100" t="s">
        <v>41</v>
      </c>
      <c r="D20" s="103" t="s">
        <v>42</v>
      </c>
    </row>
  </sheetData>
  <phoneticPr fontId="1"/>
  <pageMargins left="0.7" right="0.7" top="0.75" bottom="0.75" header="0.3" footer="0.3"/>
  <pageSetup paperSize="9"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topLeftCell="A4" zoomScale="60" zoomScaleNormal="100" workbookViewId="0">
      <selection sqref="A1:XFD1"/>
    </sheetView>
  </sheetViews>
  <sheetFormatPr defaultRowHeight="13.5" x14ac:dyDescent="0.15"/>
  <cols>
    <col min="1" max="3" width="18.125" style="1" customWidth="1"/>
    <col min="4" max="4" width="35.875" style="1" customWidth="1"/>
    <col min="5" max="16384" width="9" style="18"/>
  </cols>
  <sheetData>
    <row r="1" spans="1:4" s="112" customFormat="1" ht="14.25" thickBot="1" x14ac:dyDescent="0.2">
      <c r="A1" s="94" t="s">
        <v>1</v>
      </c>
      <c r="B1" s="96" t="s">
        <v>2</v>
      </c>
      <c r="C1" s="96" t="s">
        <v>0</v>
      </c>
      <c r="D1" s="101" t="s">
        <v>3</v>
      </c>
    </row>
    <row r="2" spans="1:4" ht="135" customHeight="1" x14ac:dyDescent="0.15">
      <c r="A2" s="95" t="s">
        <v>43</v>
      </c>
      <c r="B2" s="97" t="s">
        <v>44</v>
      </c>
      <c r="C2" s="97" t="s">
        <v>45</v>
      </c>
      <c r="D2" s="102" t="s">
        <v>51</v>
      </c>
    </row>
    <row r="3" spans="1:4" x14ac:dyDescent="0.15">
      <c r="A3" s="95" t="s">
        <v>43</v>
      </c>
      <c r="B3" s="97" t="s">
        <v>44</v>
      </c>
      <c r="C3" s="98" t="s">
        <v>46</v>
      </c>
      <c r="D3" s="102" t="s">
        <v>51</v>
      </c>
    </row>
    <row r="4" spans="1:4" x14ac:dyDescent="0.15">
      <c r="A4" s="95" t="s">
        <v>43</v>
      </c>
      <c r="B4" s="97" t="s">
        <v>44</v>
      </c>
      <c r="C4" s="99" t="s">
        <v>47</v>
      </c>
      <c r="D4" s="102" t="s">
        <v>51</v>
      </c>
    </row>
    <row r="5" spans="1:4" x14ac:dyDescent="0.15">
      <c r="A5" s="95" t="s">
        <v>43</v>
      </c>
      <c r="B5" s="97" t="s">
        <v>44</v>
      </c>
      <c r="C5" s="99" t="s">
        <v>48</v>
      </c>
      <c r="D5" s="102" t="s">
        <v>51</v>
      </c>
    </row>
    <row r="6" spans="1:4" x14ac:dyDescent="0.15">
      <c r="A6" s="95" t="s">
        <v>43</v>
      </c>
      <c r="B6" s="97" t="s">
        <v>44</v>
      </c>
      <c r="C6" s="99" t="s">
        <v>49</v>
      </c>
      <c r="D6" s="102" t="s">
        <v>51</v>
      </c>
    </row>
    <row r="7" spans="1:4" x14ac:dyDescent="0.15">
      <c r="A7" s="95" t="s">
        <v>43</v>
      </c>
      <c r="B7" s="97" t="s">
        <v>44</v>
      </c>
      <c r="C7" s="99" t="s">
        <v>50</v>
      </c>
      <c r="D7" s="102" t="s">
        <v>51</v>
      </c>
    </row>
    <row r="8" spans="1:4" ht="121.5" customHeight="1" x14ac:dyDescent="0.15">
      <c r="A8" s="95" t="s">
        <v>43</v>
      </c>
      <c r="B8" s="98" t="s">
        <v>52</v>
      </c>
      <c r="C8" s="99" t="s">
        <v>53</v>
      </c>
      <c r="D8" s="103" t="s">
        <v>58</v>
      </c>
    </row>
    <row r="9" spans="1:4" x14ac:dyDescent="0.15">
      <c r="A9" s="95" t="s">
        <v>43</v>
      </c>
      <c r="B9" s="98" t="s">
        <v>52</v>
      </c>
      <c r="C9" s="99" t="s">
        <v>54</v>
      </c>
      <c r="D9" s="103" t="s">
        <v>58</v>
      </c>
    </row>
    <row r="10" spans="1:4" x14ac:dyDescent="0.15">
      <c r="A10" s="95" t="s">
        <v>43</v>
      </c>
      <c r="B10" s="98" t="s">
        <v>52</v>
      </c>
      <c r="C10" s="99" t="s">
        <v>55</v>
      </c>
      <c r="D10" s="103" t="s">
        <v>58</v>
      </c>
    </row>
    <row r="11" spans="1:4" x14ac:dyDescent="0.15">
      <c r="A11" s="95" t="s">
        <v>43</v>
      </c>
      <c r="B11" s="98" t="s">
        <v>52</v>
      </c>
      <c r="C11" s="99" t="s">
        <v>56</v>
      </c>
      <c r="D11" s="103" t="s">
        <v>58</v>
      </c>
    </row>
    <row r="12" spans="1:4" x14ac:dyDescent="0.15">
      <c r="A12" s="95" t="s">
        <v>43</v>
      </c>
      <c r="B12" s="98" t="s">
        <v>52</v>
      </c>
      <c r="C12" s="99" t="s">
        <v>57</v>
      </c>
      <c r="D12" s="103" t="s">
        <v>58</v>
      </c>
    </row>
    <row r="13" spans="1:4" ht="229.5" customHeight="1" x14ac:dyDescent="0.15">
      <c r="A13" s="110" t="s">
        <v>59</v>
      </c>
      <c r="B13" s="98" t="s">
        <v>60</v>
      </c>
      <c r="C13" s="99" t="s">
        <v>61</v>
      </c>
      <c r="D13" s="104" t="s">
        <v>67</v>
      </c>
    </row>
    <row r="14" spans="1:4" x14ac:dyDescent="0.15">
      <c r="A14" s="110" t="s">
        <v>59</v>
      </c>
      <c r="B14" s="98" t="s">
        <v>60</v>
      </c>
      <c r="C14" s="99" t="s">
        <v>62</v>
      </c>
      <c r="D14" s="104" t="s">
        <v>67</v>
      </c>
    </row>
    <row r="15" spans="1:4" x14ac:dyDescent="0.15">
      <c r="A15" s="110" t="s">
        <v>59</v>
      </c>
      <c r="B15" s="98" t="s">
        <v>60</v>
      </c>
      <c r="C15" s="99" t="s">
        <v>63</v>
      </c>
      <c r="D15" s="104" t="s">
        <v>67</v>
      </c>
    </row>
    <row r="16" spans="1:4" x14ac:dyDescent="0.15">
      <c r="A16" s="110" t="s">
        <v>59</v>
      </c>
      <c r="B16" s="98" t="s">
        <v>60</v>
      </c>
      <c r="C16" s="99" t="s">
        <v>64</v>
      </c>
      <c r="D16" s="104" t="s">
        <v>67</v>
      </c>
    </row>
    <row r="17" spans="1:4" x14ac:dyDescent="0.15">
      <c r="A17" s="110" t="s">
        <v>59</v>
      </c>
      <c r="B17" s="98" t="s">
        <v>60</v>
      </c>
      <c r="C17" s="99" t="s">
        <v>65</v>
      </c>
      <c r="D17" s="104" t="s">
        <v>67</v>
      </c>
    </row>
    <row r="18" spans="1:4" x14ac:dyDescent="0.15">
      <c r="A18" s="110" t="s">
        <v>59</v>
      </c>
      <c r="B18" s="98" t="s">
        <v>60</v>
      </c>
      <c r="C18" s="99" t="s">
        <v>66</v>
      </c>
      <c r="D18" s="104" t="s">
        <v>67</v>
      </c>
    </row>
    <row r="19" spans="1:4" ht="216" customHeight="1" x14ac:dyDescent="0.15">
      <c r="A19" s="110" t="s">
        <v>59</v>
      </c>
      <c r="B19" s="98" t="s">
        <v>68</v>
      </c>
      <c r="C19" s="99" t="s">
        <v>69</v>
      </c>
      <c r="D19" s="103" t="s">
        <v>74</v>
      </c>
    </row>
    <row r="20" spans="1:4" x14ac:dyDescent="0.15">
      <c r="A20" s="110" t="s">
        <v>59</v>
      </c>
      <c r="B20" s="98" t="s">
        <v>68</v>
      </c>
      <c r="C20" s="99" t="s">
        <v>70</v>
      </c>
      <c r="D20" s="103" t="s">
        <v>74</v>
      </c>
    </row>
    <row r="21" spans="1:4" x14ac:dyDescent="0.15">
      <c r="A21" s="110" t="s">
        <v>59</v>
      </c>
      <c r="B21" s="98" t="s">
        <v>68</v>
      </c>
      <c r="C21" s="99" t="s">
        <v>71</v>
      </c>
      <c r="D21" s="103" t="s">
        <v>74</v>
      </c>
    </row>
    <row r="22" spans="1:4" x14ac:dyDescent="0.15">
      <c r="A22" s="110" t="s">
        <v>59</v>
      </c>
      <c r="B22" s="98" t="s">
        <v>68</v>
      </c>
      <c r="C22" s="99" t="s">
        <v>72</v>
      </c>
      <c r="D22" s="103" t="s">
        <v>74</v>
      </c>
    </row>
    <row r="23" spans="1:4" x14ac:dyDescent="0.15">
      <c r="A23" s="110" t="s">
        <v>59</v>
      </c>
      <c r="B23" s="98" t="s">
        <v>68</v>
      </c>
      <c r="C23" s="99" t="s">
        <v>73</v>
      </c>
      <c r="D23" s="103" t="s">
        <v>74</v>
      </c>
    </row>
    <row r="24" spans="1:4" ht="108" customHeight="1" x14ac:dyDescent="0.15">
      <c r="A24" s="110" t="s">
        <v>59</v>
      </c>
      <c r="B24" s="98" t="s">
        <v>75</v>
      </c>
      <c r="C24" s="99" t="s">
        <v>76</v>
      </c>
      <c r="D24" s="103" t="s">
        <v>80</v>
      </c>
    </row>
    <row r="25" spans="1:4" x14ac:dyDescent="0.15">
      <c r="A25" s="110" t="s">
        <v>59</v>
      </c>
      <c r="B25" s="98" t="s">
        <v>75</v>
      </c>
      <c r="C25" s="99" t="s">
        <v>77</v>
      </c>
      <c r="D25" s="103" t="s">
        <v>80</v>
      </c>
    </row>
    <row r="26" spans="1:4" x14ac:dyDescent="0.15">
      <c r="A26" s="110" t="s">
        <v>59</v>
      </c>
      <c r="B26" s="98" t="s">
        <v>75</v>
      </c>
      <c r="C26" s="99" t="s">
        <v>78</v>
      </c>
      <c r="D26" s="103" t="s">
        <v>80</v>
      </c>
    </row>
    <row r="27" spans="1:4" x14ac:dyDescent="0.15">
      <c r="A27" s="110" t="s">
        <v>59</v>
      </c>
      <c r="B27" s="98" t="s">
        <v>75</v>
      </c>
      <c r="C27" s="99" t="s">
        <v>79</v>
      </c>
      <c r="D27" s="103" t="s">
        <v>80</v>
      </c>
    </row>
    <row r="28" spans="1:4" x14ac:dyDescent="0.15">
      <c r="A28" s="111" t="s">
        <v>81</v>
      </c>
      <c r="B28" s="98" t="s">
        <v>82</v>
      </c>
      <c r="C28" s="99" t="s">
        <v>86</v>
      </c>
      <c r="D28" s="104" t="s">
        <v>83</v>
      </c>
    </row>
    <row r="29" spans="1:4" x14ac:dyDescent="0.15">
      <c r="A29" s="111" t="s">
        <v>81</v>
      </c>
      <c r="B29" s="98" t="s">
        <v>84</v>
      </c>
      <c r="C29" s="99" t="s">
        <v>87</v>
      </c>
      <c r="D29" s="103" t="s">
        <v>85</v>
      </c>
    </row>
    <row r="30" spans="1:4" x14ac:dyDescent="0.15">
      <c r="A30" s="111" t="s">
        <v>81</v>
      </c>
      <c r="B30" s="98" t="s">
        <v>88</v>
      </c>
      <c r="C30" s="99" t="s">
        <v>89</v>
      </c>
      <c r="D30" s="103" t="s">
        <v>90</v>
      </c>
    </row>
    <row r="31" spans="1:4" x14ac:dyDescent="0.15">
      <c r="A31" s="111" t="s">
        <v>81</v>
      </c>
      <c r="B31" s="98" t="s">
        <v>91</v>
      </c>
      <c r="C31" s="99" t="s">
        <v>92</v>
      </c>
      <c r="D31" s="103" t="s">
        <v>93</v>
      </c>
    </row>
    <row r="32" spans="1:4" ht="189" customHeight="1" x14ac:dyDescent="0.15">
      <c r="A32" s="111" t="s">
        <v>81</v>
      </c>
      <c r="B32" s="98" t="s">
        <v>94</v>
      </c>
      <c r="C32" s="99" t="s">
        <v>95</v>
      </c>
      <c r="D32" s="103" t="s">
        <v>97</v>
      </c>
    </row>
    <row r="33" spans="1:4" x14ac:dyDescent="0.15">
      <c r="A33" s="111" t="s">
        <v>81</v>
      </c>
      <c r="B33" s="98" t="s">
        <v>94</v>
      </c>
      <c r="C33" s="99" t="s">
        <v>96</v>
      </c>
      <c r="D33" s="103" t="s">
        <v>97</v>
      </c>
    </row>
    <row r="34" spans="1:4" ht="202.5" customHeight="1" x14ac:dyDescent="0.15">
      <c r="A34" s="111" t="s">
        <v>81</v>
      </c>
      <c r="B34" s="99" t="s">
        <v>98</v>
      </c>
      <c r="C34" s="99" t="s">
        <v>99</v>
      </c>
      <c r="D34" s="104" t="s">
        <v>103</v>
      </c>
    </row>
    <row r="35" spans="1:4" x14ac:dyDescent="0.15">
      <c r="A35" s="111" t="s">
        <v>81</v>
      </c>
      <c r="B35" s="99" t="s">
        <v>98</v>
      </c>
      <c r="C35" s="99" t="s">
        <v>100</v>
      </c>
      <c r="D35" s="104" t="s">
        <v>103</v>
      </c>
    </row>
    <row r="36" spans="1:4" x14ac:dyDescent="0.15">
      <c r="A36" s="111" t="s">
        <v>81</v>
      </c>
      <c r="B36" s="99" t="s">
        <v>98</v>
      </c>
      <c r="C36" s="99" t="s">
        <v>101</v>
      </c>
      <c r="D36" s="104" t="s">
        <v>103</v>
      </c>
    </row>
    <row r="37" spans="1:4" x14ac:dyDescent="0.15">
      <c r="A37" s="111" t="s">
        <v>81</v>
      </c>
      <c r="B37" s="99" t="s">
        <v>98</v>
      </c>
      <c r="C37" s="99" t="s">
        <v>102</v>
      </c>
      <c r="D37" s="104" t="s">
        <v>103</v>
      </c>
    </row>
    <row r="38" spans="1:4" ht="94.5" customHeight="1" x14ac:dyDescent="0.15">
      <c r="A38" s="111" t="s">
        <v>81</v>
      </c>
      <c r="B38" s="98" t="s">
        <v>105</v>
      </c>
      <c r="C38" s="99" t="s">
        <v>104</v>
      </c>
      <c r="D38" s="104" t="s">
        <v>107</v>
      </c>
    </row>
    <row r="39" spans="1:4" ht="14.25" thickBot="1" x14ac:dyDescent="0.2">
      <c r="A39" s="111" t="s">
        <v>81</v>
      </c>
      <c r="B39" s="98" t="s">
        <v>105</v>
      </c>
      <c r="C39" s="100" t="s">
        <v>106</v>
      </c>
      <c r="D39" s="104" t="s">
        <v>107</v>
      </c>
    </row>
  </sheetData>
  <phoneticPr fontId="1"/>
  <pageMargins left="0.7" right="0.7" top="0.75" bottom="0.75" header="0.3" footer="0.3"/>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98" zoomScaleNormal="100" zoomScaleSheetLayoutView="98" workbookViewId="0">
      <selection activeCell="C4" sqref="C4"/>
    </sheetView>
  </sheetViews>
  <sheetFormatPr defaultRowHeight="13.5" x14ac:dyDescent="0.15"/>
  <cols>
    <col min="1" max="3" width="18.125" style="1" customWidth="1"/>
    <col min="4" max="4" width="35.875" style="1" customWidth="1"/>
    <col min="5" max="16384" width="9" style="18"/>
  </cols>
  <sheetData>
    <row r="1" spans="1:4" s="112" customFormat="1" ht="14.25" thickBot="1" x14ac:dyDescent="0.2">
      <c r="A1" s="94" t="s">
        <v>1</v>
      </c>
      <c r="B1" s="96" t="s">
        <v>2</v>
      </c>
      <c r="C1" s="96" t="s">
        <v>0</v>
      </c>
      <c r="D1" s="101" t="s">
        <v>3</v>
      </c>
    </row>
    <row r="2" spans="1:4" ht="189" customHeight="1" x14ac:dyDescent="0.15">
      <c r="A2" s="95" t="s">
        <v>108</v>
      </c>
      <c r="B2" s="97" t="s">
        <v>109</v>
      </c>
      <c r="C2" s="97" t="s">
        <v>110</v>
      </c>
      <c r="D2" s="102" t="s">
        <v>113</v>
      </c>
    </row>
    <row r="3" spans="1:4" x14ac:dyDescent="0.15">
      <c r="A3" s="95" t="s">
        <v>108</v>
      </c>
      <c r="B3" s="97" t="s">
        <v>109</v>
      </c>
      <c r="C3" s="98" t="s">
        <v>111</v>
      </c>
      <c r="D3" s="102" t="s">
        <v>113</v>
      </c>
    </row>
    <row r="4" spans="1:4" x14ac:dyDescent="0.15">
      <c r="A4" s="95" t="s">
        <v>108</v>
      </c>
      <c r="B4" s="97" t="s">
        <v>109</v>
      </c>
      <c r="C4" s="99" t="s">
        <v>112</v>
      </c>
      <c r="D4" s="102" t="s">
        <v>113</v>
      </c>
    </row>
    <row r="5" spans="1:4" ht="162" customHeight="1" x14ac:dyDescent="0.15">
      <c r="A5" s="95" t="s">
        <v>108</v>
      </c>
      <c r="B5" s="98" t="s">
        <v>114</v>
      </c>
      <c r="C5" s="99" t="s">
        <v>116</v>
      </c>
      <c r="D5" s="103" t="s">
        <v>118</v>
      </c>
    </row>
    <row r="6" spans="1:4" x14ac:dyDescent="0.15">
      <c r="A6" s="95" t="s">
        <v>108</v>
      </c>
      <c r="B6" s="98" t="s">
        <v>114</v>
      </c>
      <c r="C6" s="99" t="s">
        <v>115</v>
      </c>
      <c r="D6" s="103" t="s">
        <v>118</v>
      </c>
    </row>
    <row r="7" spans="1:4" x14ac:dyDescent="0.15">
      <c r="A7" s="95" t="s">
        <v>108</v>
      </c>
      <c r="B7" s="98" t="s">
        <v>114</v>
      </c>
      <c r="C7" s="99" t="s">
        <v>117</v>
      </c>
      <c r="D7" s="103" t="s">
        <v>118</v>
      </c>
    </row>
    <row r="8" spans="1:4" x14ac:dyDescent="0.15">
      <c r="A8" s="95" t="s">
        <v>108</v>
      </c>
      <c r="B8" s="98" t="s">
        <v>119</v>
      </c>
      <c r="C8" s="99" t="s">
        <v>120</v>
      </c>
      <c r="D8" s="103" t="s">
        <v>121</v>
      </c>
    </row>
    <row r="9" spans="1:4" x14ac:dyDescent="0.15">
      <c r="A9" s="95" t="s">
        <v>108</v>
      </c>
      <c r="B9" s="98" t="s">
        <v>122</v>
      </c>
      <c r="C9" s="99" t="s">
        <v>123</v>
      </c>
      <c r="D9" s="103" t="s">
        <v>124</v>
      </c>
    </row>
    <row r="10" spans="1:4" x14ac:dyDescent="0.15">
      <c r="A10" s="95" t="s">
        <v>108</v>
      </c>
      <c r="B10" s="98" t="s">
        <v>125</v>
      </c>
      <c r="C10" s="99" t="s">
        <v>126</v>
      </c>
      <c r="D10" s="103" t="s">
        <v>127</v>
      </c>
    </row>
    <row r="11" spans="1:4" ht="189" customHeight="1" x14ac:dyDescent="0.15">
      <c r="A11" s="110" t="s">
        <v>128</v>
      </c>
      <c r="B11" s="98" t="s">
        <v>129</v>
      </c>
      <c r="C11" s="99" t="s">
        <v>130</v>
      </c>
      <c r="D11" s="103" t="s">
        <v>132</v>
      </c>
    </row>
    <row r="12" spans="1:4" x14ac:dyDescent="0.15">
      <c r="A12" s="110" t="s">
        <v>128</v>
      </c>
      <c r="B12" s="98" t="s">
        <v>129</v>
      </c>
      <c r="C12" s="99" t="s">
        <v>131</v>
      </c>
      <c r="D12" s="103" t="s">
        <v>132</v>
      </c>
    </row>
    <row r="13" spans="1:4" ht="310.5" customHeight="1" x14ac:dyDescent="0.15">
      <c r="A13" s="110" t="s">
        <v>128</v>
      </c>
      <c r="B13" s="98" t="s">
        <v>133</v>
      </c>
      <c r="C13" s="99" t="s">
        <v>134</v>
      </c>
      <c r="D13" s="103" t="s">
        <v>136</v>
      </c>
    </row>
    <row r="14" spans="1:4" x14ac:dyDescent="0.15">
      <c r="A14" s="110" t="s">
        <v>128</v>
      </c>
      <c r="B14" s="98" t="s">
        <v>133</v>
      </c>
      <c r="C14" s="99" t="s">
        <v>135</v>
      </c>
      <c r="D14" s="103" t="s">
        <v>136</v>
      </c>
    </row>
    <row r="15" spans="1:4" ht="256.5" customHeight="1" x14ac:dyDescent="0.15">
      <c r="A15" s="110" t="s">
        <v>128</v>
      </c>
      <c r="B15" s="98" t="s">
        <v>137</v>
      </c>
      <c r="C15" s="99" t="s">
        <v>138</v>
      </c>
      <c r="D15" s="103" t="s">
        <v>140</v>
      </c>
    </row>
    <row r="16" spans="1:4" x14ac:dyDescent="0.15">
      <c r="A16" s="110" t="s">
        <v>128</v>
      </c>
      <c r="B16" s="98" t="s">
        <v>137</v>
      </c>
      <c r="C16" s="99" t="s">
        <v>139</v>
      </c>
      <c r="D16" s="103" t="s">
        <v>140</v>
      </c>
    </row>
    <row r="17" spans="1:4" ht="148.5" customHeight="1" x14ac:dyDescent="0.15">
      <c r="A17" s="110" t="s">
        <v>128</v>
      </c>
      <c r="B17" s="98" t="s">
        <v>141</v>
      </c>
      <c r="C17" s="99" t="s">
        <v>142</v>
      </c>
      <c r="D17" s="103" t="s">
        <v>146</v>
      </c>
    </row>
    <row r="18" spans="1:4" x14ac:dyDescent="0.15">
      <c r="A18" s="110" t="s">
        <v>128</v>
      </c>
      <c r="B18" s="98" t="s">
        <v>141</v>
      </c>
      <c r="C18" s="99" t="s">
        <v>143</v>
      </c>
      <c r="D18" s="103" t="s">
        <v>146</v>
      </c>
    </row>
    <row r="19" spans="1:4" x14ac:dyDescent="0.15">
      <c r="A19" s="110" t="s">
        <v>128</v>
      </c>
      <c r="B19" s="98" t="s">
        <v>141</v>
      </c>
      <c r="C19" s="99" t="s">
        <v>144</v>
      </c>
      <c r="D19" s="103" t="s">
        <v>146</v>
      </c>
    </row>
    <row r="20" spans="1:4" x14ac:dyDescent="0.15">
      <c r="A20" s="110" t="s">
        <v>128</v>
      </c>
      <c r="B20" s="98" t="s">
        <v>141</v>
      </c>
      <c r="C20" s="99" t="s">
        <v>145</v>
      </c>
      <c r="D20" s="103" t="s">
        <v>146</v>
      </c>
    </row>
    <row r="21" spans="1:4" x14ac:dyDescent="0.15">
      <c r="A21" s="110" t="s">
        <v>147</v>
      </c>
      <c r="B21" s="98" t="s">
        <v>148</v>
      </c>
      <c r="C21" s="99" t="s">
        <v>149</v>
      </c>
      <c r="D21" s="104" t="s">
        <v>151</v>
      </c>
    </row>
    <row r="22" spans="1:4" x14ac:dyDescent="0.15">
      <c r="A22" s="110" t="s">
        <v>147</v>
      </c>
      <c r="B22" s="98" t="s">
        <v>148</v>
      </c>
      <c r="C22" s="99" t="s">
        <v>150</v>
      </c>
      <c r="D22" s="104" t="s">
        <v>151</v>
      </c>
    </row>
    <row r="23" spans="1:4" x14ac:dyDescent="0.15">
      <c r="A23" s="110" t="s">
        <v>147</v>
      </c>
      <c r="B23" s="98" t="s">
        <v>152</v>
      </c>
      <c r="C23" s="99" t="s">
        <v>153</v>
      </c>
      <c r="D23" s="103" t="s">
        <v>154</v>
      </c>
    </row>
    <row r="24" spans="1:4" ht="54" customHeight="1" x14ac:dyDescent="0.15">
      <c r="A24" s="110" t="s">
        <v>147</v>
      </c>
      <c r="B24" s="98" t="s">
        <v>155</v>
      </c>
      <c r="C24" s="99" t="s">
        <v>156</v>
      </c>
      <c r="D24" s="103" t="s">
        <v>158</v>
      </c>
    </row>
    <row r="25" spans="1:4" ht="69.75" customHeight="1" x14ac:dyDescent="0.15">
      <c r="A25" s="110" t="s">
        <v>147</v>
      </c>
      <c r="B25" s="98" t="s">
        <v>155</v>
      </c>
      <c r="C25" s="99" t="s">
        <v>157</v>
      </c>
      <c r="D25" s="103" t="s">
        <v>158</v>
      </c>
    </row>
    <row r="26" spans="1:4" x14ac:dyDescent="0.15">
      <c r="A26" s="110" t="s">
        <v>147</v>
      </c>
      <c r="B26" s="98" t="s">
        <v>159</v>
      </c>
      <c r="C26" s="99" t="s">
        <v>160</v>
      </c>
      <c r="D26" s="103" t="s">
        <v>158</v>
      </c>
    </row>
    <row r="27" spans="1:4" x14ac:dyDescent="0.15">
      <c r="A27" s="110" t="s">
        <v>147</v>
      </c>
      <c r="B27" s="98" t="s">
        <v>159</v>
      </c>
      <c r="C27" s="99" t="s">
        <v>161</v>
      </c>
      <c r="D27" s="103" t="s">
        <v>158</v>
      </c>
    </row>
    <row r="28" spans="1:4" x14ac:dyDescent="0.15">
      <c r="A28" s="110" t="s">
        <v>147</v>
      </c>
      <c r="B28" s="98" t="s">
        <v>159</v>
      </c>
      <c r="C28" s="99" t="s">
        <v>162</v>
      </c>
      <c r="D28" s="103" t="s">
        <v>158</v>
      </c>
    </row>
    <row r="29" spans="1:4" x14ac:dyDescent="0.15">
      <c r="A29" s="110" t="s">
        <v>147</v>
      </c>
      <c r="B29" s="98" t="s">
        <v>163</v>
      </c>
      <c r="C29" s="99" t="s">
        <v>164</v>
      </c>
      <c r="D29" s="103" t="s">
        <v>165</v>
      </c>
    </row>
    <row r="30" spans="1:4" x14ac:dyDescent="0.15">
      <c r="A30" s="110" t="s">
        <v>147</v>
      </c>
      <c r="B30" s="98" t="s">
        <v>166</v>
      </c>
      <c r="C30" s="99" t="s">
        <v>167</v>
      </c>
      <c r="D30" s="103" t="s">
        <v>168</v>
      </c>
    </row>
    <row r="31" spans="1:4" ht="108" customHeight="1" x14ac:dyDescent="0.15">
      <c r="A31" s="110" t="s">
        <v>169</v>
      </c>
      <c r="B31" s="98" t="s">
        <v>170</v>
      </c>
      <c r="C31" s="99" t="s">
        <v>171</v>
      </c>
      <c r="D31" s="104" t="s">
        <v>173</v>
      </c>
    </row>
    <row r="32" spans="1:4" x14ac:dyDescent="0.15">
      <c r="A32" s="110" t="s">
        <v>169</v>
      </c>
      <c r="B32" s="98" t="s">
        <v>170</v>
      </c>
      <c r="C32" s="99" t="s">
        <v>172</v>
      </c>
      <c r="D32" s="104" t="s">
        <v>173</v>
      </c>
    </row>
    <row r="33" spans="1:4" ht="162" customHeight="1" x14ac:dyDescent="0.15">
      <c r="A33" s="110" t="s">
        <v>169</v>
      </c>
      <c r="B33" s="98" t="s">
        <v>174</v>
      </c>
      <c r="C33" s="99" t="s">
        <v>175</v>
      </c>
      <c r="D33" s="103" t="s">
        <v>178</v>
      </c>
    </row>
    <row r="34" spans="1:4" x14ac:dyDescent="0.15">
      <c r="A34" s="110" t="s">
        <v>169</v>
      </c>
      <c r="B34" s="98" t="s">
        <v>174</v>
      </c>
      <c r="C34" s="99" t="s">
        <v>176</v>
      </c>
      <c r="D34" s="103" t="s">
        <v>178</v>
      </c>
    </row>
    <row r="35" spans="1:4" x14ac:dyDescent="0.15">
      <c r="A35" s="110" t="s">
        <v>169</v>
      </c>
      <c r="B35" s="98" t="s">
        <v>174</v>
      </c>
      <c r="C35" s="99" t="s">
        <v>177</v>
      </c>
      <c r="D35" s="103" t="s">
        <v>178</v>
      </c>
    </row>
    <row r="36" spans="1:4" ht="135" customHeight="1" x14ac:dyDescent="0.15">
      <c r="A36" s="110" t="s">
        <v>169</v>
      </c>
      <c r="B36" s="98" t="s">
        <v>179</v>
      </c>
      <c r="C36" s="99" t="s">
        <v>180</v>
      </c>
      <c r="D36" s="103" t="s">
        <v>183</v>
      </c>
    </row>
    <row r="37" spans="1:4" x14ac:dyDescent="0.15">
      <c r="A37" s="110" t="s">
        <v>169</v>
      </c>
      <c r="B37" s="98" t="s">
        <v>179</v>
      </c>
      <c r="C37" s="99" t="s">
        <v>181</v>
      </c>
      <c r="D37" s="103" t="s">
        <v>183</v>
      </c>
    </row>
    <row r="38" spans="1:4" x14ac:dyDescent="0.15">
      <c r="A38" s="110" t="s">
        <v>169</v>
      </c>
      <c r="B38" s="98" t="s">
        <v>179</v>
      </c>
      <c r="C38" s="99" t="s">
        <v>182</v>
      </c>
      <c r="D38" s="103" t="s">
        <v>183</v>
      </c>
    </row>
    <row r="39" spans="1:4" ht="189" customHeight="1" x14ac:dyDescent="0.15">
      <c r="A39" s="110" t="s">
        <v>184</v>
      </c>
      <c r="B39" s="98" t="s">
        <v>191</v>
      </c>
      <c r="C39" s="99" t="s">
        <v>185</v>
      </c>
      <c r="D39" s="104" t="s">
        <v>192</v>
      </c>
    </row>
    <row r="40" spans="1:4" x14ac:dyDescent="0.15">
      <c r="A40" s="110" t="s">
        <v>184</v>
      </c>
      <c r="B40" s="98" t="s">
        <v>191</v>
      </c>
      <c r="C40" s="99" t="s">
        <v>186</v>
      </c>
      <c r="D40" s="104" t="s">
        <v>192</v>
      </c>
    </row>
    <row r="41" spans="1:4" x14ac:dyDescent="0.15">
      <c r="A41" s="110" t="s">
        <v>184</v>
      </c>
      <c r="B41" s="98" t="s">
        <v>191</v>
      </c>
      <c r="C41" s="99" t="s">
        <v>187</v>
      </c>
      <c r="D41" s="104" t="s">
        <v>192</v>
      </c>
    </row>
    <row r="42" spans="1:4" x14ac:dyDescent="0.15">
      <c r="A42" s="110" t="s">
        <v>184</v>
      </c>
      <c r="B42" s="98" t="s">
        <v>191</v>
      </c>
      <c r="C42" s="99" t="s">
        <v>188</v>
      </c>
      <c r="D42" s="104" t="s">
        <v>192</v>
      </c>
    </row>
    <row r="43" spans="1:4" x14ac:dyDescent="0.15">
      <c r="A43" s="110" t="s">
        <v>184</v>
      </c>
      <c r="B43" s="98" t="s">
        <v>191</v>
      </c>
      <c r="C43" s="99" t="s">
        <v>189</v>
      </c>
      <c r="D43" s="104" t="s">
        <v>192</v>
      </c>
    </row>
    <row r="44" spans="1:4" x14ac:dyDescent="0.15">
      <c r="A44" s="110" t="s">
        <v>184</v>
      </c>
      <c r="B44" s="98" t="s">
        <v>191</v>
      </c>
      <c r="C44" s="99" t="s">
        <v>190</v>
      </c>
      <c r="D44" s="104" t="s">
        <v>192</v>
      </c>
    </row>
    <row r="45" spans="1:4" x14ac:dyDescent="0.15">
      <c r="A45" s="110" t="s">
        <v>184</v>
      </c>
      <c r="B45" s="98" t="s">
        <v>193</v>
      </c>
      <c r="C45" s="99" t="s">
        <v>194</v>
      </c>
      <c r="D45" s="103" t="s">
        <v>195</v>
      </c>
    </row>
    <row r="46" spans="1:4" ht="162" customHeight="1" x14ac:dyDescent="0.15">
      <c r="A46" s="110" t="s">
        <v>184</v>
      </c>
      <c r="B46" s="98" t="s">
        <v>201</v>
      </c>
      <c r="C46" s="99" t="s">
        <v>196</v>
      </c>
      <c r="D46" s="103" t="s">
        <v>199</v>
      </c>
    </row>
    <row r="47" spans="1:4" x14ac:dyDescent="0.15">
      <c r="A47" s="110" t="s">
        <v>184</v>
      </c>
      <c r="B47" s="98" t="s">
        <v>201</v>
      </c>
      <c r="C47" s="99" t="s">
        <v>197</v>
      </c>
      <c r="D47" s="103" t="s">
        <v>199</v>
      </c>
    </row>
    <row r="48" spans="1:4" x14ac:dyDescent="0.15">
      <c r="A48" s="110" t="s">
        <v>184</v>
      </c>
      <c r="B48" s="98" t="s">
        <v>201</v>
      </c>
      <c r="C48" s="99" t="s">
        <v>198</v>
      </c>
      <c r="D48" s="103" t="s">
        <v>199</v>
      </c>
    </row>
    <row r="49" spans="1:4" ht="216" customHeight="1" x14ac:dyDescent="0.15">
      <c r="A49" s="110" t="s">
        <v>184</v>
      </c>
      <c r="B49" s="98" t="s">
        <v>200</v>
      </c>
      <c r="C49" s="99" t="s">
        <v>202</v>
      </c>
      <c r="D49" s="103" t="s">
        <v>205</v>
      </c>
    </row>
    <row r="50" spans="1:4" x14ac:dyDescent="0.15">
      <c r="A50" s="110" t="s">
        <v>184</v>
      </c>
      <c r="B50" s="98" t="s">
        <v>200</v>
      </c>
      <c r="C50" s="99" t="s">
        <v>203</v>
      </c>
      <c r="D50" s="103" t="s">
        <v>205</v>
      </c>
    </row>
    <row r="51" spans="1:4" x14ac:dyDescent="0.15">
      <c r="A51" s="110" t="s">
        <v>184</v>
      </c>
      <c r="B51" s="98" t="s">
        <v>200</v>
      </c>
      <c r="C51" s="99" t="s">
        <v>204</v>
      </c>
      <c r="D51" s="103" t="s">
        <v>205</v>
      </c>
    </row>
    <row r="52" spans="1:4" x14ac:dyDescent="0.15">
      <c r="A52" s="110" t="s">
        <v>184</v>
      </c>
      <c r="B52" s="98" t="s">
        <v>206</v>
      </c>
      <c r="C52" s="99" t="s">
        <v>207</v>
      </c>
      <c r="D52" s="103" t="s">
        <v>195</v>
      </c>
    </row>
    <row r="53" spans="1:4" ht="148.5" customHeight="1" x14ac:dyDescent="0.15">
      <c r="A53" s="110" t="s">
        <v>184</v>
      </c>
      <c r="B53" s="98" t="s">
        <v>208</v>
      </c>
      <c r="C53" s="99" t="s">
        <v>209</v>
      </c>
      <c r="D53" s="103" t="s">
        <v>195</v>
      </c>
    </row>
    <row r="54" spans="1:4" x14ac:dyDescent="0.15">
      <c r="A54" s="110" t="s">
        <v>184</v>
      </c>
      <c r="B54" s="98" t="s">
        <v>208</v>
      </c>
      <c r="C54" s="99" t="s">
        <v>210</v>
      </c>
      <c r="D54" s="103" t="s">
        <v>195</v>
      </c>
    </row>
    <row r="55" spans="1:4" x14ac:dyDescent="0.15">
      <c r="A55" s="110" t="s">
        <v>184</v>
      </c>
      <c r="B55" s="98" t="s">
        <v>208</v>
      </c>
      <c r="C55" s="99" t="s">
        <v>211</v>
      </c>
      <c r="D55" s="103" t="s">
        <v>195</v>
      </c>
    </row>
    <row r="56" spans="1:4" ht="81" customHeight="1" x14ac:dyDescent="0.15">
      <c r="A56" s="110" t="s">
        <v>184</v>
      </c>
      <c r="B56" s="98" t="s">
        <v>212</v>
      </c>
      <c r="C56" s="99" t="s">
        <v>213</v>
      </c>
      <c r="D56" s="103" t="s">
        <v>217</v>
      </c>
    </row>
    <row r="57" spans="1:4" x14ac:dyDescent="0.15">
      <c r="A57" s="110" t="s">
        <v>184</v>
      </c>
      <c r="B57" s="98" t="s">
        <v>212</v>
      </c>
      <c r="C57" s="99" t="s">
        <v>214</v>
      </c>
      <c r="D57" s="103" t="s">
        <v>217</v>
      </c>
    </row>
    <row r="58" spans="1:4" x14ac:dyDescent="0.15">
      <c r="A58" s="110" t="s">
        <v>184</v>
      </c>
      <c r="B58" s="98" t="s">
        <v>212</v>
      </c>
      <c r="C58" s="99" t="s">
        <v>215</v>
      </c>
      <c r="D58" s="103" t="s">
        <v>217</v>
      </c>
    </row>
    <row r="59" spans="1:4" x14ac:dyDescent="0.15">
      <c r="A59" s="110" t="s">
        <v>184</v>
      </c>
      <c r="B59" s="98" t="s">
        <v>212</v>
      </c>
      <c r="C59" s="99" t="s">
        <v>216</v>
      </c>
      <c r="D59" s="103" t="s">
        <v>217</v>
      </c>
    </row>
    <row r="60" spans="1:4" ht="175.5" customHeight="1" x14ac:dyDescent="0.15">
      <c r="A60" s="110" t="s">
        <v>184</v>
      </c>
      <c r="B60" s="98" t="s">
        <v>218</v>
      </c>
      <c r="C60" s="99" t="s">
        <v>219</v>
      </c>
      <c r="D60" s="103" t="s">
        <v>223</v>
      </c>
    </row>
    <row r="61" spans="1:4" x14ac:dyDescent="0.15">
      <c r="A61" s="110" t="s">
        <v>184</v>
      </c>
      <c r="B61" s="98" t="s">
        <v>218</v>
      </c>
      <c r="C61" s="99" t="s">
        <v>220</v>
      </c>
      <c r="D61" s="103" t="s">
        <v>223</v>
      </c>
    </row>
    <row r="62" spans="1:4" x14ac:dyDescent="0.15">
      <c r="A62" s="110" t="s">
        <v>184</v>
      </c>
      <c r="B62" s="98" t="s">
        <v>218</v>
      </c>
      <c r="C62" s="99" t="s">
        <v>221</v>
      </c>
      <c r="D62" s="103" t="s">
        <v>223</v>
      </c>
    </row>
    <row r="63" spans="1:4" x14ac:dyDescent="0.15">
      <c r="A63" s="110" t="s">
        <v>184</v>
      </c>
      <c r="B63" s="98" t="s">
        <v>218</v>
      </c>
      <c r="C63" s="99" t="s">
        <v>222</v>
      </c>
      <c r="D63" s="103" t="s">
        <v>223</v>
      </c>
    </row>
    <row r="64" spans="1:4" ht="351" customHeight="1" x14ac:dyDescent="0.15">
      <c r="A64" s="110" t="s">
        <v>184</v>
      </c>
      <c r="B64" s="98" t="s">
        <v>224</v>
      </c>
      <c r="C64" s="99" t="s">
        <v>225</v>
      </c>
      <c r="D64" s="103" t="s">
        <v>227</v>
      </c>
    </row>
    <row r="65" spans="1:4" ht="14.25" thickBot="1" x14ac:dyDescent="0.2">
      <c r="A65" s="110" t="s">
        <v>184</v>
      </c>
      <c r="B65" s="98" t="s">
        <v>224</v>
      </c>
      <c r="C65" s="100" t="s">
        <v>226</v>
      </c>
      <c r="D65" s="103" t="s">
        <v>227</v>
      </c>
    </row>
  </sheetData>
  <phoneticPr fontId="1"/>
  <pageMargins left="0.7" right="0.7" top="0.75" bottom="0.75" header="0.3" footer="0.3"/>
  <pageSetup paperSize="9" scale="9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view="pageBreakPreview" zoomScale="70" zoomScaleNormal="46" zoomScaleSheetLayoutView="70" workbookViewId="0">
      <selection activeCell="D33" sqref="D33"/>
    </sheetView>
  </sheetViews>
  <sheetFormatPr defaultRowHeight="13.5" x14ac:dyDescent="0.15"/>
  <cols>
    <col min="1" max="1" width="9" style="18" customWidth="1"/>
    <col min="2" max="2" width="57.5" style="1" customWidth="1"/>
    <col min="3" max="3" width="51.375" style="1" customWidth="1"/>
    <col min="4" max="4" width="69.5" style="174" customWidth="1"/>
    <col min="5" max="5" width="4.125" style="18" hidden="1" customWidth="1"/>
    <col min="6" max="16384" width="9" style="18"/>
  </cols>
  <sheetData>
    <row r="1" spans="1:4" ht="44.25" customHeight="1" thickBot="1" x14ac:dyDescent="0.2">
      <c r="A1" s="21"/>
      <c r="B1" s="175" t="s">
        <v>239</v>
      </c>
      <c r="C1" s="175" t="s">
        <v>240</v>
      </c>
      <c r="D1" s="143" t="s">
        <v>241</v>
      </c>
    </row>
    <row r="2" spans="1:4" x14ac:dyDescent="0.15">
      <c r="A2" s="113" t="s">
        <v>244</v>
      </c>
      <c r="B2" s="113" t="s">
        <v>245</v>
      </c>
      <c r="C2" s="113" t="s">
        <v>246</v>
      </c>
      <c r="D2" s="142" t="s">
        <v>247</v>
      </c>
    </row>
    <row r="3" spans="1:4" x14ac:dyDescent="0.15">
      <c r="A3" s="113" t="s">
        <v>244</v>
      </c>
      <c r="B3" s="114" t="s">
        <v>248</v>
      </c>
      <c r="C3" s="114" t="s">
        <v>249</v>
      </c>
      <c r="D3" s="144" t="s">
        <v>250</v>
      </c>
    </row>
    <row r="4" spans="1:4" x14ac:dyDescent="0.15">
      <c r="A4" s="113" t="s">
        <v>244</v>
      </c>
      <c r="B4" s="114" t="s">
        <v>251</v>
      </c>
      <c r="C4" s="114" t="s">
        <v>252</v>
      </c>
      <c r="D4" s="144" t="s">
        <v>253</v>
      </c>
    </row>
    <row r="5" spans="1:4" ht="14.25" thickBot="1" x14ac:dyDescent="0.2">
      <c r="A5" s="113" t="s">
        <v>244</v>
      </c>
      <c r="B5" s="176" t="s">
        <v>254</v>
      </c>
      <c r="C5" s="176" t="s">
        <v>255</v>
      </c>
      <c r="D5" s="145" t="s">
        <v>256</v>
      </c>
    </row>
    <row r="6" spans="1:4" ht="14.25" thickTop="1" x14ac:dyDescent="0.15">
      <c r="A6" s="115" t="s">
        <v>257</v>
      </c>
      <c r="B6" s="118" t="s">
        <v>258</v>
      </c>
      <c r="C6" s="118" t="s">
        <v>259</v>
      </c>
      <c r="D6" s="146" t="s">
        <v>260</v>
      </c>
    </row>
    <row r="7" spans="1:4" x14ac:dyDescent="0.15">
      <c r="A7" s="118" t="s">
        <v>257</v>
      </c>
      <c r="B7" s="116" t="s">
        <v>261</v>
      </c>
      <c r="C7" s="116" t="s">
        <v>262</v>
      </c>
      <c r="D7" s="147" t="s">
        <v>263</v>
      </c>
    </row>
    <row r="8" spans="1:4" x14ac:dyDescent="0.15">
      <c r="A8" s="118" t="s">
        <v>257</v>
      </c>
      <c r="B8" s="116" t="s">
        <v>264</v>
      </c>
      <c r="C8" s="116" t="s">
        <v>259</v>
      </c>
      <c r="D8" s="147" t="s">
        <v>265</v>
      </c>
    </row>
    <row r="9" spans="1:4" x14ac:dyDescent="0.15">
      <c r="A9" s="118" t="s">
        <v>257</v>
      </c>
      <c r="B9" s="116" t="s">
        <v>266</v>
      </c>
      <c r="C9" s="116" t="s">
        <v>267</v>
      </c>
      <c r="D9" s="147" t="s">
        <v>268</v>
      </c>
    </row>
    <row r="10" spans="1:4" x14ac:dyDescent="0.15">
      <c r="A10" s="118" t="s">
        <v>257</v>
      </c>
      <c r="B10" s="116" t="s">
        <v>269</v>
      </c>
      <c r="C10" s="116" t="s">
        <v>259</v>
      </c>
      <c r="D10" s="147" t="s">
        <v>270</v>
      </c>
    </row>
    <row r="11" spans="1:4" x14ac:dyDescent="0.15">
      <c r="A11" s="118" t="s">
        <v>257</v>
      </c>
      <c r="B11" s="116" t="s">
        <v>271</v>
      </c>
      <c r="C11" s="116" t="s">
        <v>272</v>
      </c>
      <c r="D11" s="147" t="s">
        <v>273</v>
      </c>
    </row>
    <row r="12" spans="1:4" x14ac:dyDescent="0.15">
      <c r="A12" s="118" t="s">
        <v>257</v>
      </c>
      <c r="B12" s="116" t="s">
        <v>274</v>
      </c>
      <c r="C12" s="116" t="s">
        <v>275</v>
      </c>
      <c r="D12" s="147" t="s">
        <v>276</v>
      </c>
    </row>
    <row r="13" spans="1:4" x14ac:dyDescent="0.15">
      <c r="A13" s="118" t="s">
        <v>257</v>
      </c>
      <c r="B13" s="116" t="s">
        <v>277</v>
      </c>
      <c r="C13" s="116" t="s">
        <v>278</v>
      </c>
      <c r="D13" s="147" t="s">
        <v>279</v>
      </c>
    </row>
    <row r="14" spans="1:4" x14ac:dyDescent="0.15">
      <c r="A14" s="118" t="s">
        <v>257</v>
      </c>
      <c r="B14" s="116" t="s">
        <v>280</v>
      </c>
      <c r="C14" s="116" t="s">
        <v>281</v>
      </c>
      <c r="D14" s="147" t="s">
        <v>282</v>
      </c>
    </row>
    <row r="15" spans="1:4" x14ac:dyDescent="0.15">
      <c r="A15" s="118" t="s">
        <v>257</v>
      </c>
      <c r="B15" s="116" t="s">
        <v>283</v>
      </c>
      <c r="C15" s="116" t="s">
        <v>284</v>
      </c>
      <c r="D15" s="148"/>
    </row>
    <row r="16" spans="1:4" x14ac:dyDescent="0.15">
      <c r="A16" s="118" t="s">
        <v>257</v>
      </c>
      <c r="B16" s="116" t="s">
        <v>285</v>
      </c>
      <c r="C16" s="116" t="s">
        <v>286</v>
      </c>
      <c r="D16" s="147" t="s">
        <v>287</v>
      </c>
    </row>
    <row r="17" spans="1:4" x14ac:dyDescent="0.15">
      <c r="A17" s="118" t="s">
        <v>257</v>
      </c>
      <c r="B17" s="116" t="s">
        <v>288</v>
      </c>
      <c r="C17" s="116" t="s">
        <v>289</v>
      </c>
      <c r="D17" s="148"/>
    </row>
    <row r="18" spans="1:4" x14ac:dyDescent="0.15">
      <c r="A18" s="118" t="s">
        <v>257</v>
      </c>
      <c r="B18" s="116" t="s">
        <v>290</v>
      </c>
      <c r="C18" s="116" t="s">
        <v>291</v>
      </c>
      <c r="D18" s="148"/>
    </row>
    <row r="19" spans="1:4" ht="14.25" thickBot="1" x14ac:dyDescent="0.2">
      <c r="A19" s="117" t="s">
        <v>257</v>
      </c>
      <c r="B19" s="177" t="s">
        <v>292</v>
      </c>
      <c r="C19" s="177" t="s">
        <v>293</v>
      </c>
      <c r="D19" s="149" t="s">
        <v>294</v>
      </c>
    </row>
    <row r="20" spans="1:4" ht="14.25" thickTop="1" x14ac:dyDescent="0.15">
      <c r="A20" s="119" t="s">
        <v>295</v>
      </c>
      <c r="B20" s="178" t="s">
        <v>296</v>
      </c>
      <c r="C20" s="178" t="s">
        <v>297</v>
      </c>
      <c r="D20" s="150" t="s">
        <v>298</v>
      </c>
    </row>
    <row r="21" spans="1:4" x14ac:dyDescent="0.15">
      <c r="A21" s="120" t="s">
        <v>295</v>
      </c>
      <c r="B21" s="120" t="s">
        <v>299</v>
      </c>
      <c r="C21" s="120" t="s">
        <v>300</v>
      </c>
      <c r="D21" s="151" t="s">
        <v>301</v>
      </c>
    </row>
    <row r="22" spans="1:4" x14ac:dyDescent="0.15">
      <c r="A22" s="120" t="s">
        <v>295</v>
      </c>
      <c r="B22" s="120"/>
      <c r="C22" s="120"/>
      <c r="D22" s="151" t="s">
        <v>302</v>
      </c>
    </row>
    <row r="23" spans="1:4" x14ac:dyDescent="0.15">
      <c r="A23" s="120" t="s">
        <v>295</v>
      </c>
      <c r="B23" s="120"/>
      <c r="C23" s="120"/>
      <c r="D23" s="151" t="s">
        <v>303</v>
      </c>
    </row>
    <row r="24" spans="1:4" x14ac:dyDescent="0.15">
      <c r="A24" s="120" t="s">
        <v>295</v>
      </c>
      <c r="B24" s="120" t="s">
        <v>304</v>
      </c>
      <c r="C24" s="120" t="s">
        <v>305</v>
      </c>
      <c r="D24" s="151" t="s">
        <v>306</v>
      </c>
    </row>
    <row r="25" spans="1:4" x14ac:dyDescent="0.15">
      <c r="A25" s="120" t="s">
        <v>295</v>
      </c>
      <c r="B25" s="120" t="s">
        <v>307</v>
      </c>
      <c r="C25" s="120" t="s">
        <v>308</v>
      </c>
      <c r="D25" s="151" t="s">
        <v>309</v>
      </c>
    </row>
    <row r="26" spans="1:4" x14ac:dyDescent="0.15">
      <c r="A26" s="120" t="s">
        <v>295</v>
      </c>
      <c r="B26" s="120" t="s">
        <v>310</v>
      </c>
      <c r="C26" s="120" t="s">
        <v>311</v>
      </c>
      <c r="D26" s="151" t="s">
        <v>312</v>
      </c>
    </row>
    <row r="27" spans="1:4" x14ac:dyDescent="0.15">
      <c r="A27" s="120" t="s">
        <v>295</v>
      </c>
      <c r="B27" s="120" t="s">
        <v>313</v>
      </c>
      <c r="C27" s="120" t="s">
        <v>314</v>
      </c>
      <c r="D27" s="151" t="s">
        <v>315</v>
      </c>
    </row>
    <row r="28" spans="1:4" x14ac:dyDescent="0.15">
      <c r="A28" s="120" t="s">
        <v>295</v>
      </c>
      <c r="B28" s="120" t="s">
        <v>316</v>
      </c>
      <c r="C28" s="120" t="s">
        <v>317</v>
      </c>
      <c r="D28" s="151" t="s">
        <v>318</v>
      </c>
    </row>
    <row r="29" spans="1:4" x14ac:dyDescent="0.15">
      <c r="A29" s="120" t="s">
        <v>295</v>
      </c>
      <c r="B29" s="120" t="s">
        <v>319</v>
      </c>
      <c r="C29" s="120" t="s">
        <v>320</v>
      </c>
      <c r="D29" s="151" t="s">
        <v>321</v>
      </c>
    </row>
    <row r="30" spans="1:4" x14ac:dyDescent="0.15">
      <c r="A30" s="120" t="s">
        <v>295</v>
      </c>
      <c r="B30" s="120" t="s">
        <v>322</v>
      </c>
      <c r="C30" s="120" t="s">
        <v>323</v>
      </c>
      <c r="D30" s="151" t="s">
        <v>324</v>
      </c>
    </row>
    <row r="31" spans="1:4" x14ac:dyDescent="0.15">
      <c r="A31" s="120" t="s">
        <v>295</v>
      </c>
      <c r="B31" s="120" t="s">
        <v>325</v>
      </c>
      <c r="C31" s="120" t="s">
        <v>326</v>
      </c>
      <c r="D31" s="151" t="s">
        <v>327</v>
      </c>
    </row>
    <row r="32" spans="1:4" x14ac:dyDescent="0.15">
      <c r="A32" s="120" t="s">
        <v>295</v>
      </c>
      <c r="B32" s="120" t="s">
        <v>328</v>
      </c>
      <c r="C32" s="120" t="s">
        <v>329</v>
      </c>
      <c r="D32" s="151" t="s">
        <v>330</v>
      </c>
    </row>
    <row r="33" spans="1:4" x14ac:dyDescent="0.15">
      <c r="A33" s="120" t="s">
        <v>295</v>
      </c>
      <c r="B33" s="120" t="s">
        <v>331</v>
      </c>
      <c r="C33" s="120" t="s">
        <v>332</v>
      </c>
      <c r="D33" s="151" t="s">
        <v>631</v>
      </c>
    </row>
    <row r="34" spans="1:4" x14ac:dyDescent="0.15">
      <c r="A34" s="120" t="s">
        <v>295</v>
      </c>
      <c r="B34" s="120" t="s">
        <v>333</v>
      </c>
      <c r="C34" s="120" t="s">
        <v>334</v>
      </c>
      <c r="D34" s="151" t="s">
        <v>335</v>
      </c>
    </row>
    <row r="35" spans="1:4" x14ac:dyDescent="0.15">
      <c r="A35" s="120" t="s">
        <v>295</v>
      </c>
      <c r="B35" s="120" t="s">
        <v>336</v>
      </c>
      <c r="C35" s="120" t="s">
        <v>337</v>
      </c>
      <c r="D35" s="151" t="s">
        <v>338</v>
      </c>
    </row>
    <row r="36" spans="1:4" x14ac:dyDescent="0.15">
      <c r="A36" s="120" t="s">
        <v>295</v>
      </c>
      <c r="B36" s="120" t="s">
        <v>339</v>
      </c>
      <c r="C36" s="120" t="s">
        <v>340</v>
      </c>
      <c r="D36" s="151" t="s">
        <v>341</v>
      </c>
    </row>
    <row r="37" spans="1:4" x14ac:dyDescent="0.15">
      <c r="A37" s="120" t="s">
        <v>295</v>
      </c>
      <c r="B37" s="120" t="s">
        <v>342</v>
      </c>
      <c r="C37" s="120" t="s">
        <v>343</v>
      </c>
      <c r="D37" s="151" t="s">
        <v>344</v>
      </c>
    </row>
    <row r="38" spans="1:4" x14ac:dyDescent="0.15">
      <c r="A38" s="120" t="s">
        <v>295</v>
      </c>
      <c r="B38" s="120" t="s">
        <v>345</v>
      </c>
      <c r="C38" s="120" t="s">
        <v>346</v>
      </c>
      <c r="D38" s="151" t="s">
        <v>347</v>
      </c>
    </row>
    <row r="39" spans="1:4" x14ac:dyDescent="0.15">
      <c r="A39" s="120" t="s">
        <v>295</v>
      </c>
      <c r="B39" s="120" t="s">
        <v>348</v>
      </c>
      <c r="C39" s="120" t="s">
        <v>349</v>
      </c>
      <c r="D39" s="151" t="s">
        <v>350</v>
      </c>
    </row>
    <row r="40" spans="1:4" x14ac:dyDescent="0.15">
      <c r="A40" s="120" t="s">
        <v>295</v>
      </c>
      <c r="B40" s="120" t="s">
        <v>351</v>
      </c>
      <c r="C40" s="120" t="s">
        <v>352</v>
      </c>
      <c r="D40" s="151" t="s">
        <v>353</v>
      </c>
    </row>
    <row r="41" spans="1:4" x14ac:dyDescent="0.15">
      <c r="A41" s="120" t="s">
        <v>295</v>
      </c>
      <c r="B41" s="120" t="s">
        <v>644</v>
      </c>
      <c r="C41" s="120" t="s">
        <v>645</v>
      </c>
      <c r="D41" s="151" t="s">
        <v>646</v>
      </c>
    </row>
    <row r="42" spans="1:4" x14ac:dyDescent="0.15">
      <c r="A42" s="120" t="s">
        <v>295</v>
      </c>
      <c r="B42" s="120" t="s">
        <v>354</v>
      </c>
      <c r="C42" s="120" t="s">
        <v>355</v>
      </c>
      <c r="D42" s="151" t="s">
        <v>356</v>
      </c>
    </row>
    <row r="43" spans="1:4" x14ac:dyDescent="0.15">
      <c r="A43" s="120" t="s">
        <v>295</v>
      </c>
      <c r="B43" s="120" t="s">
        <v>357</v>
      </c>
      <c r="C43" s="120" t="s">
        <v>358</v>
      </c>
      <c r="D43" s="151" t="s">
        <v>359</v>
      </c>
    </row>
    <row r="44" spans="1:4" x14ac:dyDescent="0.15">
      <c r="A44" s="120" t="s">
        <v>295</v>
      </c>
      <c r="B44" s="120" t="s">
        <v>360</v>
      </c>
      <c r="C44" s="120" t="s">
        <v>361</v>
      </c>
      <c r="D44" s="151" t="s">
        <v>362</v>
      </c>
    </row>
    <row r="45" spans="1:4" x14ac:dyDescent="0.15">
      <c r="A45" s="120" t="s">
        <v>295</v>
      </c>
      <c r="B45" s="120" t="s">
        <v>363</v>
      </c>
      <c r="C45" s="120" t="s">
        <v>364</v>
      </c>
      <c r="D45" s="151" t="s">
        <v>365</v>
      </c>
    </row>
    <row r="46" spans="1:4" x14ac:dyDescent="0.15">
      <c r="A46" s="120" t="s">
        <v>295</v>
      </c>
      <c r="B46" s="120" t="s">
        <v>366</v>
      </c>
      <c r="C46" s="120" t="s">
        <v>367</v>
      </c>
      <c r="D46" s="151" t="s">
        <v>368</v>
      </c>
    </row>
    <row r="47" spans="1:4" x14ac:dyDescent="0.15">
      <c r="A47" s="120" t="s">
        <v>295</v>
      </c>
      <c r="B47" s="120" t="s">
        <v>369</v>
      </c>
      <c r="C47" s="120" t="s">
        <v>370</v>
      </c>
      <c r="D47" s="151" t="s">
        <v>643</v>
      </c>
    </row>
    <row r="48" spans="1:4" ht="14.25" thickBot="1" x14ac:dyDescent="0.2">
      <c r="A48" s="121" t="s">
        <v>295</v>
      </c>
      <c r="B48" s="121" t="s">
        <v>371</v>
      </c>
      <c r="C48" s="121" t="s">
        <v>372</v>
      </c>
      <c r="D48" s="152" t="s">
        <v>373</v>
      </c>
    </row>
    <row r="49" spans="1:4" ht="14.25" thickTop="1" x14ac:dyDescent="0.15">
      <c r="A49" s="122" t="s">
        <v>374</v>
      </c>
      <c r="B49" s="122" t="s">
        <v>375</v>
      </c>
      <c r="C49" s="122" t="s">
        <v>376</v>
      </c>
      <c r="D49" s="153" t="s">
        <v>377</v>
      </c>
    </row>
    <row r="50" spans="1:4" x14ac:dyDescent="0.15">
      <c r="A50" s="123" t="s">
        <v>374</v>
      </c>
      <c r="B50" s="123" t="s">
        <v>378</v>
      </c>
      <c r="C50" s="123" t="s">
        <v>379</v>
      </c>
      <c r="D50" s="154" t="s">
        <v>380</v>
      </c>
    </row>
    <row r="51" spans="1:4" ht="14.25" thickBot="1" x14ac:dyDescent="0.2">
      <c r="A51" s="124" t="s">
        <v>374</v>
      </c>
      <c r="B51" s="124" t="s">
        <v>381</v>
      </c>
      <c r="C51" s="124" t="s">
        <v>382</v>
      </c>
      <c r="D51" s="155" t="s">
        <v>383</v>
      </c>
    </row>
    <row r="52" spans="1:4" ht="14.25" thickTop="1" x14ac:dyDescent="0.15">
      <c r="A52" s="125" t="s">
        <v>384</v>
      </c>
      <c r="B52" s="125" t="s">
        <v>385</v>
      </c>
      <c r="C52" s="125" t="s">
        <v>386</v>
      </c>
      <c r="D52" s="156" t="s">
        <v>387</v>
      </c>
    </row>
    <row r="53" spans="1:4" x14ac:dyDescent="0.15">
      <c r="A53" s="126" t="s">
        <v>597</v>
      </c>
      <c r="B53" s="126" t="s">
        <v>388</v>
      </c>
      <c r="C53" s="126" t="s">
        <v>389</v>
      </c>
      <c r="D53" s="157" t="s">
        <v>390</v>
      </c>
    </row>
    <row r="54" spans="1:4" x14ac:dyDescent="0.15">
      <c r="A54" s="126" t="s">
        <v>597</v>
      </c>
      <c r="B54" s="126" t="s">
        <v>391</v>
      </c>
      <c r="C54" s="126" t="s">
        <v>392</v>
      </c>
      <c r="D54" s="157" t="s">
        <v>393</v>
      </c>
    </row>
    <row r="55" spans="1:4" x14ac:dyDescent="0.15">
      <c r="A55" s="126" t="s">
        <v>597</v>
      </c>
      <c r="B55" s="126" t="s">
        <v>394</v>
      </c>
      <c r="C55" s="126" t="s">
        <v>395</v>
      </c>
      <c r="D55" s="157" t="s">
        <v>396</v>
      </c>
    </row>
    <row r="56" spans="1:4" x14ac:dyDescent="0.15">
      <c r="A56" s="126" t="s">
        <v>597</v>
      </c>
      <c r="B56" s="126" t="s">
        <v>397</v>
      </c>
      <c r="C56" s="126" t="s">
        <v>398</v>
      </c>
      <c r="D56" s="157" t="s">
        <v>399</v>
      </c>
    </row>
    <row r="57" spans="1:4" ht="131.25" customHeight="1" x14ac:dyDescent="0.15">
      <c r="A57" s="126"/>
      <c r="B57" s="126" t="s">
        <v>400</v>
      </c>
      <c r="C57" s="126" t="s">
        <v>401</v>
      </c>
      <c r="D57" s="157" t="s">
        <v>402</v>
      </c>
    </row>
    <row r="58" spans="1:4" x14ac:dyDescent="0.15">
      <c r="A58" s="126" t="s">
        <v>597</v>
      </c>
      <c r="B58" s="126" t="s">
        <v>403</v>
      </c>
      <c r="C58" s="126" t="s">
        <v>404</v>
      </c>
      <c r="D58" s="157" t="s">
        <v>405</v>
      </c>
    </row>
    <row r="59" spans="1:4" x14ac:dyDescent="0.15">
      <c r="A59" s="126" t="s">
        <v>597</v>
      </c>
      <c r="B59" s="126" t="s">
        <v>406</v>
      </c>
      <c r="C59" s="126" t="s">
        <v>407</v>
      </c>
      <c r="D59" s="157" t="s">
        <v>408</v>
      </c>
    </row>
    <row r="60" spans="1:4" x14ac:dyDescent="0.15">
      <c r="A60" s="126" t="s">
        <v>597</v>
      </c>
      <c r="B60" s="126" t="s">
        <v>409</v>
      </c>
      <c r="C60" s="126" t="s">
        <v>410</v>
      </c>
      <c r="D60" s="157" t="s">
        <v>411</v>
      </c>
    </row>
    <row r="61" spans="1:4" x14ac:dyDescent="0.15">
      <c r="A61" s="126" t="s">
        <v>597</v>
      </c>
      <c r="B61" s="126" t="s">
        <v>412</v>
      </c>
      <c r="C61" s="126" t="s">
        <v>413</v>
      </c>
      <c r="D61" s="157" t="s">
        <v>414</v>
      </c>
    </row>
    <row r="62" spans="1:4" x14ac:dyDescent="0.15">
      <c r="A62" s="126" t="s">
        <v>597</v>
      </c>
      <c r="B62" s="126" t="s">
        <v>415</v>
      </c>
      <c r="C62" s="126" t="s">
        <v>416</v>
      </c>
      <c r="D62" s="157" t="s">
        <v>417</v>
      </c>
    </row>
    <row r="63" spans="1:4" ht="14.25" thickBot="1" x14ac:dyDescent="0.2">
      <c r="A63" s="127" t="s">
        <v>597</v>
      </c>
      <c r="B63" s="127" t="s">
        <v>418</v>
      </c>
      <c r="C63" s="127" t="s">
        <v>419</v>
      </c>
      <c r="D63" s="158"/>
    </row>
    <row r="64" spans="1:4" ht="14.25" thickTop="1" x14ac:dyDescent="0.15">
      <c r="A64" s="128" t="s">
        <v>420</v>
      </c>
      <c r="B64" s="128" t="s">
        <v>421</v>
      </c>
      <c r="C64" s="128" t="s">
        <v>422</v>
      </c>
      <c r="D64" s="159" t="s">
        <v>423</v>
      </c>
    </row>
    <row r="65" spans="1:4" x14ac:dyDescent="0.15">
      <c r="A65" s="129" t="s">
        <v>598</v>
      </c>
      <c r="B65" s="129" t="s">
        <v>424</v>
      </c>
      <c r="C65" s="129" t="s">
        <v>425</v>
      </c>
      <c r="D65" s="160" t="s">
        <v>426</v>
      </c>
    </row>
    <row r="66" spans="1:4" x14ac:dyDescent="0.15">
      <c r="A66" s="129" t="s">
        <v>598</v>
      </c>
      <c r="B66" s="129" t="s">
        <v>639</v>
      </c>
      <c r="C66" s="129" t="s">
        <v>427</v>
      </c>
      <c r="D66" s="160" t="s">
        <v>428</v>
      </c>
    </row>
    <row r="67" spans="1:4" s="1" customFormat="1" x14ac:dyDescent="0.15">
      <c r="A67" s="129" t="s">
        <v>598</v>
      </c>
      <c r="B67" s="129" t="s">
        <v>637</v>
      </c>
      <c r="C67" s="129" t="s">
        <v>430</v>
      </c>
      <c r="D67" s="160" t="s">
        <v>638</v>
      </c>
    </row>
    <row r="68" spans="1:4" x14ac:dyDescent="0.15">
      <c r="A68" s="129" t="s">
        <v>598</v>
      </c>
      <c r="B68" s="129" t="s">
        <v>432</v>
      </c>
      <c r="C68" s="129" t="s">
        <v>433</v>
      </c>
      <c r="D68" s="160" t="s">
        <v>434</v>
      </c>
    </row>
    <row r="69" spans="1:4" x14ac:dyDescent="0.15">
      <c r="A69" s="129" t="s">
        <v>598</v>
      </c>
      <c r="B69" s="129" t="s">
        <v>435</v>
      </c>
      <c r="C69" s="129" t="s">
        <v>436</v>
      </c>
      <c r="D69" s="160" t="s">
        <v>437</v>
      </c>
    </row>
    <row r="70" spans="1:4" s="1" customFormat="1" ht="21" customHeight="1" thickBot="1" x14ac:dyDescent="0.2">
      <c r="A70" s="130" t="s">
        <v>598</v>
      </c>
      <c r="B70" s="130" t="s">
        <v>640</v>
      </c>
      <c r="C70" s="130" t="s">
        <v>641</v>
      </c>
      <c r="D70" s="161" t="s">
        <v>642</v>
      </c>
    </row>
    <row r="71" spans="1:4" ht="78.75" customHeight="1" thickTop="1" x14ac:dyDescent="0.15">
      <c r="A71" s="131" t="s">
        <v>441</v>
      </c>
      <c r="B71" s="131" t="s">
        <v>442</v>
      </c>
      <c r="C71" s="131" t="s">
        <v>443</v>
      </c>
      <c r="D71" s="162" t="s">
        <v>444</v>
      </c>
    </row>
    <row r="72" spans="1:4" ht="77.25" customHeight="1" x14ac:dyDescent="0.15">
      <c r="A72" s="132" t="s">
        <v>441</v>
      </c>
      <c r="B72" s="132" t="s">
        <v>445</v>
      </c>
      <c r="C72" s="132" t="s">
        <v>446</v>
      </c>
      <c r="D72" s="163" t="s">
        <v>447</v>
      </c>
    </row>
    <row r="73" spans="1:4" ht="65.25" customHeight="1" thickBot="1" x14ac:dyDescent="0.2">
      <c r="A73" s="133" t="s">
        <v>441</v>
      </c>
      <c r="B73" s="133" t="s">
        <v>448</v>
      </c>
      <c r="C73" s="133" t="s">
        <v>449</v>
      </c>
      <c r="D73" s="164" t="s">
        <v>450</v>
      </c>
    </row>
    <row r="74" spans="1:4" ht="14.25" thickTop="1" x14ac:dyDescent="0.15">
      <c r="A74" s="134" t="s">
        <v>451</v>
      </c>
      <c r="B74" s="134" t="s">
        <v>452</v>
      </c>
      <c r="C74" s="134" t="s">
        <v>453</v>
      </c>
      <c r="D74" s="165" t="s">
        <v>454</v>
      </c>
    </row>
    <row r="75" spans="1:4" x14ac:dyDescent="0.15">
      <c r="A75" s="135" t="s">
        <v>451</v>
      </c>
      <c r="B75" s="135" t="s">
        <v>455</v>
      </c>
      <c r="C75" s="135" t="s">
        <v>453</v>
      </c>
      <c r="D75" s="166" t="s">
        <v>454</v>
      </c>
    </row>
    <row r="76" spans="1:4" x14ac:dyDescent="0.15">
      <c r="A76" s="135" t="s">
        <v>599</v>
      </c>
      <c r="B76" s="135" t="s">
        <v>456</v>
      </c>
      <c r="C76" s="135" t="s">
        <v>453</v>
      </c>
      <c r="D76" s="166" t="s">
        <v>454</v>
      </c>
    </row>
    <row r="77" spans="1:4" x14ac:dyDescent="0.15">
      <c r="A77" s="135" t="s">
        <v>451</v>
      </c>
      <c r="B77" s="135" t="s">
        <v>457</v>
      </c>
      <c r="C77" s="135" t="s">
        <v>453</v>
      </c>
      <c r="D77" s="166" t="s">
        <v>454</v>
      </c>
    </row>
    <row r="78" spans="1:4" x14ac:dyDescent="0.15">
      <c r="A78" s="135" t="s">
        <v>451</v>
      </c>
      <c r="B78" s="135" t="s">
        <v>458</v>
      </c>
      <c r="C78" s="135" t="s">
        <v>453</v>
      </c>
      <c r="D78" s="166" t="s">
        <v>454</v>
      </c>
    </row>
    <row r="79" spans="1:4" x14ac:dyDescent="0.15">
      <c r="A79" s="135" t="s">
        <v>599</v>
      </c>
      <c r="B79" s="135" t="s">
        <v>459</v>
      </c>
      <c r="C79" s="135" t="s">
        <v>460</v>
      </c>
      <c r="D79" s="135" t="s">
        <v>460</v>
      </c>
    </row>
    <row r="80" spans="1:4" ht="14.25" thickBot="1" x14ac:dyDescent="0.2">
      <c r="A80" s="136" t="s">
        <v>451</v>
      </c>
      <c r="B80" s="136" t="s">
        <v>461</v>
      </c>
      <c r="C80" s="136" t="s">
        <v>600</v>
      </c>
      <c r="D80" s="136" t="s">
        <v>600</v>
      </c>
    </row>
    <row r="81" spans="1:4" ht="81" customHeight="1" thickTop="1" x14ac:dyDescent="0.15">
      <c r="A81" s="137" t="s">
        <v>463</v>
      </c>
      <c r="B81" s="137" t="s">
        <v>464</v>
      </c>
      <c r="C81" s="137" t="s">
        <v>465</v>
      </c>
      <c r="D81" s="167" t="s">
        <v>466</v>
      </c>
    </row>
    <row r="82" spans="1:4" x14ac:dyDescent="0.15">
      <c r="A82" s="138" t="s">
        <v>463</v>
      </c>
      <c r="B82" s="138" t="s">
        <v>467</v>
      </c>
      <c r="C82" s="138" t="s">
        <v>468</v>
      </c>
      <c r="D82" s="168"/>
    </row>
    <row r="83" spans="1:4" x14ac:dyDescent="0.15">
      <c r="A83" s="138" t="s">
        <v>463</v>
      </c>
      <c r="B83" s="138" t="s">
        <v>469</v>
      </c>
      <c r="C83" s="138" t="s">
        <v>470</v>
      </c>
      <c r="D83" s="169" t="s">
        <v>471</v>
      </c>
    </row>
    <row r="84" spans="1:4" x14ac:dyDescent="0.15">
      <c r="A84" s="138" t="s">
        <v>463</v>
      </c>
      <c r="B84" s="138" t="s">
        <v>472</v>
      </c>
      <c r="C84" s="138" t="s">
        <v>473</v>
      </c>
      <c r="D84" s="169" t="s">
        <v>471</v>
      </c>
    </row>
    <row r="85" spans="1:4" x14ac:dyDescent="0.15">
      <c r="A85" s="138" t="s">
        <v>463</v>
      </c>
      <c r="B85" s="138" t="s">
        <v>474</v>
      </c>
      <c r="C85" s="138" t="s">
        <v>475</v>
      </c>
      <c r="D85" s="168"/>
    </row>
    <row r="86" spans="1:4" x14ac:dyDescent="0.15">
      <c r="A86" s="138" t="s">
        <v>463</v>
      </c>
      <c r="B86" s="138" t="s">
        <v>476</v>
      </c>
      <c r="C86" s="138" t="s">
        <v>477</v>
      </c>
      <c r="D86" s="168"/>
    </row>
    <row r="87" spans="1:4" x14ac:dyDescent="0.15">
      <c r="A87" s="138" t="s">
        <v>463</v>
      </c>
      <c r="B87" s="138" t="s">
        <v>478</v>
      </c>
      <c r="C87" s="138" t="s">
        <v>465</v>
      </c>
      <c r="D87" s="169" t="s">
        <v>479</v>
      </c>
    </row>
    <row r="88" spans="1:4" x14ac:dyDescent="0.15">
      <c r="A88" s="138" t="s">
        <v>463</v>
      </c>
      <c r="B88" s="138" t="s">
        <v>480</v>
      </c>
      <c r="C88" s="138" t="s">
        <v>468</v>
      </c>
      <c r="D88" s="169" t="s">
        <v>481</v>
      </c>
    </row>
    <row r="89" spans="1:4" x14ac:dyDescent="0.15">
      <c r="A89" s="138" t="s">
        <v>463</v>
      </c>
      <c r="B89" s="138" t="s">
        <v>482</v>
      </c>
      <c r="C89" s="138" t="s">
        <v>483</v>
      </c>
      <c r="D89" s="169" t="s">
        <v>484</v>
      </c>
    </row>
    <row r="90" spans="1:4" x14ac:dyDescent="0.15">
      <c r="A90" s="138" t="s">
        <v>463</v>
      </c>
      <c r="B90" s="138" t="s">
        <v>485</v>
      </c>
      <c r="C90" s="138" t="s">
        <v>486</v>
      </c>
      <c r="D90" s="169" t="s">
        <v>487</v>
      </c>
    </row>
    <row r="91" spans="1:4" x14ac:dyDescent="0.15">
      <c r="A91" s="138" t="s">
        <v>463</v>
      </c>
      <c r="B91" s="138" t="s">
        <v>488</v>
      </c>
      <c r="C91" s="138" t="s">
        <v>489</v>
      </c>
      <c r="D91" s="169" t="s">
        <v>490</v>
      </c>
    </row>
    <row r="92" spans="1:4" x14ac:dyDescent="0.15">
      <c r="A92" s="138" t="s">
        <v>463</v>
      </c>
      <c r="B92" s="138" t="s">
        <v>491</v>
      </c>
      <c r="C92" s="138" t="s">
        <v>465</v>
      </c>
      <c r="D92" s="169" t="s">
        <v>479</v>
      </c>
    </row>
    <row r="93" spans="1:4" x14ac:dyDescent="0.15">
      <c r="A93" s="138" t="s">
        <v>463</v>
      </c>
      <c r="B93" s="138" t="s">
        <v>492</v>
      </c>
      <c r="C93" s="138" t="s">
        <v>468</v>
      </c>
      <c r="D93" s="168"/>
    </row>
    <row r="94" spans="1:4" x14ac:dyDescent="0.15">
      <c r="A94" s="138" t="s">
        <v>463</v>
      </c>
      <c r="B94" s="138" t="s">
        <v>493</v>
      </c>
      <c r="C94" s="138" t="s">
        <v>494</v>
      </c>
      <c r="D94" s="169" t="s">
        <v>495</v>
      </c>
    </row>
    <row r="95" spans="1:4" x14ac:dyDescent="0.15">
      <c r="A95" s="138" t="s">
        <v>463</v>
      </c>
      <c r="B95" s="138" t="s">
        <v>496</v>
      </c>
      <c r="C95" s="138" t="s">
        <v>497</v>
      </c>
      <c r="D95" s="169" t="s">
        <v>498</v>
      </c>
    </row>
    <row r="96" spans="1:4" x14ac:dyDescent="0.15">
      <c r="A96" s="138" t="s">
        <v>463</v>
      </c>
      <c r="B96" s="138" t="s">
        <v>491</v>
      </c>
      <c r="C96" s="138" t="s">
        <v>499</v>
      </c>
      <c r="D96" s="169" t="s">
        <v>500</v>
      </c>
    </row>
    <row r="97" spans="1:4" x14ac:dyDescent="0.15">
      <c r="A97" s="138" t="s">
        <v>463</v>
      </c>
      <c r="B97" s="138" t="s">
        <v>467</v>
      </c>
      <c r="C97" s="138" t="s">
        <v>468</v>
      </c>
      <c r="D97" s="168"/>
    </row>
    <row r="98" spans="1:4" x14ac:dyDescent="0.15">
      <c r="A98" s="138" t="s">
        <v>463</v>
      </c>
      <c r="B98" s="138" t="s">
        <v>501</v>
      </c>
      <c r="C98" s="138" t="s">
        <v>502</v>
      </c>
      <c r="D98" s="169" t="s">
        <v>503</v>
      </c>
    </row>
    <row r="99" spans="1:4" x14ac:dyDescent="0.15">
      <c r="A99" s="138" t="s">
        <v>463</v>
      </c>
      <c r="B99" s="138" t="s">
        <v>504</v>
      </c>
      <c r="C99" s="138" t="s">
        <v>505</v>
      </c>
      <c r="D99" s="168"/>
    </row>
    <row r="100" spans="1:4" x14ac:dyDescent="0.15">
      <c r="A100" s="138" t="s">
        <v>463</v>
      </c>
      <c r="B100" s="138" t="s">
        <v>506</v>
      </c>
      <c r="C100" s="138" t="s">
        <v>507</v>
      </c>
      <c r="D100" s="169" t="s">
        <v>508</v>
      </c>
    </row>
    <row r="101" spans="1:4" x14ac:dyDescent="0.15">
      <c r="A101" s="138" t="s">
        <v>463</v>
      </c>
      <c r="B101" s="138" t="s">
        <v>509</v>
      </c>
      <c r="C101" s="138" t="s">
        <v>510</v>
      </c>
      <c r="D101" s="168"/>
    </row>
    <row r="102" spans="1:4" x14ac:dyDescent="0.15">
      <c r="A102" s="138" t="s">
        <v>463</v>
      </c>
      <c r="B102" s="138" t="s">
        <v>511</v>
      </c>
      <c r="C102" s="138" t="s">
        <v>512</v>
      </c>
      <c r="D102" s="169" t="s">
        <v>513</v>
      </c>
    </row>
    <row r="103" spans="1:4" x14ac:dyDescent="0.15">
      <c r="A103" s="138" t="s">
        <v>463</v>
      </c>
      <c r="B103" s="138" t="s">
        <v>514</v>
      </c>
      <c r="C103" s="138" t="s">
        <v>499</v>
      </c>
      <c r="D103" s="169" t="s">
        <v>515</v>
      </c>
    </row>
    <row r="104" spans="1:4" x14ac:dyDescent="0.15">
      <c r="A104" s="138" t="s">
        <v>463</v>
      </c>
      <c r="B104" s="138" t="s">
        <v>467</v>
      </c>
      <c r="C104" s="138" t="s">
        <v>516</v>
      </c>
      <c r="D104" s="168"/>
    </row>
    <row r="105" spans="1:4" x14ac:dyDescent="0.15">
      <c r="A105" s="138" t="s">
        <v>463</v>
      </c>
      <c r="B105" s="138" t="s">
        <v>517</v>
      </c>
      <c r="C105" s="138" t="s">
        <v>518</v>
      </c>
      <c r="D105" s="169" t="s">
        <v>519</v>
      </c>
    </row>
    <row r="106" spans="1:4" x14ac:dyDescent="0.15">
      <c r="A106" s="138" t="s">
        <v>463</v>
      </c>
      <c r="B106" s="138" t="s">
        <v>520</v>
      </c>
      <c r="C106" s="138" t="s">
        <v>521</v>
      </c>
      <c r="D106" s="169" t="s">
        <v>522</v>
      </c>
    </row>
    <row r="107" spans="1:4" x14ac:dyDescent="0.15">
      <c r="A107" s="138" t="s">
        <v>463</v>
      </c>
      <c r="B107" s="138" t="s">
        <v>523</v>
      </c>
      <c r="C107" s="138" t="s">
        <v>524</v>
      </c>
      <c r="D107" s="169" t="s">
        <v>525</v>
      </c>
    </row>
    <row r="108" spans="1:4" x14ac:dyDescent="0.15">
      <c r="A108" s="138" t="s">
        <v>463</v>
      </c>
      <c r="B108" s="138" t="s">
        <v>491</v>
      </c>
      <c r="C108" s="138" t="s">
        <v>499</v>
      </c>
      <c r="D108" s="169" t="s">
        <v>500</v>
      </c>
    </row>
    <row r="109" spans="1:4" x14ac:dyDescent="0.15">
      <c r="A109" s="138" t="s">
        <v>463</v>
      </c>
      <c r="B109" s="138" t="s">
        <v>467</v>
      </c>
      <c r="C109" s="138" t="s">
        <v>526</v>
      </c>
      <c r="D109" s="168"/>
    </row>
    <row r="110" spans="1:4" x14ac:dyDescent="0.15">
      <c r="A110" s="138" t="s">
        <v>463</v>
      </c>
      <c r="B110" s="138" t="s">
        <v>527</v>
      </c>
      <c r="C110" s="138" t="s">
        <v>528</v>
      </c>
      <c r="D110" s="169" t="s">
        <v>529</v>
      </c>
    </row>
    <row r="111" spans="1:4" x14ac:dyDescent="0.15">
      <c r="A111" s="138" t="s">
        <v>463</v>
      </c>
      <c r="B111" s="138" t="s">
        <v>530</v>
      </c>
      <c r="C111" s="138" t="s">
        <v>531</v>
      </c>
      <c r="D111" s="169" t="s">
        <v>532</v>
      </c>
    </row>
    <row r="112" spans="1:4" x14ac:dyDescent="0.15">
      <c r="A112" s="138" t="s">
        <v>463</v>
      </c>
      <c r="B112" s="138" t="s">
        <v>533</v>
      </c>
      <c r="C112" s="138" t="s">
        <v>534</v>
      </c>
      <c r="D112" s="169" t="s">
        <v>535</v>
      </c>
    </row>
    <row r="113" spans="1:4" x14ac:dyDescent="0.15">
      <c r="A113" s="138" t="s">
        <v>463</v>
      </c>
      <c r="B113" s="138" t="s">
        <v>536</v>
      </c>
      <c r="C113" s="138" t="s">
        <v>537</v>
      </c>
      <c r="D113" s="169" t="s">
        <v>538</v>
      </c>
    </row>
    <row r="114" spans="1:4" x14ac:dyDescent="0.15">
      <c r="A114" s="138" t="s">
        <v>463</v>
      </c>
      <c r="B114" s="138" t="s">
        <v>539</v>
      </c>
      <c r="C114" s="138" t="s">
        <v>540</v>
      </c>
      <c r="D114" s="169" t="s">
        <v>541</v>
      </c>
    </row>
    <row r="115" spans="1:4" x14ac:dyDescent="0.15">
      <c r="A115" s="138" t="s">
        <v>463</v>
      </c>
      <c r="B115" s="138" t="s">
        <v>542</v>
      </c>
      <c r="C115" s="169" t="s">
        <v>543</v>
      </c>
      <c r="D115" s="169" t="s">
        <v>544</v>
      </c>
    </row>
    <row r="116" spans="1:4" x14ac:dyDescent="0.15">
      <c r="A116" s="138" t="s">
        <v>463</v>
      </c>
      <c r="B116" s="138" t="s">
        <v>545</v>
      </c>
      <c r="C116" s="169" t="s">
        <v>546</v>
      </c>
      <c r="D116" s="169" t="s">
        <v>547</v>
      </c>
    </row>
    <row r="117" spans="1:4" x14ac:dyDescent="0.15">
      <c r="A117" s="138" t="s">
        <v>463</v>
      </c>
      <c r="B117" s="169" t="s">
        <v>548</v>
      </c>
      <c r="C117" s="138" t="s">
        <v>549</v>
      </c>
      <c r="D117" s="168"/>
    </row>
    <row r="118" spans="1:4" x14ac:dyDescent="0.15">
      <c r="A118" s="138" t="s">
        <v>463</v>
      </c>
      <c r="B118" s="169" t="s">
        <v>550</v>
      </c>
      <c r="C118" s="138" t="s">
        <v>551</v>
      </c>
      <c r="D118" s="168"/>
    </row>
    <row r="119" spans="1:4" x14ac:dyDescent="0.15">
      <c r="A119" s="138" t="s">
        <v>463</v>
      </c>
      <c r="B119" s="169" t="s">
        <v>552</v>
      </c>
      <c r="C119" s="138" t="s">
        <v>553</v>
      </c>
      <c r="D119" s="169" t="s">
        <v>554</v>
      </c>
    </row>
    <row r="120" spans="1:4" x14ac:dyDescent="0.15">
      <c r="A120" s="138" t="s">
        <v>463</v>
      </c>
      <c r="B120" s="169" t="s">
        <v>555</v>
      </c>
      <c r="C120" s="138" t="s">
        <v>556</v>
      </c>
      <c r="D120" s="169" t="s">
        <v>557</v>
      </c>
    </row>
    <row r="121" spans="1:4" x14ac:dyDescent="0.15">
      <c r="A121" s="138" t="s">
        <v>463</v>
      </c>
      <c r="B121" s="169" t="s">
        <v>558</v>
      </c>
      <c r="C121" s="138" t="s">
        <v>559</v>
      </c>
      <c r="D121" s="169" t="s">
        <v>560</v>
      </c>
    </row>
    <row r="122" spans="1:4" x14ac:dyDescent="0.15">
      <c r="A122" s="138" t="s">
        <v>463</v>
      </c>
      <c r="B122" s="169" t="s">
        <v>561</v>
      </c>
      <c r="C122" s="138" t="s">
        <v>562</v>
      </c>
      <c r="D122" s="169" t="s">
        <v>563</v>
      </c>
    </row>
    <row r="123" spans="1:4" ht="14.25" thickBot="1" x14ac:dyDescent="0.2">
      <c r="A123" s="139" t="s">
        <v>463</v>
      </c>
      <c r="B123" s="170" t="s">
        <v>564</v>
      </c>
      <c r="C123" s="179" t="s">
        <v>565</v>
      </c>
      <c r="D123" s="170" t="s">
        <v>566</v>
      </c>
    </row>
    <row r="124" spans="1:4" ht="14.25" thickTop="1" x14ac:dyDescent="0.15">
      <c r="A124" s="140" t="s">
        <v>567</v>
      </c>
      <c r="B124" s="180" t="s">
        <v>568</v>
      </c>
      <c r="C124" s="180" t="s">
        <v>569</v>
      </c>
      <c r="D124" s="171" t="s">
        <v>570</v>
      </c>
    </row>
    <row r="125" spans="1:4" x14ac:dyDescent="0.15">
      <c r="A125" s="141" t="s">
        <v>601</v>
      </c>
      <c r="B125" s="141" t="s">
        <v>571</v>
      </c>
      <c r="C125" s="141" t="s">
        <v>572</v>
      </c>
      <c r="D125" s="172" t="s">
        <v>573</v>
      </c>
    </row>
    <row r="126" spans="1:4" x14ac:dyDescent="0.15">
      <c r="A126" s="141" t="s">
        <v>601</v>
      </c>
      <c r="B126" s="141" t="s">
        <v>574</v>
      </c>
      <c r="C126" s="141" t="s">
        <v>575</v>
      </c>
      <c r="D126" s="172" t="s">
        <v>576</v>
      </c>
    </row>
    <row r="127" spans="1:4" x14ac:dyDescent="0.15">
      <c r="A127" s="141" t="s">
        <v>601</v>
      </c>
      <c r="B127" s="141" t="s">
        <v>577</v>
      </c>
      <c r="C127" s="141" t="s">
        <v>578</v>
      </c>
      <c r="D127" s="172" t="s">
        <v>579</v>
      </c>
    </row>
    <row r="128" spans="1:4" x14ac:dyDescent="0.15">
      <c r="A128" s="141" t="s">
        <v>601</v>
      </c>
      <c r="B128" s="141" t="s">
        <v>580</v>
      </c>
      <c r="C128" s="141" t="s">
        <v>581</v>
      </c>
      <c r="D128" s="172" t="s">
        <v>582</v>
      </c>
    </row>
    <row r="129" spans="1:4" x14ac:dyDescent="0.15">
      <c r="A129" s="141" t="s">
        <v>601</v>
      </c>
      <c r="B129" s="141" t="s">
        <v>583</v>
      </c>
      <c r="C129" s="141" t="s">
        <v>584</v>
      </c>
      <c r="D129" s="172" t="s">
        <v>585</v>
      </c>
    </row>
    <row r="130" spans="1:4" x14ac:dyDescent="0.15">
      <c r="A130" s="141" t="s">
        <v>601</v>
      </c>
      <c r="B130" s="141" t="s">
        <v>586</v>
      </c>
      <c r="C130" s="141" t="s">
        <v>587</v>
      </c>
      <c r="D130" s="172" t="s">
        <v>588</v>
      </c>
    </row>
    <row r="131" spans="1:4" x14ac:dyDescent="0.15">
      <c r="A131" s="141" t="s">
        <v>601</v>
      </c>
      <c r="B131" s="141" t="s">
        <v>589</v>
      </c>
      <c r="C131" s="141" t="s">
        <v>590</v>
      </c>
      <c r="D131" s="173"/>
    </row>
    <row r="132" spans="1:4" x14ac:dyDescent="0.15">
      <c r="A132" s="141" t="s">
        <v>601</v>
      </c>
      <c r="B132" s="141" t="s">
        <v>591</v>
      </c>
      <c r="C132" s="141" t="s">
        <v>592</v>
      </c>
      <c r="D132" s="172" t="s">
        <v>593</v>
      </c>
    </row>
    <row r="133" spans="1:4" x14ac:dyDescent="0.15">
      <c r="A133" s="141" t="s">
        <v>601</v>
      </c>
      <c r="B133" s="141" t="s">
        <v>591</v>
      </c>
      <c r="C133" s="141" t="s">
        <v>594</v>
      </c>
      <c r="D133" s="172" t="s">
        <v>593</v>
      </c>
    </row>
    <row r="134" spans="1:4" x14ac:dyDescent="0.15">
      <c r="A134" s="141" t="s">
        <v>601</v>
      </c>
      <c r="B134" s="141" t="s">
        <v>591</v>
      </c>
      <c r="C134" s="141" t="s">
        <v>595</v>
      </c>
      <c r="D134" s="172" t="s">
        <v>593</v>
      </c>
    </row>
    <row r="135" spans="1:4" x14ac:dyDescent="0.15">
      <c r="A135" s="141" t="s">
        <v>601</v>
      </c>
      <c r="B135" s="141" t="s">
        <v>591</v>
      </c>
      <c r="C135" s="141" t="s">
        <v>596</v>
      </c>
      <c r="D135" s="172" t="s">
        <v>593</v>
      </c>
    </row>
  </sheetData>
  <autoFilter ref="A1:E135"/>
  <phoneticPr fontId="1"/>
  <pageMargins left="0.7" right="0.7" top="0.75" bottom="0.75" header="0.3" footer="0.3"/>
  <pageSetup paperSize="9" scale="38"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本資料について</vt:lpstr>
      <vt:lpstr>政策目標7</vt:lpstr>
      <vt:lpstr>政策目標8</vt:lpstr>
      <vt:lpstr>政策目標9</vt:lpstr>
      <vt:lpstr>独立行政法人の中（長）期目標の指標</vt:lpstr>
      <vt:lpstr>政策目標7 (生データ)</vt:lpstr>
      <vt:lpstr>政策目標8 (生データ)</vt:lpstr>
      <vt:lpstr>政策目標9 (生データ)</vt:lpstr>
      <vt:lpstr>独立行政法人の中（長）期目標の指標（生データ）</vt:lpstr>
      <vt:lpstr>政策目標7!Print_Area</vt:lpstr>
      <vt:lpstr>'政策目標7 (生データ)'!Print_Area</vt:lpstr>
      <vt:lpstr>政策目標8!Print_Area</vt:lpstr>
      <vt:lpstr>'政策目標8 (生データ)'!Print_Area</vt:lpstr>
      <vt:lpstr>政策目標9!Print_Area</vt:lpstr>
      <vt:lpstr>'政策目標9 (生データ)'!Print_Area</vt:lpstr>
      <vt:lpstr>'独立行政法人の中（長）期目標の指標'!Print_Area</vt:lpstr>
      <vt:lpstr>'独立行政法人の中（長）期目標の指標（生データ）'!Print_Area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2021-07-10T05:15:19Z</cp:lastPrinted>
  <dcterms:created xsi:type="dcterms:W3CDTF">2011-06-14T05:32:50Z</dcterms:created>
  <dcterms:modified xsi:type="dcterms:W3CDTF">2021-07-30T14:02:51Z</dcterms:modified>
</cp:coreProperties>
</file>