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チーム＆レビュー\令和3年度\01_旧予算監査・効率化チーム（今はレビューチームで実施）\01_予算執行等に係る情報の公表について\庁費・旅費\公表版\"/>
    </mc:Choice>
  </mc:AlternateContent>
  <bookViews>
    <workbookView xWindow="1875" yWindow="0" windowWidth="17280" windowHeight="12735"/>
  </bookViews>
  <sheets>
    <sheet name="一般会計" sheetId="12" r:id="rId1"/>
    <sheet name="復興特別会計" sheetId="3" r:id="rId2"/>
    <sheet name="エネルギー対策特別会計" sheetId="13" r:id="rId3"/>
  </sheets>
  <definedNames>
    <definedName name="_xlnm._FilterDatabase" localSheetId="2" hidden="1">エネルギー対策特別会計!$A$5:$O$10</definedName>
    <definedName name="_xlnm._FilterDatabase" localSheetId="0" hidden="1">一般会計!$A$5:$O$5</definedName>
    <definedName name="_xlnm._FilterDatabase" localSheetId="1" hidden="1">復興特別会計!$A$5:$O$17</definedName>
    <definedName name="_xlnm.Database" localSheetId="2">#REF!</definedName>
    <definedName name="_xlnm.Database" localSheetId="0">#REF!</definedName>
    <definedName name="_xlnm.Database">#REF!</definedName>
    <definedName name="Database2" localSheetId="2">#REF!</definedName>
    <definedName name="Database2" localSheetId="0">#REF!</definedName>
    <definedName name="Database2">#REF!</definedName>
    <definedName name="_xlnm.Print_Area" localSheetId="2">エネルギー対策特別会計!$A$1:$O$10</definedName>
    <definedName name="_xlnm.Print_Area" localSheetId="0">一般会計!$A$1:$O$117</definedName>
    <definedName name="_xlnm.Print_Area" localSheetId="1">復興特別会計!$A$1:$O$17</definedName>
    <definedName name="歳出データ" localSheetId="2">#REF!</definedName>
    <definedName name="歳出データ" localSheetId="0">#REF!</definedName>
    <definedName name="歳出データ">#REF!</definedName>
  </definedNames>
  <calcPr calcId="162913"/>
</workbook>
</file>

<file path=xl/calcChain.xml><?xml version="1.0" encoding="utf-8"?>
<calcChain xmlns="http://schemas.openxmlformats.org/spreadsheetml/2006/main">
  <c r="H8" i="13" l="1"/>
  <c r="J8" i="13" s="1"/>
  <c r="I8" i="13" s="1"/>
  <c r="N8" i="13" s="1"/>
  <c r="H9" i="13"/>
  <c r="M9" i="13" s="1"/>
  <c r="J10" i="13"/>
  <c r="I10" i="13" s="1"/>
  <c r="N10" i="13" s="1"/>
  <c r="M10" i="13"/>
  <c r="M8" i="13" l="1"/>
  <c r="J9" i="13"/>
  <c r="I9" i="13" s="1"/>
  <c r="N9" i="13" s="1"/>
  <c r="M117" i="12"/>
  <c r="J117" i="12"/>
  <c r="I117" i="12" s="1"/>
  <c r="N117" i="12" s="1"/>
  <c r="M116" i="12"/>
  <c r="J116" i="12"/>
  <c r="I116" i="12" s="1"/>
  <c r="N116" i="12" s="1"/>
  <c r="M115" i="12"/>
  <c r="J115" i="12"/>
  <c r="I115" i="12" s="1"/>
  <c r="N115" i="12" s="1"/>
  <c r="M114" i="12"/>
  <c r="J114" i="12"/>
  <c r="I114" i="12" s="1"/>
  <c r="N114" i="12" s="1"/>
  <c r="M112" i="12"/>
  <c r="J112" i="12"/>
  <c r="I112" i="12" s="1"/>
  <c r="N112" i="12" s="1"/>
  <c r="M111" i="12"/>
  <c r="J111" i="12"/>
  <c r="I111" i="12" s="1"/>
  <c r="N111" i="12" s="1"/>
  <c r="M109" i="12"/>
  <c r="J109" i="12"/>
  <c r="I109" i="12" s="1"/>
  <c r="N109" i="12" s="1"/>
  <c r="M107" i="12"/>
  <c r="J107" i="12"/>
  <c r="I107" i="12" s="1"/>
  <c r="N107" i="12" s="1"/>
  <c r="M106" i="12"/>
  <c r="J106" i="12"/>
  <c r="I106" i="12" s="1"/>
  <c r="N106" i="12" s="1"/>
  <c r="M105" i="12"/>
  <c r="J105" i="12"/>
  <c r="I105" i="12" s="1"/>
  <c r="N105" i="12" s="1"/>
  <c r="M103" i="12"/>
  <c r="J103" i="12"/>
  <c r="I103" i="12" s="1"/>
  <c r="N103" i="12" s="1"/>
  <c r="M101" i="12"/>
  <c r="J101" i="12"/>
  <c r="I101" i="12" s="1"/>
  <c r="N101" i="12" s="1"/>
  <c r="M100" i="12"/>
  <c r="J100" i="12"/>
  <c r="I100" i="12" s="1"/>
  <c r="N100" i="12" s="1"/>
  <c r="M98" i="12"/>
  <c r="J98" i="12"/>
  <c r="I98" i="12" s="1"/>
  <c r="N98" i="12" s="1"/>
  <c r="M97" i="12"/>
  <c r="J97" i="12"/>
  <c r="I97" i="12" s="1"/>
  <c r="N97" i="12" s="1"/>
  <c r="M96" i="12"/>
  <c r="J96" i="12"/>
  <c r="I96" i="12" s="1"/>
  <c r="N96" i="12" s="1"/>
  <c r="M94" i="12"/>
  <c r="J94" i="12"/>
  <c r="I94" i="12" s="1"/>
  <c r="N94" i="12" s="1"/>
  <c r="M92" i="12"/>
  <c r="J92" i="12"/>
  <c r="I92" i="12" s="1"/>
  <c r="N92" i="12" s="1"/>
  <c r="M91" i="12"/>
  <c r="J91" i="12"/>
  <c r="I91" i="12" s="1"/>
  <c r="N91" i="12" s="1"/>
  <c r="M90" i="12"/>
  <c r="J90" i="12"/>
  <c r="I90" i="12" s="1"/>
  <c r="N90" i="12" s="1"/>
  <c r="M87" i="12"/>
  <c r="J87" i="12"/>
  <c r="I87" i="12" s="1"/>
  <c r="N87" i="12" s="1"/>
  <c r="M85" i="12"/>
  <c r="J85" i="12"/>
  <c r="I85" i="12" s="1"/>
  <c r="N85" i="12" s="1"/>
  <c r="M84" i="12"/>
  <c r="J84" i="12"/>
  <c r="I84" i="12" s="1"/>
  <c r="N84" i="12" s="1"/>
  <c r="M83" i="12"/>
  <c r="J83" i="12"/>
  <c r="I83" i="12" s="1"/>
  <c r="N83" i="12" s="1"/>
  <c r="M82" i="12"/>
  <c r="J82" i="12"/>
  <c r="I82" i="12" s="1"/>
  <c r="N82" i="12" s="1"/>
  <c r="M80" i="12"/>
  <c r="J80" i="12"/>
  <c r="I80" i="12" s="1"/>
  <c r="N80" i="12" s="1"/>
  <c r="M79" i="12"/>
  <c r="J79" i="12"/>
  <c r="I79" i="12" s="1"/>
  <c r="N79" i="12" s="1"/>
  <c r="M77" i="12"/>
  <c r="J77" i="12"/>
  <c r="I77" i="12" s="1"/>
  <c r="N77" i="12" s="1"/>
  <c r="M76" i="12"/>
  <c r="J76" i="12"/>
  <c r="I76" i="12" s="1"/>
  <c r="N76" i="12" s="1"/>
  <c r="M73" i="12"/>
  <c r="J73" i="12"/>
  <c r="I73" i="12" s="1"/>
  <c r="N73" i="12" s="1"/>
  <c r="M71" i="12"/>
  <c r="J71" i="12"/>
  <c r="I71" i="12" s="1"/>
  <c r="N71" i="12" s="1"/>
  <c r="M70" i="12"/>
  <c r="J70" i="12"/>
  <c r="I70" i="12" s="1"/>
  <c r="N70" i="12" s="1"/>
  <c r="M68" i="12"/>
  <c r="J68" i="12"/>
  <c r="I68" i="12" s="1"/>
  <c r="N68" i="12" s="1"/>
  <c r="M67" i="12"/>
  <c r="J67" i="12"/>
  <c r="I67" i="12" s="1"/>
  <c r="N67" i="12" s="1"/>
  <c r="M66" i="12"/>
  <c r="J66" i="12"/>
  <c r="I66" i="12" s="1"/>
  <c r="N66" i="12" s="1"/>
  <c r="M65" i="12"/>
  <c r="J65" i="12"/>
  <c r="I65" i="12" s="1"/>
  <c r="N65" i="12" s="1"/>
  <c r="M63" i="12"/>
  <c r="J63" i="12"/>
  <c r="I63" i="12" s="1"/>
  <c r="N63" i="12" s="1"/>
  <c r="M62" i="12"/>
  <c r="J62" i="12"/>
  <c r="I62" i="12" s="1"/>
  <c r="N62" i="12" s="1"/>
  <c r="M61" i="12"/>
  <c r="J61" i="12"/>
  <c r="I61" i="12" s="1"/>
  <c r="N61" i="12" s="1"/>
  <c r="M58" i="12"/>
  <c r="J58" i="12"/>
  <c r="I58" i="12" s="1"/>
  <c r="N58" i="12" s="1"/>
  <c r="M57" i="12"/>
  <c r="J57" i="12"/>
  <c r="I57" i="12" s="1"/>
  <c r="N57" i="12" s="1"/>
  <c r="M56" i="12"/>
  <c r="J56" i="12"/>
  <c r="I56" i="12" s="1"/>
  <c r="N56" i="12" s="1"/>
  <c r="M55" i="12"/>
  <c r="J55" i="12"/>
  <c r="I55" i="12" s="1"/>
  <c r="N55" i="12" s="1"/>
  <c r="M54" i="12"/>
  <c r="J54" i="12"/>
  <c r="I54" i="12" s="1"/>
  <c r="N54" i="12" s="1"/>
  <c r="M53" i="12"/>
  <c r="J53" i="12"/>
  <c r="I53" i="12" s="1"/>
  <c r="N53" i="12" s="1"/>
  <c r="M51" i="12"/>
  <c r="J51" i="12"/>
  <c r="I51" i="12" s="1"/>
  <c r="N51" i="12" s="1"/>
  <c r="M49" i="12"/>
  <c r="J49" i="12"/>
  <c r="I49" i="12" s="1"/>
  <c r="N49" i="12" s="1"/>
  <c r="M48" i="12"/>
  <c r="J48" i="12"/>
  <c r="I48" i="12" s="1"/>
  <c r="N48" i="12" s="1"/>
  <c r="M46" i="12"/>
  <c r="J46" i="12"/>
  <c r="I46" i="12" s="1"/>
  <c r="N46" i="12" s="1"/>
  <c r="M45" i="12"/>
  <c r="J45" i="12"/>
  <c r="I45" i="12" s="1"/>
  <c r="N45" i="12" s="1"/>
  <c r="M44" i="12"/>
  <c r="J44" i="12"/>
  <c r="I44" i="12" s="1"/>
  <c r="N44" i="12" s="1"/>
  <c r="M43" i="12"/>
  <c r="J43" i="12"/>
  <c r="I43" i="12" s="1"/>
  <c r="N43" i="12" s="1"/>
  <c r="M41" i="12"/>
  <c r="J41" i="12"/>
  <c r="I41" i="12" s="1"/>
  <c r="N41" i="12" s="1"/>
  <c r="M40" i="12"/>
  <c r="J40" i="12"/>
  <c r="I40" i="12" s="1"/>
  <c r="N40" i="12" s="1"/>
  <c r="M39" i="12"/>
  <c r="J39" i="12"/>
  <c r="I39" i="12" s="1"/>
  <c r="N39" i="12" s="1"/>
  <c r="M37" i="12"/>
  <c r="J37" i="12"/>
  <c r="I37" i="12" s="1"/>
  <c r="N37" i="12" s="1"/>
  <c r="M36" i="12"/>
  <c r="J36" i="12"/>
  <c r="I36" i="12" s="1"/>
  <c r="N36" i="12" s="1"/>
  <c r="M35" i="12"/>
  <c r="J35" i="12"/>
  <c r="I35" i="12" s="1"/>
  <c r="N35" i="12" s="1"/>
  <c r="M33" i="12"/>
  <c r="J33" i="12"/>
  <c r="I33" i="12" s="1"/>
  <c r="N33" i="12" s="1"/>
  <c r="M32" i="12"/>
  <c r="J32" i="12"/>
  <c r="I32" i="12" s="1"/>
  <c r="N32" i="12" s="1"/>
  <c r="M30" i="12"/>
  <c r="J30" i="12"/>
  <c r="I30" i="12" s="1"/>
  <c r="N30" i="12" s="1"/>
  <c r="M29" i="12"/>
  <c r="J29" i="12"/>
  <c r="I29" i="12" s="1"/>
  <c r="N29" i="12" s="1"/>
  <c r="M28" i="12"/>
  <c r="J28" i="12"/>
  <c r="I28" i="12" s="1"/>
  <c r="N28" i="12" s="1"/>
  <c r="M27" i="12"/>
  <c r="J27" i="12"/>
  <c r="I27" i="12" s="1"/>
  <c r="N27" i="12" s="1"/>
  <c r="M25" i="12"/>
  <c r="J25" i="12"/>
  <c r="I25" i="12" s="1"/>
  <c r="N25" i="12" s="1"/>
  <c r="M24" i="12"/>
  <c r="J24" i="12"/>
  <c r="I24" i="12" s="1"/>
  <c r="N24" i="12" s="1"/>
  <c r="M23" i="12"/>
  <c r="J23" i="12"/>
  <c r="I23" i="12" s="1"/>
  <c r="N23" i="12" s="1"/>
  <c r="M22" i="12"/>
  <c r="J22" i="12"/>
  <c r="I22" i="12" s="1"/>
  <c r="N22" i="12" s="1"/>
  <c r="M21" i="12"/>
  <c r="J21" i="12"/>
  <c r="I21" i="12" s="1"/>
  <c r="N21" i="12" s="1"/>
  <c r="M19" i="12"/>
  <c r="J19" i="12"/>
  <c r="I19" i="12" s="1"/>
  <c r="N19" i="12" s="1"/>
  <c r="M18" i="12"/>
  <c r="J18" i="12"/>
  <c r="I18" i="12" s="1"/>
  <c r="N18" i="12" s="1"/>
  <c r="M17" i="12"/>
  <c r="J17" i="12"/>
  <c r="I17" i="12" s="1"/>
  <c r="N17" i="12" s="1"/>
  <c r="M16" i="12"/>
  <c r="J16" i="12"/>
  <c r="I16" i="12" s="1"/>
  <c r="N16" i="12" s="1"/>
  <c r="M15" i="12"/>
  <c r="J15" i="12"/>
  <c r="I15" i="12" s="1"/>
  <c r="N15" i="12" s="1"/>
  <c r="M13" i="12"/>
  <c r="J13" i="12"/>
  <c r="I13" i="12" s="1"/>
  <c r="N13" i="12" s="1"/>
  <c r="M11" i="12"/>
  <c r="J11" i="12"/>
  <c r="I11" i="12" s="1"/>
  <c r="N11" i="12" s="1"/>
  <c r="M10" i="12"/>
  <c r="J10" i="12"/>
  <c r="I10" i="12" s="1"/>
  <c r="N10" i="12" s="1"/>
  <c r="M9" i="12"/>
  <c r="J9" i="12"/>
  <c r="I9" i="12" s="1"/>
  <c r="N9" i="12" s="1"/>
  <c r="M8" i="12"/>
  <c r="J8" i="12"/>
  <c r="I8" i="12" s="1"/>
  <c r="N8" i="12" s="1"/>
  <c r="M17" i="3" l="1"/>
  <c r="M16" i="3"/>
  <c r="M15" i="3"/>
  <c r="M14" i="3"/>
  <c r="M13" i="3"/>
  <c r="M12" i="3"/>
  <c r="M11" i="3"/>
  <c r="M10" i="3"/>
  <c r="M9" i="3"/>
  <c r="M7" i="3"/>
  <c r="M6" i="3"/>
  <c r="J17" i="3"/>
  <c r="I17" i="3" s="1"/>
  <c r="N17" i="3" s="1"/>
  <c r="J16" i="3"/>
  <c r="J15" i="3"/>
  <c r="I15" i="3" s="1"/>
  <c r="N15" i="3" s="1"/>
  <c r="J14" i="3"/>
  <c r="I14" i="3" s="1"/>
  <c r="N14" i="3" s="1"/>
  <c r="J13" i="3"/>
  <c r="I13" i="3" s="1"/>
  <c r="N13" i="3" s="1"/>
  <c r="J12" i="3"/>
  <c r="J11" i="3"/>
  <c r="I11" i="3" s="1"/>
  <c r="N11" i="3" s="1"/>
  <c r="J10" i="3"/>
  <c r="I10" i="3" s="1"/>
  <c r="N10" i="3" s="1"/>
  <c r="J9" i="3"/>
  <c r="I9" i="3" s="1"/>
  <c r="N9" i="3" s="1"/>
  <c r="J8" i="3"/>
  <c r="I8" i="3" s="1"/>
  <c r="J7" i="3"/>
  <c r="I7" i="3" s="1"/>
  <c r="N7" i="3" s="1"/>
  <c r="J6" i="3"/>
  <c r="I6" i="3" s="1"/>
  <c r="N6" i="3" s="1"/>
  <c r="I16" i="3"/>
  <c r="N16" i="3" s="1"/>
  <c r="I12" i="3"/>
  <c r="N12" i="3" s="1"/>
  <c r="N8" i="3" l="1"/>
  <c r="M8" i="3"/>
</calcChain>
</file>

<file path=xl/sharedStrings.xml><?xml version="1.0" encoding="utf-8"?>
<sst xmlns="http://schemas.openxmlformats.org/spreadsheetml/2006/main" count="403" uniqueCount="106">
  <si>
    <t>計</t>
    <rPh sb="0" eb="1">
      <t>ケイ</t>
    </rPh>
    <phoneticPr fontId="7"/>
  </si>
  <si>
    <t>歳出予算現額</t>
  </si>
  <si>
    <t>第1四半期</t>
    <rPh sb="0" eb="1">
      <t>ダイ</t>
    </rPh>
    <rPh sb="2" eb="5">
      <t>シハンキ</t>
    </rPh>
    <phoneticPr fontId="10"/>
  </si>
  <si>
    <t>予算の支出状況の公表（庁費・旅費）　一般会計</t>
    <rPh sb="0" eb="2">
      <t>ヨサン</t>
    </rPh>
    <rPh sb="3" eb="5">
      <t>シシュツ</t>
    </rPh>
    <rPh sb="5" eb="7">
      <t>ジョウキョウ</t>
    </rPh>
    <rPh sb="8" eb="10">
      <t>コウヒョウ</t>
    </rPh>
    <rPh sb="11" eb="13">
      <t>チョウヒ</t>
    </rPh>
    <rPh sb="14" eb="16">
      <t>リョヒ</t>
    </rPh>
    <rPh sb="18" eb="20">
      <t>イッパン</t>
    </rPh>
    <rPh sb="20" eb="22">
      <t>カイケイ</t>
    </rPh>
    <phoneticPr fontId="10"/>
  </si>
  <si>
    <t>予算の支出状況の公表（庁費・旅費）　　東日本大震災復興特別会計</t>
    <rPh sb="0" eb="2">
      <t>ヨサン</t>
    </rPh>
    <rPh sb="3" eb="5">
      <t>シシュツ</t>
    </rPh>
    <rPh sb="5" eb="7">
      <t>ジョウキョウ</t>
    </rPh>
    <rPh sb="8" eb="10">
      <t>コウヒョウ</t>
    </rPh>
    <rPh sb="11" eb="13">
      <t>チョウヒ</t>
    </rPh>
    <rPh sb="14" eb="16">
      <t>リョヒ</t>
    </rPh>
    <phoneticPr fontId="10"/>
  </si>
  <si>
    <t>予算の支出状況の公表（庁費・旅費）　　エネルギー対策特別会計</t>
    <rPh sb="0" eb="2">
      <t>ヨサン</t>
    </rPh>
    <rPh sb="3" eb="5">
      <t>シシュツ</t>
    </rPh>
    <rPh sb="5" eb="7">
      <t>ジョウキョウ</t>
    </rPh>
    <rPh sb="8" eb="10">
      <t>コウヒョウ</t>
    </rPh>
    <rPh sb="11" eb="12">
      <t>チョウ</t>
    </rPh>
    <rPh sb="12" eb="13">
      <t>ヒ</t>
    </rPh>
    <rPh sb="14" eb="16">
      <t>リョヒ</t>
    </rPh>
    <rPh sb="24" eb="26">
      <t>タイサク</t>
    </rPh>
    <rPh sb="26" eb="28">
      <t>トクベツ</t>
    </rPh>
    <rPh sb="28" eb="30">
      <t>カイケイ</t>
    </rPh>
    <phoneticPr fontId="10"/>
  </si>
  <si>
    <t>組織・項・目</t>
    <rPh sb="0" eb="2">
      <t>ソシキ</t>
    </rPh>
    <rPh sb="3" eb="4">
      <t>コウ</t>
    </rPh>
    <rPh sb="5" eb="6">
      <t>モク</t>
    </rPh>
    <phoneticPr fontId="10"/>
  </si>
  <si>
    <t>第2四半期</t>
    <phoneticPr fontId="10"/>
  </si>
  <si>
    <t>第3四半期</t>
    <phoneticPr fontId="10"/>
  </si>
  <si>
    <t>支出済歳出額
累計
（B）</t>
    <rPh sb="0" eb="2">
      <t>シシュツ</t>
    </rPh>
    <rPh sb="2" eb="3">
      <t>ズ</t>
    </rPh>
    <rPh sb="3" eb="5">
      <t>サイシュツ</t>
    </rPh>
    <rPh sb="5" eb="6">
      <t>ガク</t>
    </rPh>
    <rPh sb="7" eb="9">
      <t>ルイケイ</t>
    </rPh>
    <phoneticPr fontId="7"/>
  </si>
  <si>
    <t>第4四半期
（出納整理期含）
③</t>
    <rPh sb="7" eb="9">
      <t>スイトウ</t>
    </rPh>
    <rPh sb="9" eb="11">
      <t>セイリ</t>
    </rPh>
    <rPh sb="11" eb="12">
      <t>キ</t>
    </rPh>
    <rPh sb="12" eb="13">
      <t>フクミ</t>
    </rPh>
    <phoneticPr fontId="10"/>
  </si>
  <si>
    <t>割合
④</t>
    <rPh sb="0" eb="2">
      <t>ワリアイ</t>
    </rPh>
    <phoneticPr fontId="10"/>
  </si>
  <si>
    <t>支出額
①－③</t>
    <rPh sb="2" eb="3">
      <t>ガク</t>
    </rPh>
    <phoneticPr fontId="10"/>
  </si>
  <si>
    <t>支出割合
②－④</t>
    <rPh sb="0" eb="2">
      <t>シシュツ</t>
    </rPh>
    <rPh sb="2" eb="4">
      <t>ワリアイ</t>
    </rPh>
    <phoneticPr fontId="10"/>
  </si>
  <si>
    <t>割合
（A/B）
②</t>
    <rPh sb="0" eb="2">
      <t>ワリアイ</t>
    </rPh>
    <phoneticPr fontId="10"/>
  </si>
  <si>
    <t>第４四半期の支出額及び支出割合が
前年度より増加した理由</t>
    <rPh sb="0" eb="1">
      <t>ダイ</t>
    </rPh>
    <rPh sb="2" eb="5">
      <t>シハンキ</t>
    </rPh>
    <rPh sb="9" eb="10">
      <t>オヨ</t>
    </rPh>
    <rPh sb="26" eb="28">
      <t>リユウ</t>
    </rPh>
    <phoneticPr fontId="10"/>
  </si>
  <si>
    <t>（単位：円）</t>
    <rPh sb="1" eb="3">
      <t>タンイ</t>
    </rPh>
    <rPh sb="4" eb="5">
      <t>エン</t>
    </rPh>
    <phoneticPr fontId="10"/>
  </si>
  <si>
    <t>第4四半期
（出納整理期含）
（A）　①</t>
    <rPh sb="7" eb="9">
      <t>スイトウ</t>
    </rPh>
    <rPh sb="9" eb="11">
      <t>セイリ</t>
    </rPh>
    <rPh sb="11" eb="12">
      <t>キ</t>
    </rPh>
    <rPh sb="12" eb="13">
      <t>フクミ</t>
    </rPh>
    <phoneticPr fontId="10"/>
  </si>
  <si>
    <t>２年度</t>
    <rPh sb="1" eb="3">
      <t>ネンド</t>
    </rPh>
    <phoneticPr fontId="10"/>
  </si>
  <si>
    <t>（参考：元年度）</t>
    <rPh sb="1" eb="3">
      <t>サンコウ</t>
    </rPh>
    <rPh sb="4" eb="6">
      <t>ガンネン</t>
    </rPh>
    <rPh sb="5" eb="7">
      <t>ネンド</t>
    </rPh>
    <phoneticPr fontId="10"/>
  </si>
  <si>
    <t>令和２年度第４四半期
－令和元年度第４四半期</t>
    <rPh sb="0" eb="2">
      <t>レイワ</t>
    </rPh>
    <rPh sb="12" eb="14">
      <t>レイワ</t>
    </rPh>
    <rPh sb="14" eb="15">
      <t>ガン</t>
    </rPh>
    <phoneticPr fontId="10"/>
  </si>
  <si>
    <t>文部科学本省</t>
    <rPh sb="0" eb="2">
      <t>モンブ</t>
    </rPh>
    <rPh sb="2" eb="4">
      <t>カガク</t>
    </rPh>
    <rPh sb="4" eb="6">
      <t>ホンショウ</t>
    </rPh>
    <phoneticPr fontId="21"/>
  </si>
  <si>
    <t>文部科学省共通費</t>
  </si>
  <si>
    <t>庁費</t>
  </si>
  <si>
    <t>教育・科学技術等復興政策費</t>
  </si>
  <si>
    <t>教育振興助成職員旅費</t>
  </si>
  <si>
    <t>科学技術振興職員旅費</t>
  </si>
  <si>
    <t>教育振興助成庁費</t>
  </si>
  <si>
    <t>科学技術振興庁費</t>
  </si>
  <si>
    <t>原子力損害賠償業務庁費</t>
  </si>
  <si>
    <t>文化庁</t>
    <rPh sb="0" eb="3">
      <t>ブンカチョウ</t>
    </rPh>
    <phoneticPr fontId="17"/>
  </si>
  <si>
    <t>職員旅費</t>
  </si>
  <si>
    <t>文部科学本省</t>
  </si>
  <si>
    <t>文部科学本省共通費</t>
  </si>
  <si>
    <t>国会図書館支部庁費</t>
  </si>
  <si>
    <t>情報処理業務庁費</t>
  </si>
  <si>
    <t>文部科学本省施設費</t>
  </si>
  <si>
    <t>施設施工庁費</t>
  </si>
  <si>
    <t>教育政策推進費</t>
    <rPh sb="0" eb="2">
      <t>キョウイク</t>
    </rPh>
    <rPh sb="2" eb="4">
      <t>セイサク</t>
    </rPh>
    <rPh sb="4" eb="6">
      <t>スイシン</t>
    </rPh>
    <rPh sb="6" eb="7">
      <t>ヒ</t>
    </rPh>
    <phoneticPr fontId="10"/>
  </si>
  <si>
    <t>高等学校卒業程度認定試験業務庁費</t>
  </si>
  <si>
    <t>教職員研修費</t>
  </si>
  <si>
    <t>初等中等教育振興費</t>
  </si>
  <si>
    <t>学習指導要領改訂等業務庁費</t>
  </si>
  <si>
    <t>高等教育振興費</t>
  </si>
  <si>
    <t>研究拠点形成等業務庁費</t>
  </si>
  <si>
    <t>私立学校振興費</t>
  </si>
  <si>
    <t>科学技術・学術政策推進費</t>
  </si>
  <si>
    <t>研究振興費</t>
  </si>
  <si>
    <t>研究開発推進費</t>
  </si>
  <si>
    <t>地震調査研究推進業務庁費</t>
  </si>
  <si>
    <t>地球環境行動会議開催庁費</t>
    <rPh sb="0" eb="2">
      <t>チキュウ</t>
    </rPh>
    <rPh sb="2" eb="4">
      <t>カンキョウ</t>
    </rPh>
    <rPh sb="4" eb="6">
      <t>コウドウ</t>
    </rPh>
    <rPh sb="6" eb="8">
      <t>カイギ</t>
    </rPh>
    <rPh sb="8" eb="10">
      <t>カイサイ</t>
    </rPh>
    <rPh sb="10" eb="11">
      <t>チョウ</t>
    </rPh>
    <rPh sb="11" eb="12">
      <t>ヒ</t>
    </rPh>
    <phoneticPr fontId="10"/>
  </si>
  <si>
    <t>南極地域観測事業費</t>
  </si>
  <si>
    <t>南極地域観測事業業務庁費</t>
  </si>
  <si>
    <t>情報通信技術調達等適正・効率化推進費</t>
  </si>
  <si>
    <t>国際交流・協力推進費</t>
  </si>
  <si>
    <t>政府開発援助職員旅費</t>
  </si>
  <si>
    <t>政府開発援助庁費</t>
  </si>
  <si>
    <t>政府開発援助留学生業務庁費</t>
  </si>
  <si>
    <t>文部科学本省所轄機関</t>
  </si>
  <si>
    <t>国立教育政策研究所</t>
  </si>
  <si>
    <t>試験研究費</t>
  </si>
  <si>
    <t>科学技術・学術政策研究所</t>
  </si>
  <si>
    <t>日本学士院</t>
  </si>
  <si>
    <t>日本学士院施設費</t>
    <rPh sb="5" eb="7">
      <t>シセツ</t>
    </rPh>
    <rPh sb="7" eb="8">
      <t>ヒ</t>
    </rPh>
    <phoneticPr fontId="10"/>
  </si>
  <si>
    <t>スポーツ庁</t>
    <rPh sb="4" eb="5">
      <t>チョウ</t>
    </rPh>
    <phoneticPr fontId="0"/>
  </si>
  <si>
    <t>スポーツ庁共通費</t>
    <rPh sb="4" eb="5">
      <t>チョウ</t>
    </rPh>
    <rPh sb="5" eb="7">
      <t>キョウツウ</t>
    </rPh>
    <rPh sb="7" eb="8">
      <t>ヒ</t>
    </rPh>
    <phoneticPr fontId="0"/>
  </si>
  <si>
    <t>初等中等教育振興費</t>
    <rPh sb="0" eb="2">
      <t>ショトウ</t>
    </rPh>
    <rPh sb="2" eb="4">
      <t>チュウトウ</t>
    </rPh>
    <rPh sb="4" eb="6">
      <t>キョウイク</t>
    </rPh>
    <rPh sb="6" eb="9">
      <t>シンコウヒ</t>
    </rPh>
    <phoneticPr fontId="0"/>
  </si>
  <si>
    <t>スポーツ振興費</t>
    <rPh sb="4" eb="7">
      <t>シンコウヒ</t>
    </rPh>
    <phoneticPr fontId="0"/>
  </si>
  <si>
    <t>スポーツ振興感染症特別対策庁費</t>
    <rPh sb="4" eb="6">
      <t>シンコウ</t>
    </rPh>
    <rPh sb="6" eb="9">
      <t>カンセンショウ</t>
    </rPh>
    <rPh sb="9" eb="11">
      <t>トクベツ</t>
    </rPh>
    <rPh sb="11" eb="13">
      <t>タイサク</t>
    </rPh>
    <rPh sb="13" eb="14">
      <t>チョウ</t>
    </rPh>
    <rPh sb="14" eb="15">
      <t>ヒ</t>
    </rPh>
    <phoneticPr fontId="10"/>
  </si>
  <si>
    <t>スポーツ振興施設費</t>
    <rPh sb="4" eb="6">
      <t>シンコウ</t>
    </rPh>
    <rPh sb="6" eb="8">
      <t>シセツ</t>
    </rPh>
    <rPh sb="8" eb="9">
      <t>ヒ</t>
    </rPh>
    <phoneticPr fontId="0"/>
  </si>
  <si>
    <t>文化庁</t>
  </si>
  <si>
    <t/>
  </si>
  <si>
    <t>文化庁共通費</t>
  </si>
  <si>
    <t>文化庁施設費</t>
    <rPh sb="0" eb="3">
      <t>ブンカチョウ</t>
    </rPh>
    <rPh sb="3" eb="6">
      <t>シセツヒ</t>
    </rPh>
    <phoneticPr fontId="0"/>
  </si>
  <si>
    <t>文化振興費</t>
  </si>
  <si>
    <t>日本芸術院</t>
  </si>
  <si>
    <t>日本芸術院施設費</t>
  </si>
  <si>
    <t>文化財保存事業費</t>
  </si>
  <si>
    <t>文化財保存施設整備費</t>
  </si>
  <si>
    <t>国際観光旅客税財源観光振興費</t>
  </si>
  <si>
    <t>文化資源活用庁費</t>
    <rPh sb="0" eb="2">
      <t>ブンカ</t>
    </rPh>
    <rPh sb="2" eb="4">
      <t>シゲン</t>
    </rPh>
    <rPh sb="4" eb="6">
      <t>カツヨウ</t>
    </rPh>
    <rPh sb="6" eb="7">
      <t>チョウ</t>
    </rPh>
    <rPh sb="7" eb="8">
      <t>ヒ</t>
    </rPh>
    <phoneticPr fontId="10"/>
  </si>
  <si>
    <t>文化振興基盤整備費</t>
  </si>
  <si>
    <t>文化政策調査業務庁費</t>
  </si>
  <si>
    <t>庁費</t>
    <rPh sb="0" eb="1">
      <t>チョウ</t>
    </rPh>
    <rPh sb="1" eb="2">
      <t>ヒ</t>
    </rPh>
    <phoneticPr fontId="7"/>
  </si>
  <si>
    <t>職員旅費</t>
    <rPh sb="0" eb="2">
      <t>ショクイン</t>
    </rPh>
    <rPh sb="2" eb="4">
      <t>リョヒ</t>
    </rPh>
    <phoneticPr fontId="7"/>
  </si>
  <si>
    <t>事務取扱費</t>
    <phoneticPr fontId="10"/>
  </si>
  <si>
    <t>電源開発促進勘定</t>
    <phoneticPr fontId="10"/>
  </si>
  <si>
    <t>（参考元年度）</t>
    <rPh sb="1" eb="3">
      <t>サンコウ</t>
    </rPh>
    <rPh sb="3" eb="4">
      <t>ガン</t>
    </rPh>
    <rPh sb="4" eb="6">
      <t>ネンド</t>
    </rPh>
    <phoneticPr fontId="10"/>
  </si>
  <si>
    <t>2年度</t>
    <rPh sb="1" eb="3">
      <t>ネンド</t>
    </rPh>
    <phoneticPr fontId="10"/>
  </si>
  <si>
    <t>第3四半期における学校現場視察回数の増加による増</t>
    <rPh sb="0" eb="1">
      <t>ダイ</t>
    </rPh>
    <rPh sb="2" eb="5">
      <t>シハンキ</t>
    </rPh>
    <rPh sb="9" eb="11">
      <t>ガッコウ</t>
    </rPh>
    <rPh sb="11" eb="13">
      <t>ゲンバ</t>
    </rPh>
    <rPh sb="13" eb="15">
      <t>シサツ</t>
    </rPh>
    <rPh sb="15" eb="17">
      <t>カイスウ</t>
    </rPh>
    <rPh sb="18" eb="20">
      <t>ゾウカ</t>
    </rPh>
    <rPh sb="23" eb="24">
      <t>ゾウ</t>
    </rPh>
    <phoneticPr fontId="10"/>
  </si>
  <si>
    <t>当該年度の大臣表彰対象者増加による増</t>
    <rPh sb="0" eb="2">
      <t>トウガイ</t>
    </rPh>
    <rPh sb="2" eb="4">
      <t>ネンド</t>
    </rPh>
    <rPh sb="5" eb="7">
      <t>ダイジン</t>
    </rPh>
    <rPh sb="7" eb="9">
      <t>ヒョウショウ</t>
    </rPh>
    <rPh sb="9" eb="11">
      <t>タイショウ</t>
    </rPh>
    <rPh sb="11" eb="12">
      <t>シャ</t>
    </rPh>
    <rPh sb="12" eb="14">
      <t>ゾウカ</t>
    </rPh>
    <rPh sb="17" eb="18">
      <t>ゾウ</t>
    </rPh>
    <phoneticPr fontId="10"/>
  </si>
  <si>
    <t>新システム開発による増</t>
    <phoneticPr fontId="10"/>
  </si>
  <si>
    <t>国際会議開催による増</t>
    <phoneticPr fontId="10"/>
  </si>
  <si>
    <t>会議開催等による増</t>
    <phoneticPr fontId="10"/>
  </si>
  <si>
    <t>事業の実施に必要な請負業務等による増</t>
    <rPh sb="0" eb="2">
      <t>ジギョウ</t>
    </rPh>
    <rPh sb="3" eb="5">
      <t>ジッシ</t>
    </rPh>
    <rPh sb="6" eb="8">
      <t>ヒツヨウ</t>
    </rPh>
    <rPh sb="9" eb="11">
      <t>ウケオイ</t>
    </rPh>
    <rPh sb="11" eb="13">
      <t>ギョウム</t>
    </rPh>
    <rPh sb="13" eb="14">
      <t>トウ</t>
    </rPh>
    <rPh sb="17" eb="18">
      <t>ゾウ</t>
    </rPh>
    <phoneticPr fontId="10"/>
  </si>
  <si>
    <t>オンラインによる国際会議対応（要通訳手配）の発生等による増</t>
  </si>
  <si>
    <t>新型コロナウイルス感染症拡大で研修実施時期が遅れたことによる増</t>
    <rPh sb="0" eb="2">
      <t>シンガタ</t>
    </rPh>
    <rPh sb="9" eb="12">
      <t>カンセンショウ</t>
    </rPh>
    <rPh sb="12" eb="14">
      <t>カクダイ</t>
    </rPh>
    <rPh sb="15" eb="17">
      <t>ケンシュウ</t>
    </rPh>
    <rPh sb="17" eb="19">
      <t>ジッシ</t>
    </rPh>
    <rPh sb="19" eb="21">
      <t>ジキ</t>
    </rPh>
    <rPh sb="22" eb="23">
      <t>オク</t>
    </rPh>
    <rPh sb="30" eb="31">
      <t>ゾウ</t>
    </rPh>
    <phoneticPr fontId="10"/>
  </si>
  <si>
    <t>地方部局の健康診断受診時期が集中したことによる増</t>
    <rPh sb="0" eb="2">
      <t>チホウ</t>
    </rPh>
    <rPh sb="2" eb="4">
      <t>ブキョク</t>
    </rPh>
    <rPh sb="5" eb="7">
      <t>ケンコウ</t>
    </rPh>
    <rPh sb="7" eb="9">
      <t>シンダン</t>
    </rPh>
    <rPh sb="9" eb="11">
      <t>ジュシン</t>
    </rPh>
    <rPh sb="11" eb="13">
      <t>ジキ</t>
    </rPh>
    <rPh sb="14" eb="16">
      <t>シュウチュウ</t>
    </rPh>
    <rPh sb="23" eb="24">
      <t>ゾウ</t>
    </rPh>
    <phoneticPr fontId="10"/>
  </si>
  <si>
    <t>日本芸術院北側外塀新営その他工事の関連業務による増</t>
  </si>
  <si>
    <t>新型コロナウイルス感染症の拡大を踏まえ、オンライン会議に要する機材等の発注による増</t>
    <rPh sb="0" eb="2">
      <t>シンガタ</t>
    </rPh>
    <rPh sb="9" eb="12">
      <t>カンセンショウ</t>
    </rPh>
    <rPh sb="13" eb="15">
      <t>カクダイ</t>
    </rPh>
    <rPh sb="16" eb="17">
      <t>フ</t>
    </rPh>
    <rPh sb="25" eb="27">
      <t>カイギ</t>
    </rPh>
    <rPh sb="28" eb="29">
      <t>ヨウ</t>
    </rPh>
    <rPh sb="31" eb="33">
      <t>キザイ</t>
    </rPh>
    <rPh sb="33" eb="34">
      <t>トウ</t>
    </rPh>
    <rPh sb="35" eb="37">
      <t>ハッチュウ</t>
    </rPh>
    <rPh sb="40" eb="41">
      <t>ゾウ</t>
    </rPh>
    <phoneticPr fontId="10"/>
  </si>
  <si>
    <t>会議開催による増</t>
    <phoneticPr fontId="10"/>
  </si>
  <si>
    <t xml:space="preserve">文化遺産オンライン等のシステム改修による増
</t>
    <phoneticPr fontId="10"/>
  </si>
  <si>
    <t>人事給与システム（U-PDS）保守管理業務に係る支払い時期の変更による増</t>
    <rPh sb="0" eb="2">
      <t>ジンジ</t>
    </rPh>
    <rPh sb="2" eb="4">
      <t>キュウヨ</t>
    </rPh>
    <rPh sb="15" eb="17">
      <t>ホシュ</t>
    </rPh>
    <rPh sb="17" eb="19">
      <t>カンリ</t>
    </rPh>
    <rPh sb="19" eb="21">
      <t>ギョウム</t>
    </rPh>
    <rPh sb="22" eb="23">
      <t>カカ</t>
    </rPh>
    <rPh sb="24" eb="26">
      <t>シハラ</t>
    </rPh>
    <rPh sb="27" eb="29">
      <t>ジキ</t>
    </rPh>
    <rPh sb="30" eb="32">
      <t>ヘンコウ</t>
    </rPh>
    <rPh sb="35" eb="36">
      <t>ゾウ</t>
    </rPh>
    <phoneticPr fontId="10"/>
  </si>
  <si>
    <t>所蔵作品等修繕による増</t>
    <phoneticPr fontId="10"/>
  </si>
  <si>
    <t>当該年度のみの主催事業実施による増</t>
    <rPh sb="0" eb="2">
      <t>トウガイ</t>
    </rPh>
    <rPh sb="2" eb="4">
      <t>ネンド</t>
    </rPh>
    <rPh sb="7" eb="9">
      <t>シュサイ</t>
    </rPh>
    <rPh sb="9" eb="11">
      <t>ジギョウ</t>
    </rPh>
    <rPh sb="11" eb="13">
      <t>ジッシ</t>
    </rPh>
    <rPh sb="16" eb="17">
      <t>ゾウ</t>
    </rPh>
    <phoneticPr fontId="10"/>
  </si>
  <si>
    <t>日本学士院総会議場天井等耐震改修工事の関連業務による増</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</si>
</sst>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quot;△ &quot;#,##0"/>
    <numFmt numFmtId="178" formatCode="0.0\p\t;&quot;△&quot;0.0\p\t"/>
    <numFmt numFmtId="179"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indexed="8"/>
      <name val="ＭＳ 明朝"/>
      <family val="1"/>
      <charset val="128"/>
    </font>
    <font>
      <sz val="6"/>
      <name val="ＭＳ 明朝"/>
      <family val="1"/>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name val="ＭＳ ゴシック"/>
      <family val="3"/>
      <charset val="128"/>
    </font>
    <font>
      <sz val="11"/>
      <name val="ＭＳ Ｐゴシック"/>
      <family val="3"/>
      <charset val="128"/>
      <scheme val="minor"/>
    </font>
    <font>
      <sz val="12"/>
      <name val="ＭＳ Ｐゴシック"/>
      <family val="3"/>
      <charset val="128"/>
    </font>
    <font>
      <sz val="12"/>
      <color rgb="FFFFCC66"/>
      <name val="ＭＳ Ｐゴシック"/>
      <family val="3"/>
      <charset val="128"/>
    </font>
    <font>
      <sz val="12"/>
      <color rgb="FFFFFFFF"/>
      <name val="ＭＳ Ｐゴシック"/>
      <family val="3"/>
      <charset val="128"/>
    </font>
    <font>
      <sz val="10.5"/>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CFF"/>
        <bgColor indexed="64"/>
      </patternFill>
    </fill>
    <fill>
      <patternFill patternType="solid">
        <fgColor rgb="FFFFCC99"/>
        <bgColor indexed="64"/>
      </patternFill>
    </fill>
    <fill>
      <patternFill patternType="solid">
        <fgColor rgb="FFFFCCFF"/>
        <bgColor rgb="FF000000"/>
      </patternFill>
    </fill>
    <fill>
      <patternFill patternType="solid">
        <fgColor rgb="FFFFCC99"/>
        <bgColor rgb="FF000000"/>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auto="1"/>
      </bottom>
      <diagonal/>
    </border>
    <border>
      <left style="medium">
        <color indexed="64"/>
      </left>
      <right/>
      <top style="hair">
        <color indexed="64"/>
      </top>
      <bottom style="hair">
        <color indexed="64"/>
      </bottom>
      <diagonal/>
    </border>
    <border>
      <left style="thin">
        <color indexed="64"/>
      </left>
      <right style="medium">
        <color indexed="64"/>
      </right>
      <top style="hair">
        <color auto="1"/>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s>
  <cellStyleXfs count="131">
    <xf numFmtId="0" fontId="0" fillId="0" borderId="0"/>
    <xf numFmtId="0" fontId="6"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0" applyNumberFormat="0" applyAlignment="0" applyProtection="0">
      <alignment vertical="center"/>
    </xf>
    <xf numFmtId="0" fontId="14" fillId="21" borderId="0" applyNumberFormat="0" applyBorder="0" applyAlignment="0" applyProtection="0">
      <alignment vertical="center"/>
    </xf>
    <xf numFmtId="0" fontId="9" fillId="22" borderId="11" applyNumberFormat="0" applyFont="0" applyAlignment="0" applyProtection="0">
      <alignment vertical="center"/>
    </xf>
    <xf numFmtId="0" fontId="15" fillId="0" borderId="12" applyNumberFormat="0" applyFill="0" applyAlignment="0" applyProtection="0">
      <alignment vertical="center"/>
    </xf>
    <xf numFmtId="0" fontId="16" fillId="3" borderId="0" applyNumberFormat="0" applyBorder="0" applyAlignment="0" applyProtection="0">
      <alignment vertical="center"/>
    </xf>
    <xf numFmtId="0" fontId="17" fillId="23" borderId="13" applyNumberFormat="0" applyAlignment="0" applyProtection="0">
      <alignment vertical="center"/>
    </xf>
    <xf numFmtId="0" fontId="18" fillId="0" borderId="0" applyNumberForma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23" borderId="18" applyNumberFormat="0" applyAlignment="0" applyProtection="0">
      <alignment vertical="center"/>
    </xf>
    <xf numFmtId="0" fontId="24" fillId="0" borderId="0" applyNumberFormat="0" applyFill="0" applyBorder="0" applyAlignment="0" applyProtection="0">
      <alignment vertical="center"/>
    </xf>
    <xf numFmtId="0" fontId="25" fillId="7" borderId="13"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26" fillId="4" borderId="0" applyNumberFormat="0" applyBorder="0" applyAlignment="0" applyProtection="0">
      <alignment vertical="center"/>
    </xf>
    <xf numFmtId="0" fontId="4" fillId="0" borderId="0">
      <alignment vertical="center"/>
    </xf>
    <xf numFmtId="9" fontId="8"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xf numFmtId="0" fontId="3" fillId="0" borderId="0">
      <alignment vertical="center"/>
    </xf>
    <xf numFmtId="9"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9">
    <xf numFmtId="0" fontId="0" fillId="0" borderId="0" xfId="0"/>
    <xf numFmtId="0" fontId="8" fillId="0" borderId="0" xfId="1" applyFont="1" applyFill="1">
      <alignment vertical="center"/>
    </xf>
    <xf numFmtId="176" fontId="8" fillId="0" borderId="3" xfId="62" applyNumberFormat="1" applyFont="1" applyFill="1" applyBorder="1" applyAlignment="1">
      <alignment vertical="center" shrinkToFit="1"/>
    </xf>
    <xf numFmtId="0" fontId="0" fillId="0" borderId="32" xfId="1" applyFont="1" applyFill="1" applyBorder="1" applyAlignment="1">
      <alignment vertical="center" wrapText="1"/>
    </xf>
    <xf numFmtId="0" fontId="29" fillId="0" borderId="0" xfId="1" applyNumberFormat="1" applyFont="1" applyFill="1">
      <alignment vertical="center"/>
    </xf>
    <xf numFmtId="0" fontId="29" fillId="0" borderId="0" xfId="1" applyNumberFormat="1" applyFont="1" applyFill="1" applyAlignment="1">
      <alignment vertical="center" shrinkToFit="1"/>
    </xf>
    <xf numFmtId="0" fontId="29" fillId="0" borderId="0" xfId="1" applyFont="1" applyFill="1">
      <alignment vertical="center"/>
    </xf>
    <xf numFmtId="176" fontId="29" fillId="0" borderId="3" xfId="62" applyNumberFormat="1" applyFont="1" applyFill="1" applyBorder="1" applyAlignment="1">
      <alignment horizontal="right" vertical="center" shrinkToFit="1"/>
    </xf>
    <xf numFmtId="0" fontId="29" fillId="0" borderId="0" xfId="1" applyFont="1" applyFill="1" applyAlignment="1">
      <alignment horizontal="center" vertical="center"/>
    </xf>
    <xf numFmtId="0" fontId="8" fillId="0" borderId="0" xfId="1" applyNumberFormat="1" applyFont="1" applyFill="1">
      <alignment vertical="center"/>
    </xf>
    <xf numFmtId="0" fontId="8" fillId="0" borderId="0" xfId="1" applyNumberFormat="1" applyFont="1" applyFill="1" applyAlignment="1">
      <alignment vertical="center" shrinkToFit="1"/>
    </xf>
    <xf numFmtId="0" fontId="0" fillId="0" borderId="0" xfId="1" applyNumberFormat="1" applyFont="1" applyFill="1">
      <alignment vertical="center"/>
    </xf>
    <xf numFmtId="177" fontId="29" fillId="0" borderId="0" xfId="1" applyNumberFormat="1" applyFont="1" applyFill="1">
      <alignment vertical="center"/>
    </xf>
    <xf numFmtId="177" fontId="29" fillId="0" borderId="20" xfId="1" applyNumberFormat="1" applyFont="1" applyFill="1" applyBorder="1" applyAlignment="1">
      <alignment horizontal="center" vertical="center"/>
    </xf>
    <xf numFmtId="177" fontId="29" fillId="0" borderId="2" xfId="1" applyNumberFormat="1" applyFont="1" applyFill="1" applyBorder="1" applyAlignment="1">
      <alignment horizontal="center" vertical="center" wrapText="1"/>
    </xf>
    <xf numFmtId="177" fontId="29" fillId="0" borderId="2" xfId="0" applyNumberFormat="1" applyFont="1" applyFill="1" applyBorder="1" applyAlignment="1">
      <alignment horizontal="center" vertical="center"/>
    </xf>
    <xf numFmtId="177" fontId="29" fillId="0" borderId="3" xfId="1" applyNumberFormat="1" applyFont="1" applyFill="1" applyBorder="1" applyAlignment="1">
      <alignment horizontal="right" vertical="center" shrinkToFit="1"/>
    </xf>
    <xf numFmtId="177" fontId="29" fillId="0" borderId="35" xfId="1" applyNumberFormat="1" applyFont="1" applyFill="1" applyBorder="1" applyAlignment="1">
      <alignment horizontal="right" vertical="center" shrinkToFit="1"/>
    </xf>
    <xf numFmtId="178" fontId="29" fillId="0" borderId="0" xfId="1" applyNumberFormat="1" applyFont="1" applyFill="1">
      <alignment vertical="center"/>
    </xf>
    <xf numFmtId="178" fontId="29" fillId="0" borderId="20" xfId="1" applyNumberFormat="1" applyFont="1" applyFill="1" applyBorder="1" applyAlignment="1">
      <alignment horizontal="center" vertical="center"/>
    </xf>
    <xf numFmtId="178" fontId="29" fillId="0" borderId="2" xfId="1" applyNumberFormat="1" applyFont="1" applyFill="1" applyBorder="1" applyAlignment="1">
      <alignment horizontal="center" vertical="center" wrapText="1"/>
    </xf>
    <xf numFmtId="178" fontId="29" fillId="0" borderId="3" xfId="1" applyNumberFormat="1" applyFont="1" applyFill="1" applyBorder="1" applyAlignment="1">
      <alignment vertical="center"/>
    </xf>
    <xf numFmtId="178" fontId="8" fillId="0" borderId="0" xfId="1" applyNumberFormat="1" applyFont="1" applyFill="1">
      <alignment vertical="center"/>
    </xf>
    <xf numFmtId="178" fontId="8" fillId="0" borderId="3" xfId="1" applyNumberFormat="1" applyFont="1" applyFill="1" applyBorder="1" applyAlignment="1">
      <alignment vertical="center"/>
    </xf>
    <xf numFmtId="0" fontId="29" fillId="0" borderId="0" xfId="1" applyFont="1" applyFill="1" applyAlignment="1">
      <alignment vertical="center" wrapText="1"/>
    </xf>
    <xf numFmtId="0" fontId="29" fillId="0" borderId="25" xfId="1" applyFont="1" applyFill="1" applyBorder="1" applyAlignment="1">
      <alignment horizontal="center" vertical="center" wrapText="1"/>
    </xf>
    <xf numFmtId="0" fontId="29" fillId="0" borderId="0" xfId="1" applyFont="1" applyFill="1" applyAlignment="1">
      <alignment horizontal="right" vertical="center" wrapText="1"/>
    </xf>
    <xf numFmtId="177" fontId="8" fillId="0" borderId="0" xfId="1" applyNumberFormat="1" applyFont="1" applyFill="1">
      <alignment vertical="center"/>
    </xf>
    <xf numFmtId="177" fontId="28" fillId="0" borderId="3" xfId="1" applyNumberFormat="1" applyFont="1" applyFill="1" applyBorder="1" applyAlignment="1">
      <alignment horizontal="right" vertical="center" shrinkToFit="1"/>
    </xf>
    <xf numFmtId="0" fontId="8" fillId="0" borderId="0" xfId="1" applyFont="1" applyFill="1" applyAlignment="1">
      <alignment vertical="center" wrapText="1"/>
    </xf>
    <xf numFmtId="0" fontId="8" fillId="0" borderId="32" xfId="1" applyFont="1" applyFill="1" applyBorder="1" applyAlignment="1">
      <alignment vertical="center" wrapText="1" shrinkToFit="1"/>
    </xf>
    <xf numFmtId="0" fontId="0" fillId="0" borderId="0" xfId="1" applyFont="1" applyFill="1" applyAlignment="1">
      <alignment horizontal="right" vertical="center" wrapText="1"/>
    </xf>
    <xf numFmtId="0" fontId="8" fillId="0" borderId="32" xfId="1" applyFont="1" applyFill="1" applyBorder="1" applyAlignment="1">
      <alignment vertical="center" wrapText="1"/>
    </xf>
    <xf numFmtId="177" fontId="8" fillId="0" borderId="3" xfId="1" applyNumberFormat="1" applyFont="1" applyFill="1" applyBorder="1" applyAlignment="1">
      <alignment horizontal="right" vertical="center" shrinkToFit="1"/>
    </xf>
    <xf numFmtId="179" fontId="28" fillId="0" borderId="3" xfId="1" applyNumberFormat="1" applyFont="1" applyFill="1" applyBorder="1" applyAlignment="1">
      <alignment horizontal="right" vertical="center" shrinkToFit="1"/>
    </xf>
    <xf numFmtId="177" fontId="29" fillId="0" borderId="2" xfId="0" applyNumberFormat="1" applyFont="1" applyFill="1" applyBorder="1" applyAlignment="1">
      <alignment horizontal="center" vertical="center"/>
    </xf>
    <xf numFmtId="0" fontId="8" fillId="24" borderId="31" xfId="1" applyNumberFormat="1" applyFont="1" applyFill="1" applyBorder="1" applyAlignment="1">
      <alignment horizontal="left" vertical="center"/>
    </xf>
    <xf numFmtId="0" fontId="8" fillId="24" borderId="4" xfId="1" applyNumberFormat="1" applyFont="1" applyFill="1" applyBorder="1" applyAlignment="1">
      <alignment vertical="center"/>
    </xf>
    <xf numFmtId="0" fontId="8" fillId="24" borderId="4" xfId="1" applyNumberFormat="1" applyFont="1" applyFill="1" applyBorder="1" applyAlignment="1">
      <alignment vertical="center" shrinkToFit="1"/>
    </xf>
    <xf numFmtId="177" fontId="28" fillId="24" borderId="3" xfId="1" applyNumberFormat="1" applyFont="1" applyFill="1" applyBorder="1" applyAlignment="1">
      <alignment horizontal="right" vertical="center" shrinkToFit="1"/>
    </xf>
    <xf numFmtId="0" fontId="8" fillId="25" borderId="31" xfId="1" applyNumberFormat="1" applyFont="1" applyFill="1" applyBorder="1" applyAlignment="1">
      <alignment vertical="center"/>
    </xf>
    <xf numFmtId="0" fontId="8" fillId="25" borderId="4" xfId="1" applyNumberFormat="1" applyFont="1" applyFill="1" applyBorder="1" applyAlignment="1">
      <alignment vertical="center"/>
    </xf>
    <xf numFmtId="0" fontId="8" fillId="25" borderId="4" xfId="1" applyNumberFormat="1" applyFont="1" applyFill="1" applyBorder="1" applyAlignment="1">
      <alignment vertical="center" shrinkToFit="1"/>
    </xf>
    <xf numFmtId="177" fontId="28" fillId="25" borderId="3" xfId="1" applyNumberFormat="1" applyFont="1" applyFill="1" applyBorder="1" applyAlignment="1">
      <alignment horizontal="right" vertical="center" shrinkToFit="1"/>
    </xf>
    <xf numFmtId="0" fontId="8" fillId="0" borderId="31"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4" xfId="1" applyNumberFormat="1" applyFont="1" applyFill="1" applyBorder="1" applyAlignment="1">
      <alignment vertical="center" shrinkToFit="1"/>
    </xf>
    <xf numFmtId="0" fontId="0" fillId="0" borderId="4" xfId="1" applyNumberFormat="1" applyFont="1" applyFill="1" applyBorder="1" applyAlignment="1">
      <alignment vertical="center" shrinkToFit="1"/>
    </xf>
    <xf numFmtId="0" fontId="8" fillId="24" borderId="31" xfId="1" applyNumberFormat="1" applyFont="1" applyFill="1" applyBorder="1" applyAlignment="1">
      <alignment vertical="center"/>
    </xf>
    <xf numFmtId="0" fontId="0" fillId="24" borderId="4" xfId="1" applyNumberFormat="1" applyFont="1" applyFill="1" applyBorder="1" applyAlignment="1">
      <alignment vertical="center" shrinkToFit="1"/>
    </xf>
    <xf numFmtId="0" fontId="0" fillId="25" borderId="4" xfId="1" applyNumberFormat="1" applyFont="1" applyFill="1" applyBorder="1" applyAlignment="1">
      <alignment vertical="center" shrinkToFit="1"/>
    </xf>
    <xf numFmtId="176" fontId="8" fillId="24" borderId="3" xfId="62" applyNumberFormat="1" applyFont="1" applyFill="1" applyBorder="1" applyAlignment="1">
      <alignment vertical="center" shrinkToFit="1"/>
    </xf>
    <xf numFmtId="176" fontId="0" fillId="25" borderId="3" xfId="62" applyNumberFormat="1" applyFont="1" applyFill="1" applyBorder="1" applyAlignment="1">
      <alignment vertical="center" shrinkToFit="1"/>
    </xf>
    <xf numFmtId="176" fontId="8" fillId="25" borderId="3" xfId="62" applyNumberFormat="1" applyFont="1" applyFill="1" applyBorder="1" applyAlignment="1">
      <alignment vertical="center" shrinkToFit="1"/>
    </xf>
    <xf numFmtId="176" fontId="29" fillId="24" borderId="3" xfId="62" applyNumberFormat="1" applyFont="1" applyFill="1" applyBorder="1" applyAlignment="1">
      <alignment horizontal="right" vertical="center" shrinkToFit="1"/>
    </xf>
    <xf numFmtId="177" fontId="29" fillId="24" borderId="3" xfId="1" applyNumberFormat="1" applyFont="1" applyFill="1" applyBorder="1" applyAlignment="1">
      <alignment horizontal="right" vertical="center" shrinkToFit="1"/>
    </xf>
    <xf numFmtId="178" fontId="29" fillId="24" borderId="3" xfId="1" applyNumberFormat="1" applyFont="1" applyFill="1" applyBorder="1" applyAlignment="1">
      <alignment vertical="center"/>
    </xf>
    <xf numFmtId="0" fontId="29" fillId="24" borderId="30" xfId="1" applyFont="1" applyFill="1" applyBorder="1" applyAlignment="1">
      <alignment vertical="center" wrapText="1"/>
    </xf>
    <xf numFmtId="176" fontId="29" fillId="25" borderId="3" xfId="62" applyNumberFormat="1" applyFont="1" applyFill="1" applyBorder="1" applyAlignment="1">
      <alignment horizontal="right" vertical="center" shrinkToFit="1"/>
    </xf>
    <xf numFmtId="177" fontId="29" fillId="25" borderId="3" xfId="1" applyNumberFormat="1" applyFont="1" applyFill="1" applyBorder="1" applyAlignment="1">
      <alignment horizontal="right" vertical="center" shrinkToFit="1"/>
    </xf>
    <xf numFmtId="178" fontId="29" fillId="25" borderId="3" xfId="1" applyNumberFormat="1" applyFont="1" applyFill="1" applyBorder="1" applyAlignment="1">
      <alignment vertical="center"/>
    </xf>
    <xf numFmtId="0" fontId="29" fillId="25" borderId="32" xfId="1" applyFont="1" applyFill="1" applyBorder="1" applyAlignment="1">
      <alignment vertical="center" wrapText="1"/>
    </xf>
    <xf numFmtId="0" fontId="30" fillId="26" borderId="31" xfId="1" applyNumberFormat="1" applyFont="1" applyFill="1" applyBorder="1">
      <alignment vertical="center"/>
    </xf>
    <xf numFmtId="0" fontId="30" fillId="26" borderId="4" xfId="1" applyNumberFormat="1" applyFont="1" applyFill="1" applyBorder="1">
      <alignment vertical="center"/>
    </xf>
    <xf numFmtId="177" fontId="29" fillId="24" borderId="3" xfId="1" applyNumberFormat="1" applyFont="1" applyFill="1" applyBorder="1" applyAlignment="1">
      <alignment horizontal="right" vertical="center"/>
    </xf>
    <xf numFmtId="177" fontId="29" fillId="24" borderId="41" xfId="1" applyNumberFormat="1" applyFont="1" applyFill="1" applyBorder="1">
      <alignment vertical="center"/>
    </xf>
    <xf numFmtId="0" fontId="31" fillId="27" borderId="31" xfId="1" applyNumberFormat="1" applyFont="1" applyFill="1" applyBorder="1">
      <alignment vertical="center"/>
    </xf>
    <xf numFmtId="0" fontId="30" fillId="27" borderId="4" xfId="1" applyNumberFormat="1" applyFont="1" applyFill="1" applyBorder="1">
      <alignment vertical="center"/>
    </xf>
    <xf numFmtId="177" fontId="29" fillId="25" borderId="3" xfId="1" applyNumberFormat="1" applyFont="1" applyFill="1" applyBorder="1" applyAlignment="1">
      <alignment horizontal="right" vertical="center"/>
    </xf>
    <xf numFmtId="177" fontId="29" fillId="25" borderId="3" xfId="1" applyNumberFormat="1" applyFont="1" applyFill="1" applyBorder="1">
      <alignment vertical="center"/>
    </xf>
    <xf numFmtId="0" fontId="32" fillId="0" borderId="31" xfId="1" applyNumberFormat="1" applyFont="1" applyFill="1" applyBorder="1">
      <alignment vertical="center"/>
    </xf>
    <xf numFmtId="0" fontId="32" fillId="0" borderId="4" xfId="1" applyNumberFormat="1" applyFont="1" applyFill="1" applyBorder="1">
      <alignment vertical="center"/>
    </xf>
    <xf numFmtId="0" fontId="30" fillId="0" borderId="4" xfId="1" applyNumberFormat="1" applyFont="1" applyFill="1" applyBorder="1">
      <alignment vertical="center"/>
    </xf>
    <xf numFmtId="177" fontId="8" fillId="0" borderId="3" xfId="1" applyNumberFormat="1" applyFont="1" applyFill="1" applyBorder="1" applyAlignment="1">
      <alignment horizontal="right" vertical="center"/>
    </xf>
    <xf numFmtId="177" fontId="8" fillId="27" borderId="3" xfId="1" applyNumberFormat="1" applyFont="1" applyFill="1" applyBorder="1" applyAlignment="1">
      <alignment horizontal="right" vertical="center" shrinkToFit="1"/>
    </xf>
    <xf numFmtId="0" fontId="29" fillId="25" borderId="32" xfId="1" applyFont="1" applyFill="1" applyBorder="1" applyAlignment="1">
      <alignment vertical="center" wrapText="1" shrinkToFit="1"/>
    </xf>
    <xf numFmtId="177" fontId="8" fillId="26" borderId="3" xfId="1" applyNumberFormat="1" applyFont="1" applyFill="1" applyBorder="1" applyAlignment="1">
      <alignment horizontal="right" vertical="center" shrinkToFit="1"/>
    </xf>
    <xf numFmtId="0" fontId="30" fillId="26" borderId="40" xfId="1" applyNumberFormat="1" applyFont="1" applyFill="1" applyBorder="1">
      <alignment vertical="center"/>
    </xf>
    <xf numFmtId="0" fontId="30" fillId="26" borderId="38" xfId="1" applyNumberFormat="1" applyFont="1" applyFill="1" applyBorder="1">
      <alignment vertical="center"/>
    </xf>
    <xf numFmtId="0" fontId="31" fillId="27" borderId="40" xfId="1" applyNumberFormat="1" applyFont="1" applyFill="1" applyBorder="1">
      <alignment vertical="center"/>
    </xf>
    <xf numFmtId="0" fontId="30" fillId="27" borderId="38" xfId="1" applyNumberFormat="1" applyFont="1" applyFill="1" applyBorder="1">
      <alignment vertical="center"/>
    </xf>
    <xf numFmtId="0" fontId="32" fillId="0" borderId="40" xfId="1" applyNumberFormat="1" applyFont="1" applyFill="1" applyBorder="1">
      <alignment vertical="center"/>
    </xf>
    <xf numFmtId="0" fontId="32" fillId="0" borderId="38" xfId="1" applyNumberFormat="1" applyFont="1" applyFill="1" applyBorder="1">
      <alignment vertical="center"/>
    </xf>
    <xf numFmtId="177" fontId="8" fillId="0" borderId="39" xfId="1" applyNumberFormat="1" applyFont="1" applyFill="1" applyBorder="1" applyAlignment="1">
      <alignment horizontal="right" vertical="center" shrinkToFit="1"/>
    </xf>
    <xf numFmtId="177" fontId="8" fillId="0" borderId="3" xfId="1" applyNumberFormat="1" applyFont="1" applyFill="1" applyBorder="1">
      <alignment vertical="center"/>
    </xf>
    <xf numFmtId="0" fontId="32" fillId="0" borderId="33" xfId="1" applyNumberFormat="1" applyFont="1" applyFill="1" applyBorder="1">
      <alignment vertical="center"/>
    </xf>
    <xf numFmtId="0" fontId="32" fillId="0" borderId="34" xfId="1" applyNumberFormat="1" applyFont="1" applyFill="1" applyBorder="1">
      <alignment vertical="center"/>
    </xf>
    <xf numFmtId="0" fontId="30" fillId="0" borderId="34" xfId="1" applyNumberFormat="1" applyFont="1" applyFill="1" applyBorder="1">
      <alignment vertical="center"/>
    </xf>
    <xf numFmtId="177" fontId="8" fillId="0" borderId="35" xfId="1" applyNumberFormat="1" applyFont="1" applyFill="1" applyBorder="1" applyAlignment="1">
      <alignment horizontal="right" vertical="center"/>
    </xf>
    <xf numFmtId="176" fontId="29" fillId="0" borderId="35" xfId="62" applyNumberFormat="1" applyFont="1" applyFill="1" applyBorder="1" applyAlignment="1">
      <alignment horizontal="right" vertical="center" shrinkToFit="1"/>
    </xf>
    <xf numFmtId="177" fontId="8" fillId="0" borderId="35" xfId="1" applyNumberFormat="1" applyFont="1" applyFill="1" applyBorder="1">
      <alignment vertical="center"/>
    </xf>
    <xf numFmtId="178" fontId="29" fillId="0" borderId="35" xfId="1" applyNumberFormat="1" applyFont="1" applyFill="1" applyBorder="1" applyAlignment="1">
      <alignment vertical="center"/>
    </xf>
    <xf numFmtId="177" fontId="29" fillId="0" borderId="2" xfId="0" applyNumberFormat="1" applyFont="1" applyFill="1" applyBorder="1" applyAlignment="1">
      <alignment horizontal="center" vertical="center"/>
    </xf>
    <xf numFmtId="0" fontId="0" fillId="0" borderId="34" xfId="1" applyNumberFormat="1" applyFont="1" applyFill="1" applyBorder="1" applyAlignment="1">
      <alignment vertical="center" shrinkToFit="1"/>
    </xf>
    <xf numFmtId="0" fontId="8" fillId="0" borderId="34" xfId="1" applyNumberFormat="1" applyFont="1" applyFill="1" applyBorder="1">
      <alignment vertical="center"/>
    </xf>
    <xf numFmtId="0" fontId="8" fillId="0" borderId="33" xfId="1" applyNumberFormat="1" applyFont="1" applyFill="1" applyBorder="1">
      <alignment vertical="center"/>
    </xf>
    <xf numFmtId="0" fontId="8" fillId="0" borderId="4" xfId="1" applyNumberFormat="1" applyFont="1" applyFill="1" applyBorder="1">
      <alignment vertical="center"/>
    </xf>
    <xf numFmtId="0" fontId="8" fillId="0" borderId="31" xfId="1" applyNumberFormat="1" applyFont="1" applyFill="1" applyBorder="1">
      <alignment vertical="center"/>
    </xf>
    <xf numFmtId="0" fontId="0" fillId="25" borderId="4" xfId="1" applyNumberFormat="1" applyFont="1" applyFill="1" applyBorder="1">
      <alignment vertical="center"/>
    </xf>
    <xf numFmtId="0" fontId="8" fillId="25" borderId="31" xfId="1" applyNumberFormat="1" applyFont="1" applyFill="1" applyBorder="1">
      <alignment vertical="center"/>
    </xf>
    <xf numFmtId="0" fontId="8" fillId="24" borderId="4" xfId="1" applyNumberFormat="1" applyFont="1" applyFill="1" applyBorder="1">
      <alignment vertical="center"/>
    </xf>
    <xf numFmtId="0" fontId="0" fillId="24" borderId="31" xfId="1" applyNumberFormat="1" applyFont="1" applyFill="1" applyBorder="1">
      <alignment vertical="center"/>
    </xf>
    <xf numFmtId="0" fontId="29" fillId="0" borderId="32" xfId="1" applyFont="1" applyFill="1" applyBorder="1" applyAlignment="1">
      <alignment vertical="center" wrapText="1"/>
    </xf>
    <xf numFmtId="0" fontId="29" fillId="25" borderId="32" xfId="1" applyFont="1" applyFill="1" applyBorder="1" applyAlignment="1">
      <alignment vertical="center" wrapText="1"/>
    </xf>
    <xf numFmtId="0" fontId="29" fillId="24" borderId="32" xfId="1" applyFont="1" applyFill="1" applyBorder="1" applyAlignment="1">
      <alignment vertical="center" wrapText="1"/>
    </xf>
    <xf numFmtId="176" fontId="8" fillId="0" borderId="3" xfId="62" applyNumberFormat="1" applyFont="1" applyFill="1" applyBorder="1" applyAlignment="1">
      <alignment vertical="center" shrinkToFit="1"/>
    </xf>
    <xf numFmtId="0" fontId="29" fillId="0" borderId="36" xfId="1" applyFont="1" applyFill="1" applyBorder="1" applyAlignment="1">
      <alignment vertical="center" wrapText="1"/>
    </xf>
    <xf numFmtId="177" fontId="29" fillId="0" borderId="2" xfId="0" applyNumberFormat="1" applyFont="1" applyFill="1" applyBorder="1" applyAlignment="1">
      <alignment horizontal="center" vertical="center" wrapText="1"/>
    </xf>
    <xf numFmtId="177" fontId="29" fillId="0" borderId="2" xfId="0" applyNumberFormat="1"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2" xfId="1" applyFont="1" applyFill="1" applyBorder="1" applyAlignment="1">
      <alignment horizontal="center" vertical="center" wrapText="1"/>
    </xf>
    <xf numFmtId="0" fontId="29" fillId="0" borderId="19" xfId="1" applyNumberFormat="1" applyFont="1" applyFill="1" applyBorder="1" applyAlignment="1">
      <alignment horizontal="center" vertical="center" shrinkToFit="1"/>
    </xf>
    <xf numFmtId="0" fontId="29" fillId="0" borderId="20" xfId="1" applyNumberFormat="1" applyFont="1" applyFill="1" applyBorder="1" applyAlignment="1">
      <alignment horizontal="center" vertical="center" shrinkToFit="1"/>
    </xf>
    <xf numFmtId="0" fontId="29" fillId="0" borderId="21" xfId="1" applyNumberFormat="1" applyFont="1" applyFill="1" applyBorder="1" applyAlignment="1">
      <alignment horizontal="center" vertical="center" shrinkToFit="1"/>
    </xf>
    <xf numFmtId="0" fontId="29" fillId="0" borderId="26" xfId="1" applyNumberFormat="1" applyFont="1" applyFill="1" applyBorder="1" applyAlignment="1">
      <alignment horizontal="center" vertical="center" shrinkToFit="1"/>
    </xf>
    <xf numFmtId="0" fontId="29" fillId="0" borderId="0" xfId="1" applyNumberFormat="1" applyFont="1" applyFill="1" applyBorder="1" applyAlignment="1">
      <alignment horizontal="center" vertical="center" shrinkToFit="1"/>
    </xf>
    <xf numFmtId="0" fontId="29" fillId="0" borderId="8" xfId="1" applyNumberFormat="1" applyFont="1" applyFill="1" applyBorder="1" applyAlignment="1">
      <alignment horizontal="center" vertical="center" shrinkToFit="1"/>
    </xf>
    <xf numFmtId="0" fontId="29" fillId="0" borderId="29" xfId="1" applyNumberFormat="1" applyFont="1" applyFill="1" applyBorder="1" applyAlignment="1">
      <alignment horizontal="center" vertical="center" shrinkToFit="1"/>
    </xf>
    <xf numFmtId="0" fontId="29" fillId="0" borderId="6" xfId="1" applyNumberFormat="1" applyFont="1" applyFill="1" applyBorder="1" applyAlignment="1">
      <alignment horizontal="center" vertical="center" shrinkToFit="1"/>
    </xf>
    <xf numFmtId="0" fontId="29" fillId="0" borderId="5" xfId="1" applyNumberFormat="1" applyFont="1" applyFill="1" applyBorder="1" applyAlignment="1">
      <alignment horizontal="center" vertical="center" shrinkToFit="1"/>
    </xf>
    <xf numFmtId="177" fontId="29" fillId="0" borderId="22"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27" xfId="1" applyFont="1" applyFill="1" applyBorder="1" applyAlignment="1">
      <alignment horizontal="center" vertical="center" wrapText="1"/>
    </xf>
    <xf numFmtId="0" fontId="29" fillId="0" borderId="37" xfId="1" applyFont="1" applyFill="1" applyBorder="1" applyAlignment="1">
      <alignment horizontal="center" vertical="center" wrapText="1"/>
    </xf>
    <xf numFmtId="0" fontId="29" fillId="0" borderId="28" xfId="1" applyFont="1" applyFill="1" applyBorder="1" applyAlignment="1">
      <alignment horizontal="center" vertical="center" wrapText="1"/>
    </xf>
    <xf numFmtId="0" fontId="29" fillId="0" borderId="32" xfId="1" applyFont="1" applyFill="1" applyBorder="1" applyAlignment="1">
      <alignment horizontal="left" vertical="center" wrapText="1"/>
    </xf>
    <xf numFmtId="0" fontId="33" fillId="0" borderId="0" xfId="0" applyFont="1"/>
    <xf numFmtId="179" fontId="28" fillId="24" borderId="3" xfId="1" applyNumberFormat="1" applyFont="1" applyFill="1" applyBorder="1" applyAlignment="1">
      <alignment horizontal="right" vertical="center" shrinkToFit="1"/>
    </xf>
    <xf numFmtId="177" fontId="8" fillId="24" borderId="3" xfId="1" applyNumberFormat="1" applyFont="1" applyFill="1" applyBorder="1" applyAlignment="1">
      <alignment horizontal="right" vertical="center" shrinkToFit="1"/>
    </xf>
    <xf numFmtId="178" fontId="8" fillId="24" borderId="3" xfId="1" applyNumberFormat="1" applyFont="1" applyFill="1" applyBorder="1" applyAlignment="1">
      <alignment vertical="center"/>
    </xf>
    <xf numFmtId="0" fontId="8" fillId="24" borderId="32" xfId="1" applyFont="1" applyFill="1" applyBorder="1" applyAlignment="1">
      <alignment vertical="center" wrapText="1"/>
    </xf>
    <xf numFmtId="179" fontId="28" fillId="25" borderId="3" xfId="1" applyNumberFormat="1" applyFont="1" applyFill="1" applyBorder="1" applyAlignment="1">
      <alignment horizontal="right" vertical="center" shrinkToFit="1"/>
    </xf>
    <xf numFmtId="177" fontId="8" fillId="25" borderId="3" xfId="1" applyNumberFormat="1" applyFont="1" applyFill="1" applyBorder="1" applyAlignment="1">
      <alignment horizontal="right" vertical="center" shrinkToFit="1"/>
    </xf>
    <xf numFmtId="178" fontId="8" fillId="25" borderId="3" xfId="1" applyNumberFormat="1" applyFont="1" applyFill="1" applyBorder="1" applyAlignment="1">
      <alignment vertical="center"/>
    </xf>
    <xf numFmtId="0" fontId="8" fillId="25" borderId="32" xfId="1" applyFont="1" applyFill="1" applyBorder="1" applyAlignment="1">
      <alignment vertical="center" wrapText="1"/>
    </xf>
  </cellXfs>
  <cellStyles count="13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62" builtinId="5"/>
    <cellStyle name="パーセント 2" xfId="70"/>
    <cellStyle name="メモ 2" xfId="29"/>
    <cellStyle name="リンク セル 2" xfId="30"/>
    <cellStyle name="悪い 2" xfId="31"/>
    <cellStyle name="計算 2" xfId="32"/>
    <cellStyle name="警告文 2" xfId="33"/>
    <cellStyle name="桁区切り 2" xfId="34"/>
    <cellStyle name="桁区切り 2 2" xfId="64"/>
    <cellStyle name="桁区切り 3" xfId="35"/>
    <cellStyle name="桁区切り 3 2" xfId="65"/>
    <cellStyle name="桁区切り 4" xfId="66"/>
    <cellStyle name="桁区切り 5" xfId="67"/>
    <cellStyle name="桁区切り 5 2" xfId="86"/>
    <cellStyle name="桁区切り 5 2 2" xfId="125"/>
    <cellStyle name="桁区切り 5 3" xfId="108"/>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10" xfId="44"/>
    <cellStyle name="標準 10 2" xfId="71"/>
    <cellStyle name="標準 10 2 2" xfId="110"/>
    <cellStyle name="標準 10 3" xfId="93"/>
    <cellStyle name="標準 11" xfId="45"/>
    <cellStyle name="標準 11 2" xfId="72"/>
    <cellStyle name="標準 11 2 2" xfId="111"/>
    <cellStyle name="標準 11 3" xfId="94"/>
    <cellStyle name="標準 12" xfId="46"/>
    <cellStyle name="標準 12 2" xfId="73"/>
    <cellStyle name="標準 12 2 2" xfId="112"/>
    <cellStyle name="標準 12 3" xfId="95"/>
    <cellStyle name="標準 13" xfId="47"/>
    <cellStyle name="標準 13 2" xfId="89"/>
    <cellStyle name="標準 13 2 2" xfId="127"/>
    <cellStyle name="標準 13 3" xfId="74"/>
    <cellStyle name="標準 13 3 2" xfId="113"/>
    <cellStyle name="標準 13 4" xfId="96"/>
    <cellStyle name="標準 14" xfId="48"/>
    <cellStyle name="標準 14 2" xfId="75"/>
    <cellStyle name="標準 14 2 2" xfId="114"/>
    <cellStyle name="標準 14 3" xfId="97"/>
    <cellStyle name="標準 15" xfId="49"/>
    <cellStyle name="標準 15 2" xfId="76"/>
    <cellStyle name="標準 15 2 2" xfId="115"/>
    <cellStyle name="標準 15 3" xfId="98"/>
    <cellStyle name="標準 16" xfId="50"/>
    <cellStyle name="標準 16 2" xfId="77"/>
    <cellStyle name="標準 16 2 2" xfId="116"/>
    <cellStyle name="標準 16 3" xfId="99"/>
    <cellStyle name="標準 17" xfId="61"/>
    <cellStyle name="標準 17 2" xfId="85"/>
    <cellStyle name="標準 17 2 2" xfId="124"/>
    <cellStyle name="標準 17 3" xfId="107"/>
    <cellStyle name="標準 18" xfId="63"/>
    <cellStyle name="標準 2" xfId="51"/>
    <cellStyle name="標準 2 2" xfId="52"/>
    <cellStyle name="標準 2 2 2" xfId="79"/>
    <cellStyle name="標準 2 2 2 2" xfId="118"/>
    <cellStyle name="標準 2 2 3" xfId="101"/>
    <cellStyle name="標準 2 3" xfId="78"/>
    <cellStyle name="標準 2 3 2" xfId="117"/>
    <cellStyle name="標準 2 4" xfId="100"/>
    <cellStyle name="標準 2 5" xfId="88"/>
    <cellStyle name="標準 26" xfId="90"/>
    <cellStyle name="標準 26 2" xfId="128"/>
    <cellStyle name="標準 3" xfId="53"/>
    <cellStyle name="標準 3 2" xfId="80"/>
    <cellStyle name="標準 3 2 2" xfId="119"/>
    <cellStyle name="標準 3 3" xfId="102"/>
    <cellStyle name="標準 4" xfId="54"/>
    <cellStyle name="標準 4 2" xfId="68"/>
    <cellStyle name="標準 4 3" xfId="81"/>
    <cellStyle name="標準 4 3 2" xfId="120"/>
    <cellStyle name="標準 4 4" xfId="103"/>
    <cellStyle name="標準 5" xfId="55"/>
    <cellStyle name="標準 6" xfId="56"/>
    <cellStyle name="標準 6 2" xfId="69"/>
    <cellStyle name="標準 6 2 2" xfId="87"/>
    <cellStyle name="標準 6 2 2 2" xfId="126"/>
    <cellStyle name="標準 6 2 3" xfId="109"/>
    <cellStyle name="標準 7" xfId="57"/>
    <cellStyle name="標準 7 2" xfId="82"/>
    <cellStyle name="標準 7 2 2" xfId="121"/>
    <cellStyle name="標準 7 3" xfId="104"/>
    <cellStyle name="標準 72" xfId="92"/>
    <cellStyle name="標準 72 2" xfId="130"/>
    <cellStyle name="標準 74" xfId="91"/>
    <cellStyle name="標準 74 2" xfId="129"/>
    <cellStyle name="標準 8" xfId="58"/>
    <cellStyle name="標準 8 2" xfId="83"/>
    <cellStyle name="標準 8 2 2" xfId="122"/>
    <cellStyle name="標準 8 3" xfId="105"/>
    <cellStyle name="標準 9" xfId="59"/>
    <cellStyle name="標準 9 2" xfId="84"/>
    <cellStyle name="標準 9 2 2" xfId="123"/>
    <cellStyle name="標準 9 3" xfId="106"/>
    <cellStyle name="標準_（済）項別科目別（一般会計）" xfId="1"/>
    <cellStyle name="良い 2" xfId="60"/>
  </cellStyles>
  <dxfs count="0"/>
  <tableStyles count="0" defaultTableStyle="TableStyleMedium2" defaultPivotStyle="PivotStyleLight16"/>
  <colors>
    <mruColors>
      <color rgb="FFFFCC99"/>
      <color rgb="FFFFCCFF"/>
      <color rgb="FFFFFFCC"/>
      <color rgb="FFFFCC66"/>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117"/>
  <sheetViews>
    <sheetView tabSelected="1" view="pageBreakPreview" zoomScale="85" zoomScaleNormal="70" zoomScaleSheetLayoutView="85" workbookViewId="0">
      <pane ySplit="5" topLeftCell="A6" activePane="bottomLeft" state="frozen"/>
      <selection activeCell="B480" sqref="B480"/>
      <selection pane="bottomLeft" activeCell="O36" sqref="O36"/>
    </sheetView>
  </sheetViews>
  <sheetFormatPr defaultRowHeight="13.5" x14ac:dyDescent="0.15"/>
  <cols>
    <col min="1" max="1" width="3" style="4" customWidth="1"/>
    <col min="2" max="2" width="3.625" style="4" customWidth="1"/>
    <col min="3" max="3" width="37.875" style="5" customWidth="1"/>
    <col min="4" max="8" width="15" style="12" customWidth="1"/>
    <col min="9" max="9" width="6.625" style="6" customWidth="1"/>
    <col min="10" max="10" width="15" style="12" customWidth="1"/>
    <col min="11" max="11" width="15" style="12" bestFit="1" customWidth="1"/>
    <col min="12" max="12" width="6.625" style="6" customWidth="1"/>
    <col min="13" max="13" width="15" style="12" customWidth="1"/>
    <col min="14" max="14" width="12" style="18" customWidth="1"/>
    <col min="15" max="15" width="50.625" style="24" customWidth="1"/>
    <col min="16" max="16384" width="9" style="6"/>
  </cols>
  <sheetData>
    <row r="1" spans="1:15" ht="14.25" thickBot="1" x14ac:dyDescent="0.2">
      <c r="A1" s="4" t="s">
        <v>3</v>
      </c>
      <c r="O1" s="26" t="s">
        <v>16</v>
      </c>
    </row>
    <row r="2" spans="1:15" x14ac:dyDescent="0.15">
      <c r="A2" s="113" t="s">
        <v>6</v>
      </c>
      <c r="B2" s="114"/>
      <c r="C2" s="115"/>
      <c r="D2" s="122" t="s">
        <v>1</v>
      </c>
      <c r="E2" s="123" t="s">
        <v>18</v>
      </c>
      <c r="F2" s="124"/>
      <c r="G2" s="124"/>
      <c r="H2" s="124"/>
      <c r="I2" s="124"/>
      <c r="J2" s="124"/>
      <c r="K2" s="125" t="s">
        <v>19</v>
      </c>
      <c r="L2" s="125"/>
      <c r="M2" s="13"/>
      <c r="N2" s="19"/>
      <c r="O2" s="25"/>
    </row>
    <row r="3" spans="1:15" ht="21" customHeight="1" x14ac:dyDescent="0.15">
      <c r="A3" s="116"/>
      <c r="B3" s="117"/>
      <c r="C3" s="118"/>
      <c r="D3" s="108"/>
      <c r="E3" s="107" t="s">
        <v>2</v>
      </c>
      <c r="F3" s="107" t="s">
        <v>7</v>
      </c>
      <c r="G3" s="107" t="s">
        <v>8</v>
      </c>
      <c r="H3" s="107" t="s">
        <v>17</v>
      </c>
      <c r="I3" s="109" t="s">
        <v>14</v>
      </c>
      <c r="J3" s="107" t="s">
        <v>9</v>
      </c>
      <c r="K3" s="107" t="s">
        <v>10</v>
      </c>
      <c r="L3" s="109" t="s">
        <v>11</v>
      </c>
      <c r="M3" s="112" t="s">
        <v>20</v>
      </c>
      <c r="N3" s="112"/>
      <c r="O3" s="126" t="s">
        <v>15</v>
      </c>
    </row>
    <row r="4" spans="1:15" ht="21" customHeight="1" x14ac:dyDescent="0.15">
      <c r="A4" s="116"/>
      <c r="B4" s="117"/>
      <c r="C4" s="118"/>
      <c r="D4" s="108"/>
      <c r="E4" s="108"/>
      <c r="F4" s="108"/>
      <c r="G4" s="108"/>
      <c r="H4" s="108"/>
      <c r="I4" s="110"/>
      <c r="J4" s="108"/>
      <c r="K4" s="108"/>
      <c r="L4" s="110"/>
      <c r="M4" s="112"/>
      <c r="N4" s="112"/>
      <c r="O4" s="127"/>
    </row>
    <row r="5" spans="1:15" ht="27" x14ac:dyDescent="0.15">
      <c r="A5" s="119"/>
      <c r="B5" s="120"/>
      <c r="C5" s="121"/>
      <c r="D5" s="108"/>
      <c r="E5" s="35" t="s">
        <v>0</v>
      </c>
      <c r="F5" s="35" t="s">
        <v>0</v>
      </c>
      <c r="G5" s="35" t="s">
        <v>0</v>
      </c>
      <c r="H5" s="35" t="s">
        <v>0</v>
      </c>
      <c r="I5" s="111"/>
      <c r="J5" s="108"/>
      <c r="K5" s="35" t="s">
        <v>0</v>
      </c>
      <c r="L5" s="111"/>
      <c r="M5" s="14" t="s">
        <v>12</v>
      </c>
      <c r="N5" s="20" t="s">
        <v>13</v>
      </c>
      <c r="O5" s="128"/>
    </row>
    <row r="6" spans="1:15" ht="14.25" x14ac:dyDescent="0.15">
      <c r="A6" s="62" t="s">
        <v>32</v>
      </c>
      <c r="B6" s="63"/>
      <c r="C6" s="63"/>
      <c r="D6" s="64"/>
      <c r="E6" s="64"/>
      <c r="F6" s="64"/>
      <c r="G6" s="64"/>
      <c r="H6" s="64"/>
      <c r="I6" s="54"/>
      <c r="J6" s="55"/>
      <c r="K6" s="55"/>
      <c r="L6" s="54"/>
      <c r="M6" s="65"/>
      <c r="N6" s="56"/>
      <c r="O6" s="57"/>
    </row>
    <row r="7" spans="1:15" ht="14.25" x14ac:dyDescent="0.15">
      <c r="A7" s="66" t="s">
        <v>32</v>
      </c>
      <c r="B7" s="67" t="s">
        <v>33</v>
      </c>
      <c r="C7" s="67"/>
      <c r="D7" s="68"/>
      <c r="E7" s="68"/>
      <c r="F7" s="68"/>
      <c r="G7" s="68"/>
      <c r="H7" s="68"/>
      <c r="I7" s="58"/>
      <c r="J7" s="59"/>
      <c r="K7" s="59"/>
      <c r="L7" s="58"/>
      <c r="M7" s="69"/>
      <c r="N7" s="60"/>
      <c r="O7" s="103"/>
    </row>
    <row r="8" spans="1:15" s="8" customFormat="1" ht="14.25" x14ac:dyDescent="0.15">
      <c r="A8" s="70" t="s">
        <v>32</v>
      </c>
      <c r="B8" s="71" t="s">
        <v>33</v>
      </c>
      <c r="C8" s="72" t="s">
        <v>31</v>
      </c>
      <c r="D8" s="73">
        <v>129954000</v>
      </c>
      <c r="E8" s="73">
        <v>53280</v>
      </c>
      <c r="F8" s="73">
        <v>3365728</v>
      </c>
      <c r="G8" s="73">
        <v>3864410</v>
      </c>
      <c r="H8" s="73">
        <v>4124735</v>
      </c>
      <c r="I8" s="7">
        <f t="shared" ref="I8:I71" si="0">IFERROR(H8/J8,)</f>
        <v>0.36156028061685358</v>
      </c>
      <c r="J8" s="16">
        <f t="shared" ref="J8:J71" si="1">E8+F8+G8+H8</f>
        <v>11408153</v>
      </c>
      <c r="K8" s="33">
        <v>41338687</v>
      </c>
      <c r="L8" s="7">
        <v>0.45200000000000001</v>
      </c>
      <c r="M8" s="16">
        <f>H8-K8</f>
        <v>-37213952</v>
      </c>
      <c r="N8" s="21">
        <f>(I8-L8)*100</f>
        <v>-9.0439719383146429</v>
      </c>
      <c r="O8" s="102"/>
    </row>
    <row r="9" spans="1:15" s="8" customFormat="1" ht="14.25" x14ac:dyDescent="0.15">
      <c r="A9" s="70" t="s">
        <v>32</v>
      </c>
      <c r="B9" s="71" t="s">
        <v>33</v>
      </c>
      <c r="C9" s="72" t="s">
        <v>23</v>
      </c>
      <c r="D9" s="73">
        <v>1931819000</v>
      </c>
      <c r="E9" s="73">
        <v>229354882</v>
      </c>
      <c r="F9" s="73">
        <v>449465218</v>
      </c>
      <c r="G9" s="73">
        <v>340707267</v>
      </c>
      <c r="H9" s="73">
        <v>531132185</v>
      </c>
      <c r="I9" s="7">
        <f t="shared" si="0"/>
        <v>0.34252017750444297</v>
      </c>
      <c r="J9" s="16">
        <f t="shared" si="1"/>
        <v>1550659552</v>
      </c>
      <c r="K9" s="33">
        <v>608356966</v>
      </c>
      <c r="L9" s="7">
        <v>0.38200000000000001</v>
      </c>
      <c r="M9" s="16">
        <f t="shared" ref="M9:M71" si="2">H9-K9</f>
        <v>-77224781</v>
      </c>
      <c r="N9" s="21">
        <f t="shared" ref="N9:N71" si="3">(I9-L9)*100</f>
        <v>-3.9479822495557038</v>
      </c>
      <c r="O9" s="102"/>
    </row>
    <row r="10" spans="1:15" s="8" customFormat="1" ht="14.25" x14ac:dyDescent="0.15">
      <c r="A10" s="70" t="s">
        <v>32</v>
      </c>
      <c r="B10" s="71" t="s">
        <v>33</v>
      </c>
      <c r="C10" s="72" t="s">
        <v>34</v>
      </c>
      <c r="D10" s="73">
        <v>6188000</v>
      </c>
      <c r="E10" s="73">
        <v>229559</v>
      </c>
      <c r="F10" s="73">
        <v>1431444</v>
      </c>
      <c r="G10" s="73">
        <v>1026106</v>
      </c>
      <c r="H10" s="73">
        <v>2515292</v>
      </c>
      <c r="I10" s="7">
        <f t="shared" si="0"/>
        <v>0.48348675928672163</v>
      </c>
      <c r="J10" s="16">
        <f t="shared" si="1"/>
        <v>5202401</v>
      </c>
      <c r="K10" s="33">
        <v>3658380</v>
      </c>
      <c r="L10" s="7">
        <v>0.61899999999999999</v>
      </c>
      <c r="M10" s="16">
        <f t="shared" si="2"/>
        <v>-1143088</v>
      </c>
      <c r="N10" s="21">
        <f t="shared" si="3"/>
        <v>-13.551324071327835</v>
      </c>
      <c r="O10" s="102"/>
    </row>
    <row r="11" spans="1:15" s="8" customFormat="1" ht="14.25" x14ac:dyDescent="0.15">
      <c r="A11" s="70" t="s">
        <v>32</v>
      </c>
      <c r="B11" s="71" t="s">
        <v>33</v>
      </c>
      <c r="C11" s="72" t="s">
        <v>35</v>
      </c>
      <c r="D11" s="73">
        <v>1025681000</v>
      </c>
      <c r="E11" s="73">
        <v>76488866</v>
      </c>
      <c r="F11" s="73">
        <v>175862681</v>
      </c>
      <c r="G11" s="73">
        <v>141572032</v>
      </c>
      <c r="H11" s="73">
        <v>484112067</v>
      </c>
      <c r="I11" s="7">
        <f t="shared" si="0"/>
        <v>0.55135810169602162</v>
      </c>
      <c r="J11" s="16">
        <f t="shared" si="1"/>
        <v>878035646</v>
      </c>
      <c r="K11" s="33">
        <v>728229259</v>
      </c>
      <c r="L11" s="7">
        <v>0.64400000000000002</v>
      </c>
      <c r="M11" s="16">
        <f t="shared" si="2"/>
        <v>-244117192</v>
      </c>
      <c r="N11" s="21">
        <f t="shared" si="3"/>
        <v>-9.2641898303978394</v>
      </c>
      <c r="O11" s="102"/>
    </row>
    <row r="12" spans="1:15" s="8" customFormat="1" ht="14.25" x14ac:dyDescent="0.15">
      <c r="A12" s="66" t="s">
        <v>32</v>
      </c>
      <c r="B12" s="67" t="s">
        <v>36</v>
      </c>
      <c r="C12" s="67"/>
      <c r="D12" s="74"/>
      <c r="E12" s="74"/>
      <c r="F12" s="74"/>
      <c r="G12" s="74"/>
      <c r="H12" s="74"/>
      <c r="I12" s="58"/>
      <c r="J12" s="59"/>
      <c r="K12" s="74"/>
      <c r="L12" s="58"/>
      <c r="M12" s="59"/>
      <c r="N12" s="60"/>
      <c r="O12" s="103"/>
    </row>
    <row r="13" spans="1:15" ht="14.25" x14ac:dyDescent="0.15">
      <c r="A13" s="70" t="s">
        <v>32</v>
      </c>
      <c r="B13" s="71" t="s">
        <v>36</v>
      </c>
      <c r="C13" s="72" t="s">
        <v>37</v>
      </c>
      <c r="D13" s="73">
        <v>26277720</v>
      </c>
      <c r="E13" s="73">
        <v>0</v>
      </c>
      <c r="F13" s="73">
        <v>997700</v>
      </c>
      <c r="G13" s="73">
        <v>17380000</v>
      </c>
      <c r="H13" s="73">
        <v>0</v>
      </c>
      <c r="I13" s="7">
        <f t="shared" si="0"/>
        <v>0</v>
      </c>
      <c r="J13" s="16">
        <f t="shared" si="1"/>
        <v>18377700</v>
      </c>
      <c r="K13" s="33">
        <v>14520000</v>
      </c>
      <c r="L13" s="7">
        <v>0.35699999999999998</v>
      </c>
      <c r="M13" s="16">
        <f t="shared" si="2"/>
        <v>-14520000</v>
      </c>
      <c r="N13" s="21">
        <f t="shared" si="3"/>
        <v>-35.699999999999996</v>
      </c>
      <c r="O13" s="102"/>
    </row>
    <row r="14" spans="1:15" ht="14.25" x14ac:dyDescent="0.15">
      <c r="A14" s="66" t="s">
        <v>32</v>
      </c>
      <c r="B14" s="67" t="s">
        <v>38</v>
      </c>
      <c r="C14" s="67"/>
      <c r="D14" s="74"/>
      <c r="E14" s="74"/>
      <c r="F14" s="74"/>
      <c r="G14" s="74"/>
      <c r="H14" s="74"/>
      <c r="I14" s="58"/>
      <c r="J14" s="59"/>
      <c r="K14" s="74"/>
      <c r="L14" s="58"/>
      <c r="M14" s="59"/>
      <c r="N14" s="60"/>
      <c r="O14" s="103"/>
    </row>
    <row r="15" spans="1:15" ht="14.25" x14ac:dyDescent="0.15">
      <c r="A15" s="70" t="s">
        <v>32</v>
      </c>
      <c r="B15" s="71" t="s">
        <v>38</v>
      </c>
      <c r="C15" s="72" t="s">
        <v>31</v>
      </c>
      <c r="D15" s="73">
        <v>36237000</v>
      </c>
      <c r="E15" s="73">
        <v>3600</v>
      </c>
      <c r="F15" s="73">
        <v>643740</v>
      </c>
      <c r="G15" s="73">
        <v>2744144</v>
      </c>
      <c r="H15" s="73">
        <v>1302907</v>
      </c>
      <c r="I15" s="7">
        <f t="shared" si="0"/>
        <v>0.27754547927516049</v>
      </c>
      <c r="J15" s="16">
        <f t="shared" si="1"/>
        <v>4694391</v>
      </c>
      <c r="K15" s="33">
        <v>14934910</v>
      </c>
      <c r="L15" s="7">
        <v>0.52500000000000002</v>
      </c>
      <c r="M15" s="16">
        <f t="shared" si="2"/>
        <v>-13632003</v>
      </c>
      <c r="N15" s="21">
        <f t="shared" si="3"/>
        <v>-24.745452072483953</v>
      </c>
      <c r="O15" s="102"/>
    </row>
    <row r="16" spans="1:15" ht="14.25" x14ac:dyDescent="0.15">
      <c r="A16" s="70" t="s">
        <v>32</v>
      </c>
      <c r="B16" s="71" t="s">
        <v>38</v>
      </c>
      <c r="C16" s="72" t="s">
        <v>23</v>
      </c>
      <c r="D16" s="73">
        <v>226996000</v>
      </c>
      <c r="E16" s="73">
        <v>10161752</v>
      </c>
      <c r="F16" s="73">
        <v>18744509</v>
      </c>
      <c r="G16" s="73">
        <v>50002162</v>
      </c>
      <c r="H16" s="73">
        <v>93473316</v>
      </c>
      <c r="I16" s="7">
        <f t="shared" si="0"/>
        <v>0.54224604382254205</v>
      </c>
      <c r="J16" s="16">
        <f t="shared" si="1"/>
        <v>172381739</v>
      </c>
      <c r="K16" s="33">
        <v>94547752</v>
      </c>
      <c r="L16" s="7">
        <v>0.52900000000000003</v>
      </c>
      <c r="M16" s="16">
        <f t="shared" si="2"/>
        <v>-1074436</v>
      </c>
      <c r="N16" s="21">
        <f t="shared" si="3"/>
        <v>1.324604382254202</v>
      </c>
      <c r="O16" s="102"/>
    </row>
    <row r="17" spans="1:15" ht="14.25" x14ac:dyDescent="0.15">
      <c r="A17" s="70" t="s">
        <v>32</v>
      </c>
      <c r="B17" s="71" t="s">
        <v>38</v>
      </c>
      <c r="C17" s="72" t="s">
        <v>35</v>
      </c>
      <c r="D17" s="73">
        <v>530465000</v>
      </c>
      <c r="E17" s="73">
        <v>2582960</v>
      </c>
      <c r="F17" s="73">
        <v>30432796</v>
      </c>
      <c r="G17" s="73">
        <v>29027447</v>
      </c>
      <c r="H17" s="73">
        <v>426496002</v>
      </c>
      <c r="I17" s="7">
        <f t="shared" si="0"/>
        <v>0.87300261193981354</v>
      </c>
      <c r="J17" s="16">
        <f t="shared" si="1"/>
        <v>488539205</v>
      </c>
      <c r="K17" s="33">
        <v>135111772</v>
      </c>
      <c r="L17" s="7">
        <v>0.88100000000000001</v>
      </c>
      <c r="M17" s="16">
        <f t="shared" si="2"/>
        <v>291384230</v>
      </c>
      <c r="N17" s="21">
        <f t="shared" si="3"/>
        <v>-0.79973880601864611</v>
      </c>
      <c r="O17" s="102"/>
    </row>
    <row r="18" spans="1:15" ht="14.25" x14ac:dyDescent="0.15">
      <c r="A18" s="70" t="s">
        <v>32</v>
      </c>
      <c r="B18" s="71" t="s">
        <v>38</v>
      </c>
      <c r="C18" s="72" t="s">
        <v>39</v>
      </c>
      <c r="D18" s="73">
        <v>298897000</v>
      </c>
      <c r="E18" s="73">
        <v>4074934</v>
      </c>
      <c r="F18" s="73">
        <v>33561079</v>
      </c>
      <c r="G18" s="73">
        <v>219440318</v>
      </c>
      <c r="H18" s="73">
        <v>34349352</v>
      </c>
      <c r="I18" s="7">
        <f t="shared" si="0"/>
        <v>0.11786659173755801</v>
      </c>
      <c r="J18" s="16">
        <f t="shared" si="1"/>
        <v>291425683</v>
      </c>
      <c r="K18" s="33">
        <v>16585706</v>
      </c>
      <c r="L18" s="7">
        <v>7.0000000000000007E-2</v>
      </c>
      <c r="M18" s="16">
        <f t="shared" si="2"/>
        <v>17763646</v>
      </c>
      <c r="N18" s="21">
        <f t="shared" si="3"/>
        <v>4.7866591737558002</v>
      </c>
      <c r="O18" s="102"/>
    </row>
    <row r="19" spans="1:15" ht="14.25" x14ac:dyDescent="0.15">
      <c r="A19" s="70" t="s">
        <v>32</v>
      </c>
      <c r="B19" s="71" t="s">
        <v>38</v>
      </c>
      <c r="C19" s="72" t="s">
        <v>40</v>
      </c>
      <c r="D19" s="73">
        <v>81153000</v>
      </c>
      <c r="E19" s="73">
        <v>9989110</v>
      </c>
      <c r="F19" s="73">
        <v>7966919</v>
      </c>
      <c r="G19" s="73">
        <v>14603469</v>
      </c>
      <c r="H19" s="73">
        <v>41181769</v>
      </c>
      <c r="I19" s="7">
        <f t="shared" si="0"/>
        <v>0.55846299738788052</v>
      </c>
      <c r="J19" s="16">
        <f t="shared" si="1"/>
        <v>73741267</v>
      </c>
      <c r="K19" s="33">
        <v>43531539</v>
      </c>
      <c r="L19" s="7">
        <v>0.59</v>
      </c>
      <c r="M19" s="16">
        <f t="shared" si="2"/>
        <v>-2349770</v>
      </c>
      <c r="N19" s="21">
        <f t="shared" si="3"/>
        <v>-3.1537002612119447</v>
      </c>
      <c r="O19" s="102"/>
    </row>
    <row r="20" spans="1:15" ht="14.25" x14ac:dyDescent="0.15">
      <c r="A20" s="66" t="s">
        <v>32</v>
      </c>
      <c r="B20" s="67" t="s">
        <v>41</v>
      </c>
      <c r="C20" s="67"/>
      <c r="D20" s="74"/>
      <c r="E20" s="74"/>
      <c r="F20" s="74"/>
      <c r="G20" s="74"/>
      <c r="H20" s="74"/>
      <c r="I20" s="58"/>
      <c r="J20" s="59"/>
      <c r="K20" s="74"/>
      <c r="L20" s="58"/>
      <c r="M20" s="59"/>
      <c r="N20" s="60"/>
      <c r="O20" s="103"/>
    </row>
    <row r="21" spans="1:15" ht="14.25" x14ac:dyDescent="0.15">
      <c r="A21" s="70" t="s">
        <v>32</v>
      </c>
      <c r="B21" s="71" t="s">
        <v>41</v>
      </c>
      <c r="C21" s="72" t="s">
        <v>31</v>
      </c>
      <c r="D21" s="73">
        <v>42169000</v>
      </c>
      <c r="E21" s="73">
        <v>87280</v>
      </c>
      <c r="F21" s="73">
        <v>2871972</v>
      </c>
      <c r="G21" s="73">
        <v>3759466</v>
      </c>
      <c r="H21" s="73">
        <v>2966888</v>
      </c>
      <c r="I21" s="7">
        <f t="shared" si="0"/>
        <v>0.30631929483813403</v>
      </c>
      <c r="J21" s="16">
        <f t="shared" si="1"/>
        <v>9685606</v>
      </c>
      <c r="K21" s="33">
        <v>11214589</v>
      </c>
      <c r="L21" s="7">
        <v>0.34699999999999998</v>
      </c>
      <c r="M21" s="16">
        <f t="shared" si="2"/>
        <v>-8247701</v>
      </c>
      <c r="N21" s="21">
        <f t="shared" si="3"/>
        <v>-4.0680705161865944</v>
      </c>
      <c r="O21" s="102"/>
    </row>
    <row r="22" spans="1:15" ht="14.25" x14ac:dyDescent="0.15">
      <c r="A22" s="70" t="s">
        <v>32</v>
      </c>
      <c r="B22" s="71" t="s">
        <v>41</v>
      </c>
      <c r="C22" s="72" t="s">
        <v>23</v>
      </c>
      <c r="D22" s="73">
        <v>4675874000</v>
      </c>
      <c r="E22" s="73">
        <v>986824610</v>
      </c>
      <c r="F22" s="73">
        <v>3363241007</v>
      </c>
      <c r="G22" s="73">
        <v>205019664</v>
      </c>
      <c r="H22" s="73">
        <v>94112703</v>
      </c>
      <c r="I22" s="7">
        <f t="shared" si="0"/>
        <v>2.0242782373193078E-2</v>
      </c>
      <c r="J22" s="16">
        <f t="shared" si="1"/>
        <v>4649197984</v>
      </c>
      <c r="K22" s="33">
        <v>47900780</v>
      </c>
      <c r="L22" s="7">
        <v>0.497</v>
      </c>
      <c r="M22" s="16">
        <f t="shared" si="2"/>
        <v>46211923</v>
      </c>
      <c r="N22" s="21">
        <f t="shared" si="3"/>
        <v>-47.675721762680688</v>
      </c>
      <c r="O22" s="102"/>
    </row>
    <row r="23" spans="1:15" ht="14.25" x14ac:dyDescent="0.15">
      <c r="A23" s="70" t="s">
        <v>32</v>
      </c>
      <c r="B23" s="71" t="s">
        <v>41</v>
      </c>
      <c r="C23" s="72" t="s">
        <v>35</v>
      </c>
      <c r="D23" s="73">
        <v>58204000</v>
      </c>
      <c r="E23" s="73">
        <v>5422681</v>
      </c>
      <c r="F23" s="73">
        <v>12661826</v>
      </c>
      <c r="G23" s="73">
        <v>10997627</v>
      </c>
      <c r="H23" s="73">
        <v>26662586</v>
      </c>
      <c r="I23" s="7">
        <f t="shared" si="0"/>
        <v>0.47829796256936979</v>
      </c>
      <c r="J23" s="16">
        <f t="shared" si="1"/>
        <v>55744720</v>
      </c>
      <c r="K23" s="33">
        <v>21408647</v>
      </c>
      <c r="L23" s="7">
        <v>0.42899999999999999</v>
      </c>
      <c r="M23" s="16">
        <f t="shared" si="2"/>
        <v>5253939</v>
      </c>
      <c r="N23" s="21">
        <f t="shared" si="3"/>
        <v>4.9297962569369798</v>
      </c>
      <c r="O23" s="102"/>
    </row>
    <row r="24" spans="1:15" ht="14.25" x14ac:dyDescent="0.15">
      <c r="A24" s="70" t="s">
        <v>32</v>
      </c>
      <c r="B24" s="71" t="s">
        <v>41</v>
      </c>
      <c r="C24" s="72" t="s">
        <v>42</v>
      </c>
      <c r="D24" s="73">
        <v>60796000</v>
      </c>
      <c r="E24" s="73">
        <v>2091500</v>
      </c>
      <c r="F24" s="73">
        <v>34713</v>
      </c>
      <c r="G24" s="73">
        <v>4176674</v>
      </c>
      <c r="H24" s="73">
        <v>5613754</v>
      </c>
      <c r="I24" s="7">
        <f t="shared" si="0"/>
        <v>0.47108526639344089</v>
      </c>
      <c r="J24" s="16">
        <f t="shared" si="1"/>
        <v>11916641</v>
      </c>
      <c r="K24" s="33">
        <v>29267031</v>
      </c>
      <c r="L24" s="7">
        <v>0.55600000000000005</v>
      </c>
      <c r="M24" s="16">
        <f t="shared" si="2"/>
        <v>-23653277</v>
      </c>
      <c r="N24" s="21">
        <f t="shared" si="3"/>
        <v>-8.491473360655915</v>
      </c>
      <c r="O24" s="102"/>
    </row>
    <row r="25" spans="1:15" ht="14.25" x14ac:dyDescent="0.15">
      <c r="A25" s="70" t="s">
        <v>32</v>
      </c>
      <c r="B25" s="71" t="s">
        <v>41</v>
      </c>
      <c r="C25" s="72" t="s">
        <v>40</v>
      </c>
      <c r="D25" s="73">
        <v>799363000</v>
      </c>
      <c r="E25" s="73">
        <v>41409036</v>
      </c>
      <c r="F25" s="73">
        <v>52775299</v>
      </c>
      <c r="G25" s="73">
        <v>89573081</v>
      </c>
      <c r="H25" s="73">
        <v>358615057</v>
      </c>
      <c r="I25" s="7">
        <f t="shared" si="0"/>
        <v>0.66119700916311064</v>
      </c>
      <c r="J25" s="16">
        <f t="shared" si="1"/>
        <v>542372473</v>
      </c>
      <c r="K25" s="33">
        <v>613830170</v>
      </c>
      <c r="L25" s="7">
        <v>0.749</v>
      </c>
      <c r="M25" s="16">
        <f t="shared" si="2"/>
        <v>-255215113</v>
      </c>
      <c r="N25" s="21">
        <f t="shared" si="3"/>
        <v>-8.7802990836889361</v>
      </c>
      <c r="O25" s="102"/>
    </row>
    <row r="26" spans="1:15" ht="14.25" x14ac:dyDescent="0.15">
      <c r="A26" s="66" t="s">
        <v>32</v>
      </c>
      <c r="B26" s="67" t="s">
        <v>43</v>
      </c>
      <c r="C26" s="67"/>
      <c r="D26" s="74"/>
      <c r="E26" s="74"/>
      <c r="F26" s="74"/>
      <c r="G26" s="74"/>
      <c r="H26" s="74"/>
      <c r="I26" s="58"/>
      <c r="J26" s="59"/>
      <c r="K26" s="74"/>
      <c r="L26" s="58"/>
      <c r="M26" s="59"/>
      <c r="N26" s="60"/>
      <c r="O26" s="103"/>
    </row>
    <row r="27" spans="1:15" ht="14.25" x14ac:dyDescent="0.15">
      <c r="A27" s="70" t="s">
        <v>32</v>
      </c>
      <c r="B27" s="71" t="s">
        <v>43</v>
      </c>
      <c r="C27" s="72" t="s">
        <v>31</v>
      </c>
      <c r="D27" s="73">
        <v>25010000</v>
      </c>
      <c r="E27" s="73">
        <v>105820</v>
      </c>
      <c r="F27" s="73">
        <v>467410</v>
      </c>
      <c r="G27" s="73">
        <v>1602280</v>
      </c>
      <c r="H27" s="73">
        <v>1113210</v>
      </c>
      <c r="I27" s="7">
        <f t="shared" si="0"/>
        <v>0.33849339560680142</v>
      </c>
      <c r="J27" s="16">
        <f t="shared" si="1"/>
        <v>3288720</v>
      </c>
      <c r="K27" s="33">
        <v>6523676</v>
      </c>
      <c r="L27" s="7">
        <v>0.27400000000000002</v>
      </c>
      <c r="M27" s="16">
        <f t="shared" si="2"/>
        <v>-5410466</v>
      </c>
      <c r="N27" s="21">
        <f t="shared" si="3"/>
        <v>6.4493395606801398</v>
      </c>
      <c r="O27" s="102"/>
    </row>
    <row r="28" spans="1:15" ht="14.25" x14ac:dyDescent="0.15">
      <c r="A28" s="70" t="s">
        <v>32</v>
      </c>
      <c r="B28" s="71" t="s">
        <v>43</v>
      </c>
      <c r="C28" s="72" t="s">
        <v>23</v>
      </c>
      <c r="D28" s="73">
        <v>46767000</v>
      </c>
      <c r="E28" s="73">
        <v>4994307</v>
      </c>
      <c r="F28" s="73">
        <v>6472084</v>
      </c>
      <c r="G28" s="73">
        <v>10180257</v>
      </c>
      <c r="H28" s="73">
        <v>21653763</v>
      </c>
      <c r="I28" s="7">
        <f t="shared" si="0"/>
        <v>0.50008215857350635</v>
      </c>
      <c r="J28" s="16">
        <f t="shared" si="1"/>
        <v>43300411</v>
      </c>
      <c r="K28" s="33">
        <v>12438898</v>
      </c>
      <c r="L28" s="7">
        <v>0.30399999999999999</v>
      </c>
      <c r="M28" s="16">
        <f t="shared" si="2"/>
        <v>9214865</v>
      </c>
      <c r="N28" s="21">
        <f t="shared" si="3"/>
        <v>19.608215857350636</v>
      </c>
      <c r="O28" s="129" t="s">
        <v>94</v>
      </c>
    </row>
    <row r="29" spans="1:15" ht="14.25" x14ac:dyDescent="0.15">
      <c r="A29" s="70" t="s">
        <v>32</v>
      </c>
      <c r="B29" s="71" t="s">
        <v>43</v>
      </c>
      <c r="C29" s="72" t="s">
        <v>44</v>
      </c>
      <c r="D29" s="73">
        <v>3825000</v>
      </c>
      <c r="E29" s="73">
        <v>541275</v>
      </c>
      <c r="F29" s="73">
        <v>644938</v>
      </c>
      <c r="G29" s="73">
        <v>760163</v>
      </c>
      <c r="H29" s="73">
        <v>783733</v>
      </c>
      <c r="I29" s="7">
        <f t="shared" si="0"/>
        <v>0.28707022320354242</v>
      </c>
      <c r="J29" s="16">
        <f t="shared" si="1"/>
        <v>2730109</v>
      </c>
      <c r="K29" s="33">
        <v>854109</v>
      </c>
      <c r="L29" s="7">
        <v>0.29099999999999998</v>
      </c>
      <c r="M29" s="16">
        <f t="shared" si="2"/>
        <v>-70376</v>
      </c>
      <c r="N29" s="21">
        <f t="shared" si="3"/>
        <v>-0.39297767964575625</v>
      </c>
      <c r="O29" s="102"/>
    </row>
    <row r="30" spans="1:15" ht="14.25" x14ac:dyDescent="0.15">
      <c r="A30" s="70" t="s">
        <v>32</v>
      </c>
      <c r="B30" s="71" t="s">
        <v>43</v>
      </c>
      <c r="C30" s="72" t="s">
        <v>35</v>
      </c>
      <c r="D30" s="73">
        <v>68750000</v>
      </c>
      <c r="E30" s="73">
        <v>0</v>
      </c>
      <c r="F30" s="73">
        <v>131285</v>
      </c>
      <c r="G30" s="73">
        <v>7623</v>
      </c>
      <c r="H30" s="73">
        <v>68605000</v>
      </c>
      <c r="I30" s="7">
        <f t="shared" si="0"/>
        <v>0.99797934094756435</v>
      </c>
      <c r="J30" s="16">
        <f t="shared" si="1"/>
        <v>68743908</v>
      </c>
      <c r="K30" s="33">
        <v>14524917</v>
      </c>
      <c r="L30" s="7">
        <v>1</v>
      </c>
      <c r="M30" s="16">
        <f t="shared" si="2"/>
        <v>54080083</v>
      </c>
      <c r="N30" s="21">
        <f t="shared" si="3"/>
        <v>-0.20206590524356471</v>
      </c>
      <c r="O30" s="102"/>
    </row>
    <row r="31" spans="1:15" ht="14.25" x14ac:dyDescent="0.15">
      <c r="A31" s="66" t="s">
        <v>32</v>
      </c>
      <c r="B31" s="67" t="s">
        <v>45</v>
      </c>
      <c r="C31" s="67"/>
      <c r="D31" s="74"/>
      <c r="E31" s="74"/>
      <c r="F31" s="74"/>
      <c r="G31" s="74"/>
      <c r="H31" s="74"/>
      <c r="I31" s="58"/>
      <c r="J31" s="59"/>
      <c r="K31" s="74"/>
      <c r="L31" s="58"/>
      <c r="M31" s="59"/>
      <c r="N31" s="60"/>
      <c r="O31" s="103"/>
    </row>
    <row r="32" spans="1:15" ht="14.25" x14ac:dyDescent="0.15">
      <c r="A32" s="70" t="s">
        <v>32</v>
      </c>
      <c r="B32" s="71" t="s">
        <v>45</v>
      </c>
      <c r="C32" s="72" t="s">
        <v>31</v>
      </c>
      <c r="D32" s="73">
        <v>5481000</v>
      </c>
      <c r="E32" s="73">
        <v>0</v>
      </c>
      <c r="F32" s="73">
        <v>347820</v>
      </c>
      <c r="G32" s="73">
        <v>0</v>
      </c>
      <c r="H32" s="73">
        <v>114400</v>
      </c>
      <c r="I32" s="7">
        <f t="shared" si="0"/>
        <v>0.24750118990956688</v>
      </c>
      <c r="J32" s="16">
        <f t="shared" si="1"/>
        <v>462220</v>
      </c>
      <c r="K32" s="33">
        <v>1018166</v>
      </c>
      <c r="L32" s="7">
        <v>0.19900000000000001</v>
      </c>
      <c r="M32" s="16">
        <f t="shared" si="2"/>
        <v>-903766</v>
      </c>
      <c r="N32" s="21">
        <f t="shared" si="3"/>
        <v>4.8501189909566866</v>
      </c>
      <c r="O32" s="102"/>
    </row>
    <row r="33" spans="1:15" ht="14.25" x14ac:dyDescent="0.15">
      <c r="A33" s="70" t="s">
        <v>32</v>
      </c>
      <c r="B33" s="71" t="s">
        <v>45</v>
      </c>
      <c r="C33" s="72" t="s">
        <v>23</v>
      </c>
      <c r="D33" s="73">
        <v>4374000</v>
      </c>
      <c r="E33" s="73">
        <v>349064</v>
      </c>
      <c r="F33" s="73">
        <v>462955</v>
      </c>
      <c r="G33" s="73">
        <v>1283121</v>
      </c>
      <c r="H33" s="73">
        <v>2194196</v>
      </c>
      <c r="I33" s="7">
        <f t="shared" si="0"/>
        <v>0.51154677553821848</v>
      </c>
      <c r="J33" s="16">
        <f t="shared" si="1"/>
        <v>4289336</v>
      </c>
      <c r="K33" s="33">
        <v>2814248</v>
      </c>
      <c r="L33" s="7">
        <v>0.63500000000000001</v>
      </c>
      <c r="M33" s="16">
        <f t="shared" si="2"/>
        <v>-620052</v>
      </c>
      <c r="N33" s="21">
        <f t="shared" si="3"/>
        <v>-12.345322446178153</v>
      </c>
      <c r="O33" s="102"/>
    </row>
    <row r="34" spans="1:15" ht="14.25" x14ac:dyDescent="0.15">
      <c r="A34" s="66" t="s">
        <v>32</v>
      </c>
      <c r="B34" s="67" t="s">
        <v>46</v>
      </c>
      <c r="C34" s="67"/>
      <c r="D34" s="74"/>
      <c r="E34" s="74"/>
      <c r="F34" s="74"/>
      <c r="G34" s="74"/>
      <c r="H34" s="74"/>
      <c r="I34" s="58"/>
      <c r="J34" s="59"/>
      <c r="K34" s="74"/>
      <c r="L34" s="58"/>
      <c r="M34" s="59"/>
      <c r="N34" s="60"/>
      <c r="O34" s="75"/>
    </row>
    <row r="35" spans="1:15" ht="14.25" collapsed="1" x14ac:dyDescent="0.15">
      <c r="A35" s="70" t="s">
        <v>32</v>
      </c>
      <c r="B35" s="71" t="s">
        <v>46</v>
      </c>
      <c r="C35" s="72" t="s">
        <v>31</v>
      </c>
      <c r="D35" s="73">
        <v>66830000</v>
      </c>
      <c r="E35" s="73">
        <v>84640</v>
      </c>
      <c r="F35" s="73">
        <v>1213820</v>
      </c>
      <c r="G35" s="73">
        <v>1495720</v>
      </c>
      <c r="H35" s="73">
        <v>1012660</v>
      </c>
      <c r="I35" s="7">
        <f t="shared" si="0"/>
        <v>0.26601065450609956</v>
      </c>
      <c r="J35" s="16">
        <f t="shared" si="1"/>
        <v>3806840</v>
      </c>
      <c r="K35" s="33">
        <v>14939243</v>
      </c>
      <c r="L35" s="7">
        <v>0.29299999999999998</v>
      </c>
      <c r="M35" s="16">
        <f t="shared" si="2"/>
        <v>-13926583</v>
      </c>
      <c r="N35" s="21">
        <f t="shared" si="3"/>
        <v>-2.6989345493900418</v>
      </c>
      <c r="O35" s="102"/>
    </row>
    <row r="36" spans="1:15" ht="14.25" x14ac:dyDescent="0.15">
      <c r="A36" s="70" t="s">
        <v>32</v>
      </c>
      <c r="B36" s="71" t="s">
        <v>46</v>
      </c>
      <c r="C36" s="72" t="s">
        <v>23</v>
      </c>
      <c r="D36" s="73">
        <v>116581000</v>
      </c>
      <c r="E36" s="73">
        <v>5503875</v>
      </c>
      <c r="F36" s="73">
        <v>12288749</v>
      </c>
      <c r="G36" s="73">
        <v>13676006</v>
      </c>
      <c r="H36" s="73">
        <v>44491457</v>
      </c>
      <c r="I36" s="7">
        <f t="shared" si="0"/>
        <v>0.58572151187767862</v>
      </c>
      <c r="J36" s="16">
        <f t="shared" si="1"/>
        <v>75960087</v>
      </c>
      <c r="K36" s="33">
        <v>44817727</v>
      </c>
      <c r="L36" s="7">
        <v>0.5</v>
      </c>
      <c r="M36" s="16">
        <f t="shared" si="2"/>
        <v>-326270</v>
      </c>
      <c r="N36" s="21">
        <f t="shared" si="3"/>
        <v>8.5721511877678616</v>
      </c>
      <c r="O36" s="102"/>
    </row>
    <row r="37" spans="1:15" ht="14.25" x14ac:dyDescent="0.15">
      <c r="A37" s="70" t="s">
        <v>32</v>
      </c>
      <c r="B37" s="71" t="s">
        <v>46</v>
      </c>
      <c r="C37" s="72" t="s">
        <v>35</v>
      </c>
      <c r="D37" s="73">
        <v>4680000</v>
      </c>
      <c r="E37" s="73">
        <v>1285680</v>
      </c>
      <c r="F37" s="73">
        <v>-270820</v>
      </c>
      <c r="G37" s="73">
        <v>344916</v>
      </c>
      <c r="H37" s="73">
        <v>459888</v>
      </c>
      <c r="I37" s="7">
        <f t="shared" si="0"/>
        <v>0.25273237256988101</v>
      </c>
      <c r="J37" s="16">
        <f t="shared" si="1"/>
        <v>1819664</v>
      </c>
      <c r="K37" s="33">
        <v>273010805</v>
      </c>
      <c r="L37" s="7">
        <v>0.63300000000000001</v>
      </c>
      <c r="M37" s="16">
        <f t="shared" si="2"/>
        <v>-272550917</v>
      </c>
      <c r="N37" s="21">
        <f t="shared" si="3"/>
        <v>-38.026762743011901</v>
      </c>
      <c r="O37" s="102"/>
    </row>
    <row r="38" spans="1:15" ht="14.25" x14ac:dyDescent="0.15">
      <c r="A38" s="66" t="s">
        <v>32</v>
      </c>
      <c r="B38" s="67" t="s">
        <v>47</v>
      </c>
      <c r="C38" s="67"/>
      <c r="D38" s="74"/>
      <c r="E38" s="74"/>
      <c r="F38" s="74"/>
      <c r="G38" s="74"/>
      <c r="H38" s="74"/>
      <c r="I38" s="58"/>
      <c r="J38" s="59"/>
      <c r="K38" s="74"/>
      <c r="L38" s="58"/>
      <c r="M38" s="59"/>
      <c r="N38" s="60"/>
      <c r="O38" s="103"/>
    </row>
    <row r="39" spans="1:15" ht="14.25" x14ac:dyDescent="0.15">
      <c r="A39" s="70" t="s">
        <v>32</v>
      </c>
      <c r="B39" s="71" t="s">
        <v>47</v>
      </c>
      <c r="C39" s="72" t="s">
        <v>31</v>
      </c>
      <c r="D39" s="73">
        <v>34410000</v>
      </c>
      <c r="E39" s="73">
        <v>0</v>
      </c>
      <c r="F39" s="73">
        <v>2075910</v>
      </c>
      <c r="G39" s="73">
        <v>3280770</v>
      </c>
      <c r="H39" s="73">
        <v>812120</v>
      </c>
      <c r="I39" s="7">
        <f t="shared" si="0"/>
        <v>0.1316495914926728</v>
      </c>
      <c r="J39" s="16">
        <f t="shared" si="1"/>
        <v>6168800</v>
      </c>
      <c r="K39" s="33">
        <v>7143992</v>
      </c>
      <c r="L39" s="7">
        <v>0.23</v>
      </c>
      <c r="M39" s="16">
        <f t="shared" si="2"/>
        <v>-6331872</v>
      </c>
      <c r="N39" s="21">
        <f t="shared" si="3"/>
        <v>-9.8350408507327209</v>
      </c>
      <c r="O39" s="102"/>
    </row>
    <row r="40" spans="1:15" ht="14.25" x14ac:dyDescent="0.15">
      <c r="A40" s="70" t="s">
        <v>32</v>
      </c>
      <c r="B40" s="71" t="s">
        <v>47</v>
      </c>
      <c r="C40" s="72" t="s">
        <v>23</v>
      </c>
      <c r="D40" s="73">
        <v>62080000</v>
      </c>
      <c r="E40" s="73">
        <v>3925078</v>
      </c>
      <c r="F40" s="73">
        <v>4399559</v>
      </c>
      <c r="G40" s="73">
        <v>17066282</v>
      </c>
      <c r="H40" s="73">
        <v>11814055</v>
      </c>
      <c r="I40" s="7">
        <f t="shared" si="0"/>
        <v>0.31753966552966817</v>
      </c>
      <c r="J40" s="16">
        <f t="shared" si="1"/>
        <v>37204974</v>
      </c>
      <c r="K40" s="33">
        <v>17991317</v>
      </c>
      <c r="L40" s="7">
        <v>0.39300000000000002</v>
      </c>
      <c r="M40" s="16">
        <f t="shared" si="2"/>
        <v>-6177262</v>
      </c>
      <c r="N40" s="21">
        <f t="shared" si="3"/>
        <v>-7.5460334470331851</v>
      </c>
      <c r="O40" s="102"/>
    </row>
    <row r="41" spans="1:15" ht="14.25" x14ac:dyDescent="0.15">
      <c r="A41" s="70" t="s">
        <v>32</v>
      </c>
      <c r="B41" s="71" t="s">
        <v>47</v>
      </c>
      <c r="C41" s="72" t="s">
        <v>35</v>
      </c>
      <c r="D41" s="73">
        <v>6498000</v>
      </c>
      <c r="E41" s="73">
        <v>50160</v>
      </c>
      <c r="F41" s="73">
        <v>75240</v>
      </c>
      <c r="G41" s="73">
        <v>75240</v>
      </c>
      <c r="H41" s="73">
        <v>2546016</v>
      </c>
      <c r="I41" s="7">
        <f t="shared" si="0"/>
        <v>0.92695117262591309</v>
      </c>
      <c r="J41" s="16">
        <f t="shared" si="1"/>
        <v>2746656</v>
      </c>
      <c r="K41" s="33">
        <v>4185529</v>
      </c>
      <c r="L41" s="7">
        <v>0.79500000000000004</v>
      </c>
      <c r="M41" s="16">
        <f t="shared" si="2"/>
        <v>-1639513</v>
      </c>
      <c r="N41" s="21">
        <f t="shared" si="3"/>
        <v>13.195117262591305</v>
      </c>
      <c r="O41" s="102"/>
    </row>
    <row r="42" spans="1:15" ht="14.25" x14ac:dyDescent="0.15">
      <c r="A42" s="66" t="s">
        <v>32</v>
      </c>
      <c r="B42" s="67" t="s">
        <v>48</v>
      </c>
      <c r="C42" s="67"/>
      <c r="D42" s="74"/>
      <c r="E42" s="74"/>
      <c r="F42" s="74"/>
      <c r="G42" s="74"/>
      <c r="H42" s="74"/>
      <c r="I42" s="58"/>
      <c r="J42" s="59"/>
      <c r="K42" s="74"/>
      <c r="L42" s="58"/>
      <c r="M42" s="59"/>
      <c r="N42" s="60"/>
      <c r="O42" s="103"/>
    </row>
    <row r="43" spans="1:15" ht="14.25" x14ac:dyDescent="0.15">
      <c r="A43" s="70" t="s">
        <v>32</v>
      </c>
      <c r="B43" s="71" t="s">
        <v>48</v>
      </c>
      <c r="C43" s="72" t="s">
        <v>31</v>
      </c>
      <c r="D43" s="73">
        <v>90498000</v>
      </c>
      <c r="E43" s="73">
        <v>1760</v>
      </c>
      <c r="F43" s="73">
        <v>3780826</v>
      </c>
      <c r="G43" s="73">
        <v>4362286</v>
      </c>
      <c r="H43" s="73">
        <v>1352506</v>
      </c>
      <c r="I43" s="7">
        <f t="shared" si="0"/>
        <v>0.14240835733820428</v>
      </c>
      <c r="J43" s="16">
        <f t="shared" si="1"/>
        <v>9497378</v>
      </c>
      <c r="K43" s="33">
        <v>18350416</v>
      </c>
      <c r="L43" s="7">
        <v>0.246</v>
      </c>
      <c r="M43" s="16">
        <f t="shared" si="2"/>
        <v>-16997910</v>
      </c>
      <c r="N43" s="21">
        <f t="shared" si="3"/>
        <v>-10.359164266179571</v>
      </c>
      <c r="O43" s="102"/>
    </row>
    <row r="44" spans="1:15" ht="14.25" x14ac:dyDescent="0.15">
      <c r="A44" s="70" t="s">
        <v>32</v>
      </c>
      <c r="B44" s="71" t="s">
        <v>48</v>
      </c>
      <c r="C44" s="72" t="s">
        <v>23</v>
      </c>
      <c r="D44" s="73">
        <v>84744000</v>
      </c>
      <c r="E44" s="73">
        <v>11637178</v>
      </c>
      <c r="F44" s="73">
        <v>12001854</v>
      </c>
      <c r="G44" s="73">
        <v>19953059</v>
      </c>
      <c r="H44" s="73">
        <v>21697299</v>
      </c>
      <c r="I44" s="7">
        <f t="shared" si="0"/>
        <v>0.3323250378047643</v>
      </c>
      <c r="J44" s="16">
        <f t="shared" si="1"/>
        <v>65289390</v>
      </c>
      <c r="K44" s="33">
        <v>24165293</v>
      </c>
      <c r="L44" s="7">
        <v>0.307</v>
      </c>
      <c r="M44" s="16">
        <f t="shared" si="2"/>
        <v>-2467994</v>
      </c>
      <c r="N44" s="21">
        <f t="shared" si="3"/>
        <v>2.5325037804764303</v>
      </c>
      <c r="O44" s="102"/>
    </row>
    <row r="45" spans="1:15" ht="14.25" x14ac:dyDescent="0.15">
      <c r="A45" s="70" t="s">
        <v>32</v>
      </c>
      <c r="B45" s="71" t="s">
        <v>48</v>
      </c>
      <c r="C45" s="72" t="s">
        <v>49</v>
      </c>
      <c r="D45" s="73">
        <v>159639000</v>
      </c>
      <c r="E45" s="73">
        <v>5249704</v>
      </c>
      <c r="F45" s="73">
        <v>8420153</v>
      </c>
      <c r="G45" s="73">
        <v>6518948</v>
      </c>
      <c r="H45" s="73">
        <v>119608011</v>
      </c>
      <c r="I45" s="7">
        <f t="shared" si="0"/>
        <v>0.85558465795100802</v>
      </c>
      <c r="J45" s="16">
        <f t="shared" si="1"/>
        <v>139796816</v>
      </c>
      <c r="K45" s="33">
        <v>44164072</v>
      </c>
      <c r="L45" s="7">
        <v>0.58699999999999997</v>
      </c>
      <c r="M45" s="16">
        <f t="shared" si="2"/>
        <v>75443939</v>
      </c>
      <c r="N45" s="21">
        <f t="shared" si="3"/>
        <v>26.858465795100805</v>
      </c>
      <c r="O45" s="102" t="s">
        <v>91</v>
      </c>
    </row>
    <row r="46" spans="1:15" ht="14.25" x14ac:dyDescent="0.15">
      <c r="A46" s="70" t="s">
        <v>32</v>
      </c>
      <c r="B46" s="71" t="s">
        <v>48</v>
      </c>
      <c r="C46" s="72" t="s">
        <v>50</v>
      </c>
      <c r="D46" s="73">
        <v>11316000</v>
      </c>
      <c r="E46" s="73">
        <v>0</v>
      </c>
      <c r="F46" s="73">
        <v>0</v>
      </c>
      <c r="G46" s="73">
        <v>0</v>
      </c>
      <c r="H46" s="73">
        <v>11315950</v>
      </c>
      <c r="I46" s="7">
        <f t="shared" si="0"/>
        <v>1</v>
      </c>
      <c r="J46" s="16">
        <f t="shared" si="1"/>
        <v>11315950</v>
      </c>
      <c r="K46" s="33">
        <v>0</v>
      </c>
      <c r="L46" s="7">
        <v>0</v>
      </c>
      <c r="M46" s="16">
        <f t="shared" si="2"/>
        <v>11315950</v>
      </c>
      <c r="N46" s="21">
        <f t="shared" si="3"/>
        <v>100</v>
      </c>
      <c r="O46" s="102" t="s">
        <v>92</v>
      </c>
    </row>
    <row r="47" spans="1:15" ht="14.25" x14ac:dyDescent="0.15">
      <c r="A47" s="66" t="s">
        <v>32</v>
      </c>
      <c r="B47" s="67" t="s">
        <v>51</v>
      </c>
      <c r="C47" s="67"/>
      <c r="D47" s="74"/>
      <c r="E47" s="74"/>
      <c r="F47" s="74"/>
      <c r="G47" s="74"/>
      <c r="H47" s="74"/>
      <c r="I47" s="58"/>
      <c r="J47" s="59"/>
      <c r="K47" s="74"/>
      <c r="L47" s="58"/>
      <c r="M47" s="59"/>
      <c r="N47" s="60"/>
      <c r="O47" s="103"/>
    </row>
    <row r="48" spans="1:15" ht="14.25" x14ac:dyDescent="0.15">
      <c r="A48" s="70" t="s">
        <v>32</v>
      </c>
      <c r="B48" s="71" t="s">
        <v>51</v>
      </c>
      <c r="C48" s="72" t="s">
        <v>31</v>
      </c>
      <c r="D48" s="73">
        <v>598000</v>
      </c>
      <c r="E48" s="73">
        <v>0</v>
      </c>
      <c r="F48" s="73">
        <v>0</v>
      </c>
      <c r="G48" s="73">
        <v>2970</v>
      </c>
      <c r="H48" s="73">
        <v>0</v>
      </c>
      <c r="I48" s="7">
        <f t="shared" si="0"/>
        <v>0</v>
      </c>
      <c r="J48" s="16">
        <f t="shared" si="1"/>
        <v>2970</v>
      </c>
      <c r="K48" s="33">
        <v>25260</v>
      </c>
      <c r="L48" s="7">
        <v>0.65200000000000002</v>
      </c>
      <c r="M48" s="16">
        <f t="shared" si="2"/>
        <v>-25260</v>
      </c>
      <c r="N48" s="21">
        <f t="shared" si="3"/>
        <v>-65.2</v>
      </c>
      <c r="O48" s="102"/>
    </row>
    <row r="49" spans="1:15" ht="14.25" x14ac:dyDescent="0.15">
      <c r="A49" s="70" t="s">
        <v>32</v>
      </c>
      <c r="B49" s="71" t="s">
        <v>51</v>
      </c>
      <c r="C49" s="72" t="s">
        <v>52</v>
      </c>
      <c r="D49" s="73">
        <v>14836000</v>
      </c>
      <c r="E49" s="73">
        <v>1900481</v>
      </c>
      <c r="F49" s="73">
        <v>1805116</v>
      </c>
      <c r="G49" s="73">
        <v>3032049</v>
      </c>
      <c r="H49" s="73">
        <v>2200894</v>
      </c>
      <c r="I49" s="7">
        <f t="shared" si="0"/>
        <v>0.2462252224636238</v>
      </c>
      <c r="J49" s="16">
        <f t="shared" si="1"/>
        <v>8938540</v>
      </c>
      <c r="K49" s="33">
        <v>2020731</v>
      </c>
      <c r="L49" s="7">
        <v>0.14199999999999999</v>
      </c>
      <c r="M49" s="16">
        <f t="shared" si="2"/>
        <v>180163</v>
      </c>
      <c r="N49" s="21">
        <f t="shared" si="3"/>
        <v>10.422522246362382</v>
      </c>
      <c r="O49" s="102" t="s">
        <v>93</v>
      </c>
    </row>
    <row r="50" spans="1:15" ht="14.25" x14ac:dyDescent="0.15">
      <c r="A50" s="66" t="s">
        <v>32</v>
      </c>
      <c r="B50" s="67" t="s">
        <v>53</v>
      </c>
      <c r="C50" s="67"/>
      <c r="D50" s="74"/>
      <c r="E50" s="74"/>
      <c r="F50" s="74"/>
      <c r="G50" s="74"/>
      <c r="H50" s="74"/>
      <c r="I50" s="58"/>
      <c r="J50" s="59"/>
      <c r="K50" s="74"/>
      <c r="L50" s="58"/>
      <c r="M50" s="59"/>
      <c r="N50" s="60"/>
      <c r="O50" s="103"/>
    </row>
    <row r="51" spans="1:15" ht="14.25" x14ac:dyDescent="0.15">
      <c r="A51" s="70" t="s">
        <v>32</v>
      </c>
      <c r="B51" s="71" t="s">
        <v>53</v>
      </c>
      <c r="C51" s="72" t="s">
        <v>35</v>
      </c>
      <c r="D51" s="73">
        <v>261568965</v>
      </c>
      <c r="E51" s="73">
        <v>39259934</v>
      </c>
      <c r="F51" s="73">
        <v>60012370</v>
      </c>
      <c r="G51" s="73">
        <v>59924547</v>
      </c>
      <c r="H51" s="73">
        <v>81710288</v>
      </c>
      <c r="I51" s="7">
        <f t="shared" si="0"/>
        <v>0.3391775284832883</v>
      </c>
      <c r="J51" s="16">
        <f t="shared" si="1"/>
        <v>240907139</v>
      </c>
      <c r="K51" s="33">
        <v>0</v>
      </c>
      <c r="L51" s="7"/>
      <c r="M51" s="16">
        <f t="shared" si="2"/>
        <v>81710288</v>
      </c>
      <c r="N51" s="21">
        <f t="shared" si="3"/>
        <v>33.917752848328831</v>
      </c>
      <c r="O51" s="102"/>
    </row>
    <row r="52" spans="1:15" s="8" customFormat="1" ht="14.25" x14ac:dyDescent="0.15">
      <c r="A52" s="66" t="s">
        <v>32</v>
      </c>
      <c r="B52" s="67" t="s">
        <v>54</v>
      </c>
      <c r="C52" s="67"/>
      <c r="D52" s="74"/>
      <c r="E52" s="74"/>
      <c r="F52" s="74"/>
      <c r="G52" s="74"/>
      <c r="H52" s="74"/>
      <c r="I52" s="58"/>
      <c r="J52" s="59"/>
      <c r="K52" s="74"/>
      <c r="L52" s="58"/>
      <c r="M52" s="59"/>
      <c r="N52" s="60"/>
      <c r="O52" s="103"/>
    </row>
    <row r="53" spans="1:15" s="8" customFormat="1" ht="14.25" x14ac:dyDescent="0.15">
      <c r="A53" s="70" t="s">
        <v>32</v>
      </c>
      <c r="B53" s="71" t="s">
        <v>54</v>
      </c>
      <c r="C53" s="72" t="s">
        <v>31</v>
      </c>
      <c r="D53" s="73">
        <v>31101000</v>
      </c>
      <c r="E53" s="73">
        <v>102950</v>
      </c>
      <c r="F53" s="73">
        <v>4100</v>
      </c>
      <c r="G53" s="73">
        <v>490147</v>
      </c>
      <c r="H53" s="73">
        <v>276670</v>
      </c>
      <c r="I53" s="7">
        <f t="shared" si="0"/>
        <v>0.31660424297976697</v>
      </c>
      <c r="J53" s="16">
        <f t="shared" si="1"/>
        <v>873867</v>
      </c>
      <c r="K53" s="33">
        <v>7304843</v>
      </c>
      <c r="L53" s="7">
        <v>0.42899999999999999</v>
      </c>
      <c r="M53" s="16">
        <f t="shared" si="2"/>
        <v>-7028173</v>
      </c>
      <c r="N53" s="21">
        <f t="shared" si="3"/>
        <v>-11.239575702023302</v>
      </c>
      <c r="O53" s="102"/>
    </row>
    <row r="54" spans="1:15" s="8" customFormat="1" ht="14.25" x14ac:dyDescent="0.15">
      <c r="A54" s="70" t="s">
        <v>32</v>
      </c>
      <c r="B54" s="71" t="s">
        <v>54</v>
      </c>
      <c r="C54" s="72" t="s">
        <v>55</v>
      </c>
      <c r="D54" s="73">
        <v>7552000</v>
      </c>
      <c r="E54" s="73">
        <v>0</v>
      </c>
      <c r="F54" s="73">
        <v>0</v>
      </c>
      <c r="G54" s="73">
        <v>0</v>
      </c>
      <c r="H54" s="73">
        <v>0</v>
      </c>
      <c r="I54" s="7">
        <f t="shared" si="0"/>
        <v>0</v>
      </c>
      <c r="J54" s="16">
        <f t="shared" si="1"/>
        <v>0</v>
      </c>
      <c r="K54" s="33">
        <v>975352</v>
      </c>
      <c r="L54" s="7">
        <v>0.14699999999999999</v>
      </c>
      <c r="M54" s="16">
        <f t="shared" si="2"/>
        <v>-975352</v>
      </c>
      <c r="N54" s="21">
        <f t="shared" si="3"/>
        <v>-14.7</v>
      </c>
      <c r="O54" s="102"/>
    </row>
    <row r="55" spans="1:15" s="8" customFormat="1" ht="14.25" x14ac:dyDescent="0.15">
      <c r="A55" s="70" t="s">
        <v>32</v>
      </c>
      <c r="B55" s="71" t="s">
        <v>54</v>
      </c>
      <c r="C55" s="72" t="s">
        <v>23</v>
      </c>
      <c r="D55" s="73">
        <v>40048000</v>
      </c>
      <c r="E55" s="73">
        <v>4454810</v>
      </c>
      <c r="F55" s="73">
        <v>4487188</v>
      </c>
      <c r="G55" s="73">
        <v>10122573</v>
      </c>
      <c r="H55" s="73">
        <v>10698966</v>
      </c>
      <c r="I55" s="7">
        <f t="shared" si="0"/>
        <v>0.35946554335931241</v>
      </c>
      <c r="J55" s="16">
        <f t="shared" si="1"/>
        <v>29763537</v>
      </c>
      <c r="K55" s="33">
        <v>16264279</v>
      </c>
      <c r="L55" s="7">
        <v>0.46800000000000003</v>
      </c>
      <c r="M55" s="16">
        <f t="shared" si="2"/>
        <v>-5565313</v>
      </c>
      <c r="N55" s="21">
        <f t="shared" si="3"/>
        <v>-10.853445664068762</v>
      </c>
      <c r="O55" s="102"/>
    </row>
    <row r="56" spans="1:15" s="8" customFormat="1" ht="14.25" x14ac:dyDescent="0.15">
      <c r="A56" s="70" t="s">
        <v>32</v>
      </c>
      <c r="B56" s="71" t="s">
        <v>54</v>
      </c>
      <c r="C56" s="72" t="s">
        <v>56</v>
      </c>
      <c r="D56" s="73">
        <v>5417000</v>
      </c>
      <c r="E56" s="73">
        <v>0</v>
      </c>
      <c r="F56" s="73">
        <v>0</v>
      </c>
      <c r="G56" s="73">
        <v>413203</v>
      </c>
      <c r="H56" s="73">
        <v>1875940</v>
      </c>
      <c r="I56" s="7">
        <f t="shared" si="0"/>
        <v>0.81949445709595248</v>
      </c>
      <c r="J56" s="16">
        <f t="shared" si="1"/>
        <v>2289143</v>
      </c>
      <c r="K56" s="33">
        <v>1663388</v>
      </c>
      <c r="L56" s="7">
        <v>0.49399999999999999</v>
      </c>
      <c r="M56" s="16">
        <f t="shared" si="2"/>
        <v>212552</v>
      </c>
      <c r="N56" s="21">
        <f t="shared" si="3"/>
        <v>32.549445709595247</v>
      </c>
      <c r="O56" s="102" t="s">
        <v>95</v>
      </c>
    </row>
    <row r="57" spans="1:15" s="8" customFormat="1" ht="14.25" x14ac:dyDescent="0.15">
      <c r="A57" s="70" t="s">
        <v>32</v>
      </c>
      <c r="B57" s="71" t="s">
        <v>54</v>
      </c>
      <c r="C57" s="72" t="s">
        <v>57</v>
      </c>
      <c r="D57" s="73">
        <v>19513000</v>
      </c>
      <c r="E57" s="73">
        <v>220000</v>
      </c>
      <c r="F57" s="73">
        <v>1468640</v>
      </c>
      <c r="G57" s="73">
        <v>2366993</v>
      </c>
      <c r="H57" s="73">
        <v>5681275</v>
      </c>
      <c r="I57" s="7">
        <f t="shared" si="0"/>
        <v>0.58347834856814917</v>
      </c>
      <c r="J57" s="16">
        <f t="shared" si="1"/>
        <v>9736908</v>
      </c>
      <c r="K57" s="33">
        <v>4920698</v>
      </c>
      <c r="L57" s="7">
        <v>0.51600000000000001</v>
      </c>
      <c r="M57" s="16">
        <f t="shared" si="2"/>
        <v>760577</v>
      </c>
      <c r="N57" s="21">
        <f t="shared" si="3"/>
        <v>6.747834856814916</v>
      </c>
      <c r="O57" s="102"/>
    </row>
    <row r="58" spans="1:15" ht="27" collapsed="1" x14ac:dyDescent="0.15">
      <c r="A58" s="70" t="s">
        <v>32</v>
      </c>
      <c r="B58" s="71" t="s">
        <v>54</v>
      </c>
      <c r="C58" s="72" t="s">
        <v>40</v>
      </c>
      <c r="D58" s="73">
        <v>84120000</v>
      </c>
      <c r="E58" s="73">
        <v>1649949</v>
      </c>
      <c r="F58" s="73">
        <v>639375</v>
      </c>
      <c r="G58" s="73">
        <v>7184402</v>
      </c>
      <c r="H58" s="73">
        <v>14424464</v>
      </c>
      <c r="I58" s="7">
        <f t="shared" si="0"/>
        <v>0.60357976901179544</v>
      </c>
      <c r="J58" s="16">
        <f t="shared" si="1"/>
        <v>23898190</v>
      </c>
      <c r="K58" s="33">
        <v>6101045</v>
      </c>
      <c r="L58" s="7">
        <v>0.10100000000000001</v>
      </c>
      <c r="M58" s="16">
        <f t="shared" si="2"/>
        <v>8323419</v>
      </c>
      <c r="N58" s="21">
        <f t="shared" si="3"/>
        <v>50.257976901179546</v>
      </c>
      <c r="O58" s="102" t="s">
        <v>96</v>
      </c>
    </row>
    <row r="59" spans="1:15" ht="14.25" x14ac:dyDescent="0.15">
      <c r="A59" s="62" t="s">
        <v>58</v>
      </c>
      <c r="B59" s="63"/>
      <c r="C59" s="63"/>
      <c r="D59" s="76"/>
      <c r="E59" s="76"/>
      <c r="F59" s="76"/>
      <c r="G59" s="76"/>
      <c r="H59" s="76"/>
      <c r="I59" s="54"/>
      <c r="J59" s="55"/>
      <c r="K59" s="76"/>
      <c r="L59" s="54"/>
      <c r="M59" s="55"/>
      <c r="N59" s="56"/>
      <c r="O59" s="104"/>
    </row>
    <row r="60" spans="1:15" ht="14.25" x14ac:dyDescent="0.15">
      <c r="A60" s="66" t="s">
        <v>58</v>
      </c>
      <c r="B60" s="67" t="s">
        <v>59</v>
      </c>
      <c r="C60" s="67"/>
      <c r="D60" s="74"/>
      <c r="E60" s="74"/>
      <c r="F60" s="74"/>
      <c r="G60" s="74"/>
      <c r="H60" s="74"/>
      <c r="I60" s="58"/>
      <c r="J60" s="59"/>
      <c r="K60" s="74"/>
      <c r="L60" s="58"/>
      <c r="M60" s="59"/>
      <c r="N60" s="60"/>
      <c r="O60" s="103"/>
    </row>
    <row r="61" spans="1:15" ht="14.25" x14ac:dyDescent="0.15">
      <c r="A61" s="70" t="s">
        <v>58</v>
      </c>
      <c r="B61" s="71" t="s">
        <v>59</v>
      </c>
      <c r="C61" s="72" t="s">
        <v>31</v>
      </c>
      <c r="D61" s="73">
        <v>39825000</v>
      </c>
      <c r="E61" s="73">
        <v>0</v>
      </c>
      <c r="F61" s="73">
        <v>148452</v>
      </c>
      <c r="G61" s="73">
        <v>877608</v>
      </c>
      <c r="H61" s="73">
        <v>2106281</v>
      </c>
      <c r="I61" s="7">
        <f t="shared" si="0"/>
        <v>0.67243030053241326</v>
      </c>
      <c r="J61" s="16">
        <f t="shared" si="1"/>
        <v>3132341</v>
      </c>
      <c r="K61" s="33">
        <v>13373872</v>
      </c>
      <c r="L61" s="7">
        <v>0.5</v>
      </c>
      <c r="M61" s="16">
        <f t="shared" si="2"/>
        <v>-11267591</v>
      </c>
      <c r="N61" s="21">
        <f t="shared" si="3"/>
        <v>17.243030053241327</v>
      </c>
      <c r="O61" s="102"/>
    </row>
    <row r="62" spans="1:15" ht="14.25" x14ac:dyDescent="0.15">
      <c r="A62" s="70" t="s">
        <v>58</v>
      </c>
      <c r="B62" s="71" t="s">
        <v>59</v>
      </c>
      <c r="C62" s="72" t="s">
        <v>23</v>
      </c>
      <c r="D62" s="73">
        <v>151611000</v>
      </c>
      <c r="E62" s="73">
        <v>29043206</v>
      </c>
      <c r="F62" s="73">
        <v>28711216</v>
      </c>
      <c r="G62" s="73">
        <v>42687013</v>
      </c>
      <c r="H62" s="73">
        <v>50174950</v>
      </c>
      <c r="I62" s="7">
        <f t="shared" si="0"/>
        <v>0.33313075466523778</v>
      </c>
      <c r="J62" s="16">
        <f t="shared" si="1"/>
        <v>150616385</v>
      </c>
      <c r="K62" s="33">
        <v>42877448</v>
      </c>
      <c r="L62" s="7">
        <v>0.28100000000000003</v>
      </c>
      <c r="M62" s="16">
        <f t="shared" si="2"/>
        <v>7297502</v>
      </c>
      <c r="N62" s="21">
        <f t="shared" si="3"/>
        <v>5.213075466523776</v>
      </c>
      <c r="O62" s="102"/>
    </row>
    <row r="63" spans="1:15" ht="14.25" x14ac:dyDescent="0.15">
      <c r="A63" s="70" t="s">
        <v>58</v>
      </c>
      <c r="B63" s="71" t="s">
        <v>59</v>
      </c>
      <c r="C63" s="72" t="s">
        <v>60</v>
      </c>
      <c r="D63" s="73">
        <v>1060658000</v>
      </c>
      <c r="E63" s="73">
        <v>50416731</v>
      </c>
      <c r="F63" s="73">
        <v>169087245</v>
      </c>
      <c r="G63" s="73">
        <v>112311207</v>
      </c>
      <c r="H63" s="73">
        <v>479542172</v>
      </c>
      <c r="I63" s="7">
        <f t="shared" si="0"/>
        <v>0.59103694450394184</v>
      </c>
      <c r="J63" s="16">
        <f t="shared" si="1"/>
        <v>811357355</v>
      </c>
      <c r="K63" s="33">
        <v>514718541</v>
      </c>
      <c r="L63" s="7">
        <v>0.60799999999999998</v>
      </c>
      <c r="M63" s="16">
        <f t="shared" si="2"/>
        <v>-35176369</v>
      </c>
      <c r="N63" s="21">
        <f t="shared" si="3"/>
        <v>-1.6963055496058144</v>
      </c>
      <c r="O63" s="102"/>
    </row>
    <row r="64" spans="1:15" ht="14.25" x14ac:dyDescent="0.15">
      <c r="A64" s="66" t="s">
        <v>58</v>
      </c>
      <c r="B64" s="67" t="s">
        <v>61</v>
      </c>
      <c r="C64" s="67"/>
      <c r="D64" s="74"/>
      <c r="E64" s="74"/>
      <c r="F64" s="74"/>
      <c r="G64" s="74"/>
      <c r="H64" s="74"/>
      <c r="I64" s="58"/>
      <c r="J64" s="59"/>
      <c r="K64" s="74"/>
      <c r="L64" s="58"/>
      <c r="M64" s="59"/>
      <c r="N64" s="60"/>
      <c r="O64" s="103"/>
    </row>
    <row r="65" spans="1:15" ht="14.25" x14ac:dyDescent="0.15">
      <c r="A65" s="70" t="s">
        <v>58</v>
      </c>
      <c r="B65" s="71" t="s">
        <v>61</v>
      </c>
      <c r="C65" s="72" t="s">
        <v>31</v>
      </c>
      <c r="D65" s="73">
        <v>5509000</v>
      </c>
      <c r="E65" s="73">
        <v>0</v>
      </c>
      <c r="F65" s="73">
        <v>0</v>
      </c>
      <c r="G65" s="73">
        <v>146182</v>
      </c>
      <c r="H65" s="73">
        <v>90980</v>
      </c>
      <c r="I65" s="7">
        <f t="shared" si="0"/>
        <v>0.38361963552339751</v>
      </c>
      <c r="J65" s="16">
        <f t="shared" si="1"/>
        <v>237162</v>
      </c>
      <c r="K65" s="33">
        <v>493518</v>
      </c>
      <c r="L65" s="7">
        <v>0.188</v>
      </c>
      <c r="M65" s="16">
        <f t="shared" si="2"/>
        <v>-402538</v>
      </c>
      <c r="N65" s="21">
        <f t="shared" si="3"/>
        <v>19.561963552339751</v>
      </c>
      <c r="O65" s="102"/>
    </row>
    <row r="66" spans="1:15" ht="14.25" x14ac:dyDescent="0.15">
      <c r="A66" s="70" t="s">
        <v>58</v>
      </c>
      <c r="B66" s="71" t="s">
        <v>61</v>
      </c>
      <c r="C66" s="72" t="s">
        <v>23</v>
      </c>
      <c r="D66" s="73">
        <v>7763000</v>
      </c>
      <c r="E66" s="73">
        <v>714286</v>
      </c>
      <c r="F66" s="73">
        <v>2080459</v>
      </c>
      <c r="G66" s="73">
        <v>1182785</v>
      </c>
      <c r="H66" s="73">
        <v>2733706</v>
      </c>
      <c r="I66" s="7">
        <f t="shared" si="0"/>
        <v>0.40733271784809832</v>
      </c>
      <c r="J66" s="16">
        <f t="shared" si="1"/>
        <v>6711236</v>
      </c>
      <c r="K66" s="33">
        <v>4346081</v>
      </c>
      <c r="L66" s="7">
        <v>0.57099999999999995</v>
      </c>
      <c r="M66" s="16">
        <f t="shared" si="2"/>
        <v>-1612375</v>
      </c>
      <c r="N66" s="21">
        <f t="shared" si="3"/>
        <v>-16.366728215190165</v>
      </c>
      <c r="O66" s="102"/>
    </row>
    <row r="67" spans="1:15" ht="14.25" x14ac:dyDescent="0.15">
      <c r="A67" s="70" t="s">
        <v>58</v>
      </c>
      <c r="B67" s="71" t="s">
        <v>61</v>
      </c>
      <c r="C67" s="72" t="s">
        <v>35</v>
      </c>
      <c r="D67" s="73">
        <v>28803000</v>
      </c>
      <c r="E67" s="73">
        <v>5545859</v>
      </c>
      <c r="F67" s="73">
        <v>6171185</v>
      </c>
      <c r="G67" s="73">
        <v>5589430</v>
      </c>
      <c r="H67" s="73">
        <v>10844303</v>
      </c>
      <c r="I67" s="7">
        <f t="shared" si="0"/>
        <v>0.38522215567975265</v>
      </c>
      <c r="J67" s="16">
        <f t="shared" si="1"/>
        <v>28150777</v>
      </c>
      <c r="K67" s="33">
        <v>12036031</v>
      </c>
      <c r="L67" s="7">
        <v>0.40500000000000003</v>
      </c>
      <c r="M67" s="16">
        <f t="shared" si="2"/>
        <v>-1191728</v>
      </c>
      <c r="N67" s="21">
        <f t="shared" si="3"/>
        <v>-1.9777844320247373</v>
      </c>
      <c r="O67" s="102"/>
    </row>
    <row r="68" spans="1:15" ht="14.25" x14ac:dyDescent="0.15">
      <c r="A68" s="70" t="s">
        <v>58</v>
      </c>
      <c r="B68" s="71" t="s">
        <v>61</v>
      </c>
      <c r="C68" s="72" t="s">
        <v>60</v>
      </c>
      <c r="D68" s="73">
        <v>187022000</v>
      </c>
      <c r="E68" s="73">
        <v>22063195</v>
      </c>
      <c r="F68" s="73">
        <v>22904074</v>
      </c>
      <c r="G68" s="73">
        <v>44440564</v>
      </c>
      <c r="H68" s="73">
        <v>83750643</v>
      </c>
      <c r="I68" s="7">
        <f t="shared" si="0"/>
        <v>0.48366470377112813</v>
      </c>
      <c r="J68" s="16">
        <f t="shared" si="1"/>
        <v>173158476</v>
      </c>
      <c r="K68" s="33">
        <v>78477024</v>
      </c>
      <c r="L68" s="7">
        <v>0.48799999999999999</v>
      </c>
      <c r="M68" s="16">
        <f t="shared" si="2"/>
        <v>5273619</v>
      </c>
      <c r="N68" s="21">
        <f t="shared" si="3"/>
        <v>-0.43352962288718544</v>
      </c>
      <c r="O68" s="102"/>
    </row>
    <row r="69" spans="1:15" ht="14.25" x14ac:dyDescent="0.15">
      <c r="A69" s="66" t="s">
        <v>58</v>
      </c>
      <c r="B69" s="67" t="s">
        <v>62</v>
      </c>
      <c r="C69" s="67"/>
      <c r="D69" s="74"/>
      <c r="E69" s="74"/>
      <c r="F69" s="74"/>
      <c r="G69" s="74"/>
      <c r="H69" s="74"/>
      <c r="I69" s="58"/>
      <c r="J69" s="59"/>
      <c r="K69" s="74"/>
      <c r="L69" s="58"/>
      <c r="M69" s="59"/>
      <c r="N69" s="60"/>
      <c r="O69" s="103"/>
    </row>
    <row r="70" spans="1:15" ht="14.25" x14ac:dyDescent="0.15">
      <c r="A70" s="70" t="s">
        <v>58</v>
      </c>
      <c r="B70" s="71" t="s">
        <v>62</v>
      </c>
      <c r="C70" s="72" t="s">
        <v>31</v>
      </c>
      <c r="D70" s="73">
        <v>429000</v>
      </c>
      <c r="E70" s="73">
        <v>0</v>
      </c>
      <c r="F70" s="73">
        <v>0</v>
      </c>
      <c r="G70" s="73">
        <v>0</v>
      </c>
      <c r="H70" s="73">
        <v>0</v>
      </c>
      <c r="I70" s="7">
        <f t="shared" si="0"/>
        <v>0</v>
      </c>
      <c r="J70" s="16">
        <f t="shared" si="1"/>
        <v>0</v>
      </c>
      <c r="K70" s="33">
        <v>46140</v>
      </c>
      <c r="L70" s="7">
        <v>0.11899999999999999</v>
      </c>
      <c r="M70" s="16">
        <f t="shared" si="2"/>
        <v>-46140</v>
      </c>
      <c r="N70" s="21">
        <f t="shared" si="3"/>
        <v>-11.899999999999999</v>
      </c>
      <c r="O70" s="102"/>
    </row>
    <row r="71" spans="1:15" ht="27" x14ac:dyDescent="0.15">
      <c r="A71" s="70" t="s">
        <v>58</v>
      </c>
      <c r="B71" s="71" t="s">
        <v>62</v>
      </c>
      <c r="C71" s="72" t="s">
        <v>23</v>
      </c>
      <c r="D71" s="73">
        <v>39926000</v>
      </c>
      <c r="E71" s="73">
        <v>2796587</v>
      </c>
      <c r="F71" s="73">
        <v>3199414</v>
      </c>
      <c r="G71" s="73">
        <v>5664214</v>
      </c>
      <c r="H71" s="73">
        <v>22488168</v>
      </c>
      <c r="I71" s="7">
        <f t="shared" si="0"/>
        <v>0.65854269000087062</v>
      </c>
      <c r="J71" s="16">
        <f t="shared" si="1"/>
        <v>34148383</v>
      </c>
      <c r="K71" s="33">
        <v>18766651</v>
      </c>
      <c r="L71" s="7">
        <v>0.49099999999999999</v>
      </c>
      <c r="M71" s="16">
        <f t="shared" si="2"/>
        <v>3721517</v>
      </c>
      <c r="N71" s="21">
        <f t="shared" si="3"/>
        <v>16.754269000087064</v>
      </c>
      <c r="O71" s="102" t="s">
        <v>99</v>
      </c>
    </row>
    <row r="72" spans="1:15" ht="14.25" x14ac:dyDescent="0.15">
      <c r="A72" s="66" t="s">
        <v>58</v>
      </c>
      <c r="B72" s="67" t="s">
        <v>63</v>
      </c>
      <c r="C72" s="67"/>
      <c r="D72" s="74"/>
      <c r="E72" s="74"/>
      <c r="F72" s="74"/>
      <c r="G72" s="74"/>
      <c r="H72" s="74"/>
      <c r="I72" s="58"/>
      <c r="J72" s="59"/>
      <c r="K72" s="74"/>
      <c r="L72" s="58"/>
      <c r="M72" s="59"/>
      <c r="N72" s="60"/>
      <c r="O72" s="103"/>
    </row>
    <row r="73" spans="1:15" ht="14.25" x14ac:dyDescent="0.15">
      <c r="A73" s="70" t="s">
        <v>58</v>
      </c>
      <c r="B73" s="71" t="s">
        <v>63</v>
      </c>
      <c r="C73" s="72" t="s">
        <v>37</v>
      </c>
      <c r="D73" s="73">
        <v>17865000</v>
      </c>
      <c r="E73" s="73">
        <v>0</v>
      </c>
      <c r="F73" s="73">
        <v>0</v>
      </c>
      <c r="G73" s="73">
        <v>0</v>
      </c>
      <c r="H73" s="73">
        <v>12705000</v>
      </c>
      <c r="I73" s="7">
        <f t="shared" ref="I73:I117" si="4">IFERROR(H73/J73,)</f>
        <v>1</v>
      </c>
      <c r="J73" s="16">
        <f t="shared" ref="J73:J117" si="5">E73+F73+G73+H73</f>
        <v>12705000</v>
      </c>
      <c r="K73" s="33">
        <v>0</v>
      </c>
      <c r="L73" s="7"/>
      <c r="M73" s="16">
        <f t="shared" ref="M73:M117" si="6">H73-K73</f>
        <v>12705000</v>
      </c>
      <c r="N73" s="21">
        <f t="shared" ref="N73:N117" si="7">(I73-L73)*100</f>
        <v>100</v>
      </c>
      <c r="O73" s="130" t="s">
        <v>105</v>
      </c>
    </row>
    <row r="74" spans="1:15" ht="14.25" x14ac:dyDescent="0.15">
      <c r="A74" s="77" t="s">
        <v>64</v>
      </c>
      <c r="B74" s="78"/>
      <c r="C74" s="63"/>
      <c r="D74" s="76"/>
      <c r="E74" s="76"/>
      <c r="F74" s="76"/>
      <c r="G74" s="76"/>
      <c r="H74" s="76"/>
      <c r="I74" s="54"/>
      <c r="J74" s="55"/>
      <c r="K74" s="76"/>
      <c r="L74" s="54"/>
      <c r="M74" s="55"/>
      <c r="N74" s="56"/>
      <c r="O74" s="104"/>
    </row>
    <row r="75" spans="1:15" ht="14.25" x14ac:dyDescent="0.15">
      <c r="A75" s="79" t="s">
        <v>64</v>
      </c>
      <c r="B75" s="80" t="s">
        <v>65</v>
      </c>
      <c r="C75" s="80"/>
      <c r="D75" s="74"/>
      <c r="E75" s="74"/>
      <c r="F75" s="74"/>
      <c r="G75" s="74"/>
      <c r="H75" s="74"/>
      <c r="I75" s="58"/>
      <c r="J75" s="59"/>
      <c r="K75" s="74"/>
      <c r="L75" s="58"/>
      <c r="M75" s="59"/>
      <c r="N75" s="60"/>
      <c r="O75" s="103"/>
    </row>
    <row r="76" spans="1:15" ht="14.25" x14ac:dyDescent="0.15">
      <c r="A76" s="81" t="s">
        <v>64</v>
      </c>
      <c r="B76" s="82" t="s">
        <v>65</v>
      </c>
      <c r="C76" s="72" t="s">
        <v>31</v>
      </c>
      <c r="D76" s="73">
        <v>30003000</v>
      </c>
      <c r="E76" s="73">
        <v>187900</v>
      </c>
      <c r="F76" s="73">
        <v>426110</v>
      </c>
      <c r="G76" s="73">
        <v>573290</v>
      </c>
      <c r="H76" s="73">
        <v>473250</v>
      </c>
      <c r="I76" s="7">
        <f t="shared" si="4"/>
        <v>0.28499593508175003</v>
      </c>
      <c r="J76" s="16">
        <f t="shared" si="5"/>
        <v>1660550</v>
      </c>
      <c r="K76" s="33">
        <v>13267288</v>
      </c>
      <c r="L76" s="7">
        <v>0.52400000000000002</v>
      </c>
      <c r="M76" s="16">
        <f t="shared" si="6"/>
        <v>-12794038</v>
      </c>
      <c r="N76" s="21">
        <f t="shared" si="7"/>
        <v>-23.900406491824999</v>
      </c>
      <c r="O76" s="102"/>
    </row>
    <row r="77" spans="1:15" ht="14.25" x14ac:dyDescent="0.15">
      <c r="A77" s="81" t="s">
        <v>64</v>
      </c>
      <c r="B77" s="82" t="s">
        <v>65</v>
      </c>
      <c r="C77" s="72" t="s">
        <v>23</v>
      </c>
      <c r="D77" s="73">
        <v>84851000</v>
      </c>
      <c r="E77" s="73">
        <v>13060764</v>
      </c>
      <c r="F77" s="73">
        <v>22037914</v>
      </c>
      <c r="G77" s="73">
        <v>14877212</v>
      </c>
      <c r="H77" s="73">
        <v>22697568</v>
      </c>
      <c r="I77" s="7">
        <f t="shared" si="4"/>
        <v>0.31232266393598607</v>
      </c>
      <c r="J77" s="16">
        <f t="shared" si="5"/>
        <v>72673458</v>
      </c>
      <c r="K77" s="33">
        <v>25628918</v>
      </c>
      <c r="L77" s="7">
        <v>0.32600000000000001</v>
      </c>
      <c r="M77" s="16">
        <f t="shared" si="6"/>
        <v>-2931350</v>
      </c>
      <c r="N77" s="21">
        <f t="shared" si="7"/>
        <v>-1.3677336064013945</v>
      </c>
      <c r="O77" s="102"/>
    </row>
    <row r="78" spans="1:15" ht="14.25" x14ac:dyDescent="0.15">
      <c r="A78" s="79" t="s">
        <v>64</v>
      </c>
      <c r="B78" s="80" t="s">
        <v>66</v>
      </c>
      <c r="C78" s="80"/>
      <c r="D78" s="74"/>
      <c r="E78" s="74"/>
      <c r="F78" s="74"/>
      <c r="G78" s="74"/>
      <c r="H78" s="74"/>
      <c r="I78" s="58"/>
      <c r="J78" s="59"/>
      <c r="K78" s="74"/>
      <c r="L78" s="58"/>
      <c r="M78" s="59"/>
      <c r="N78" s="60"/>
      <c r="O78" s="103"/>
    </row>
    <row r="79" spans="1:15" ht="14.25" x14ac:dyDescent="0.15">
      <c r="A79" s="81" t="s">
        <v>64</v>
      </c>
      <c r="B79" s="82" t="s">
        <v>66</v>
      </c>
      <c r="C79" s="72" t="s">
        <v>31</v>
      </c>
      <c r="D79" s="73">
        <v>2001000</v>
      </c>
      <c r="E79" s="73">
        <v>0</v>
      </c>
      <c r="F79" s="73">
        <v>71680</v>
      </c>
      <c r="G79" s="73">
        <v>56250</v>
      </c>
      <c r="H79" s="73">
        <v>275390</v>
      </c>
      <c r="I79" s="7">
        <f t="shared" si="4"/>
        <v>0.68280769612218584</v>
      </c>
      <c r="J79" s="16">
        <f t="shared" si="5"/>
        <v>403320</v>
      </c>
      <c r="K79" s="33">
        <v>9050</v>
      </c>
      <c r="L79" s="7">
        <v>1.2E-2</v>
      </c>
      <c r="M79" s="16">
        <f t="shared" si="6"/>
        <v>266340</v>
      </c>
      <c r="N79" s="21">
        <f t="shared" si="7"/>
        <v>67.080769612218589</v>
      </c>
      <c r="O79" s="102" t="s">
        <v>89</v>
      </c>
    </row>
    <row r="80" spans="1:15" ht="14.25" x14ac:dyDescent="0.15">
      <c r="A80" s="81" t="s">
        <v>64</v>
      </c>
      <c r="B80" s="82" t="s">
        <v>66</v>
      </c>
      <c r="C80" s="72" t="s">
        <v>40</v>
      </c>
      <c r="D80" s="73">
        <v>12849000</v>
      </c>
      <c r="E80" s="73">
        <v>0</v>
      </c>
      <c r="F80" s="73">
        <v>51700</v>
      </c>
      <c r="G80" s="73">
        <v>1122030</v>
      </c>
      <c r="H80" s="73">
        <v>11000000</v>
      </c>
      <c r="I80" s="7">
        <f t="shared" si="4"/>
        <v>0.90358501461754126</v>
      </c>
      <c r="J80" s="16">
        <f t="shared" si="5"/>
        <v>12173730</v>
      </c>
      <c r="K80" s="33">
        <v>713010</v>
      </c>
      <c r="L80" s="7">
        <v>0.111</v>
      </c>
      <c r="M80" s="16">
        <f t="shared" si="6"/>
        <v>10286990</v>
      </c>
      <c r="N80" s="21">
        <f t="shared" si="7"/>
        <v>79.258501461754122</v>
      </c>
      <c r="O80" s="102" t="s">
        <v>104</v>
      </c>
    </row>
    <row r="81" spans="1:15" ht="14.25" x14ac:dyDescent="0.15">
      <c r="A81" s="79" t="s">
        <v>64</v>
      </c>
      <c r="B81" s="80" t="s">
        <v>67</v>
      </c>
      <c r="C81" s="80"/>
      <c r="D81" s="74"/>
      <c r="E81" s="74"/>
      <c r="F81" s="74"/>
      <c r="G81" s="74"/>
      <c r="H81" s="74"/>
      <c r="I81" s="58"/>
      <c r="J81" s="59"/>
      <c r="K81" s="74"/>
      <c r="L81" s="58"/>
      <c r="M81" s="59"/>
      <c r="N81" s="60"/>
      <c r="O81" s="103"/>
    </row>
    <row r="82" spans="1:15" ht="14.25" x14ac:dyDescent="0.15">
      <c r="A82" s="81" t="s">
        <v>64</v>
      </c>
      <c r="B82" s="82" t="s">
        <v>67</v>
      </c>
      <c r="C82" s="72" t="s">
        <v>31</v>
      </c>
      <c r="D82" s="73">
        <v>36965000</v>
      </c>
      <c r="E82" s="73">
        <v>0</v>
      </c>
      <c r="F82" s="73">
        <v>251764</v>
      </c>
      <c r="G82" s="73">
        <v>1583238</v>
      </c>
      <c r="H82" s="73">
        <v>839069</v>
      </c>
      <c r="I82" s="7">
        <f t="shared" si="4"/>
        <v>0.31377962664416914</v>
      </c>
      <c r="J82" s="16">
        <f t="shared" si="5"/>
        <v>2674071</v>
      </c>
      <c r="K82" s="33">
        <v>10089602</v>
      </c>
      <c r="L82" s="7">
        <v>0.40300000000000002</v>
      </c>
      <c r="M82" s="16">
        <f t="shared" si="6"/>
        <v>-9250533</v>
      </c>
      <c r="N82" s="21">
        <f t="shared" si="7"/>
        <v>-8.922037335583088</v>
      </c>
      <c r="O82" s="102"/>
    </row>
    <row r="83" spans="1:15" ht="14.25" x14ac:dyDescent="0.15">
      <c r="A83" s="81" t="s">
        <v>64</v>
      </c>
      <c r="B83" s="82" t="s">
        <v>67</v>
      </c>
      <c r="C83" s="72" t="s">
        <v>23</v>
      </c>
      <c r="D83" s="73">
        <v>68168000</v>
      </c>
      <c r="E83" s="73">
        <v>1995069</v>
      </c>
      <c r="F83" s="73">
        <v>3837073</v>
      </c>
      <c r="G83" s="73">
        <v>11465597</v>
      </c>
      <c r="H83" s="73">
        <v>30584171</v>
      </c>
      <c r="I83" s="7">
        <f t="shared" si="4"/>
        <v>0.6387416667380228</v>
      </c>
      <c r="J83" s="16">
        <f t="shared" si="5"/>
        <v>47881910</v>
      </c>
      <c r="K83" s="33">
        <v>26454721</v>
      </c>
      <c r="L83" s="7">
        <v>0.44</v>
      </c>
      <c r="M83" s="16">
        <f t="shared" si="6"/>
        <v>4129450</v>
      </c>
      <c r="N83" s="21">
        <f t="shared" si="7"/>
        <v>19.874166673802279</v>
      </c>
      <c r="O83" s="102" t="s">
        <v>90</v>
      </c>
    </row>
    <row r="84" spans="1:15" ht="14.25" x14ac:dyDescent="0.15">
      <c r="A84" s="81" t="s">
        <v>64</v>
      </c>
      <c r="B84" s="82" t="s">
        <v>67</v>
      </c>
      <c r="C84" s="72" t="s">
        <v>35</v>
      </c>
      <c r="D84" s="73">
        <v>38627000</v>
      </c>
      <c r="E84" s="73">
        <v>2205361</v>
      </c>
      <c r="F84" s="73">
        <v>2310692</v>
      </c>
      <c r="G84" s="73">
        <v>8795173</v>
      </c>
      <c r="H84" s="73">
        <v>14453204</v>
      </c>
      <c r="I84" s="7">
        <f t="shared" si="4"/>
        <v>0.52056548612739395</v>
      </c>
      <c r="J84" s="16">
        <f t="shared" si="5"/>
        <v>27764430</v>
      </c>
      <c r="K84" s="33">
        <v>12276099</v>
      </c>
      <c r="L84" s="7">
        <v>0.57499999999999996</v>
      </c>
      <c r="M84" s="16">
        <f t="shared" si="6"/>
        <v>2177105</v>
      </c>
      <c r="N84" s="21">
        <f t="shared" si="7"/>
        <v>-5.4434513872606001</v>
      </c>
      <c r="O84" s="102"/>
    </row>
    <row r="85" spans="1:15" ht="14.25" x14ac:dyDescent="0.15">
      <c r="A85" s="81" t="s">
        <v>64</v>
      </c>
      <c r="B85" s="82" t="s">
        <v>67</v>
      </c>
      <c r="C85" s="72" t="s">
        <v>68</v>
      </c>
      <c r="D85" s="73">
        <v>620953000</v>
      </c>
      <c r="E85" s="73">
        <v>0</v>
      </c>
      <c r="F85" s="73">
        <v>0</v>
      </c>
      <c r="G85" s="73">
        <v>0</v>
      </c>
      <c r="H85" s="73">
        <v>0</v>
      </c>
      <c r="I85" s="7">
        <f t="shared" si="4"/>
        <v>0</v>
      </c>
      <c r="J85" s="16">
        <f t="shared" si="5"/>
        <v>0</v>
      </c>
      <c r="K85" s="33">
        <v>0</v>
      </c>
      <c r="L85" s="7">
        <v>0</v>
      </c>
      <c r="M85" s="16">
        <f t="shared" si="6"/>
        <v>0</v>
      </c>
      <c r="N85" s="21">
        <f t="shared" si="7"/>
        <v>0</v>
      </c>
      <c r="O85" s="102"/>
    </row>
    <row r="86" spans="1:15" ht="14.25" x14ac:dyDescent="0.15">
      <c r="A86" s="79" t="s">
        <v>64</v>
      </c>
      <c r="B86" s="80" t="s">
        <v>69</v>
      </c>
      <c r="C86" s="80"/>
      <c r="D86" s="74"/>
      <c r="E86" s="74"/>
      <c r="F86" s="74"/>
      <c r="G86" s="74"/>
      <c r="H86" s="74"/>
      <c r="I86" s="58"/>
      <c r="J86" s="59"/>
      <c r="K86" s="74"/>
      <c r="L86" s="58"/>
      <c r="M86" s="59"/>
      <c r="N86" s="60"/>
      <c r="O86" s="103"/>
    </row>
    <row r="87" spans="1:15" ht="14.25" x14ac:dyDescent="0.15">
      <c r="A87" s="81" t="s">
        <v>64</v>
      </c>
      <c r="B87" s="82" t="s">
        <v>69</v>
      </c>
      <c r="C87" s="72" t="s">
        <v>37</v>
      </c>
      <c r="D87" s="73">
        <v>0</v>
      </c>
      <c r="E87" s="73">
        <v>0</v>
      </c>
      <c r="F87" s="73">
        <v>0</v>
      </c>
      <c r="G87" s="73">
        <v>0</v>
      </c>
      <c r="H87" s="73">
        <v>0</v>
      </c>
      <c r="I87" s="7">
        <f t="shared" si="4"/>
        <v>0</v>
      </c>
      <c r="J87" s="16">
        <f t="shared" si="5"/>
        <v>0</v>
      </c>
      <c r="K87" s="33">
        <v>550000</v>
      </c>
      <c r="L87" s="7">
        <v>1.4E-2</v>
      </c>
      <c r="M87" s="16">
        <f t="shared" si="6"/>
        <v>-550000</v>
      </c>
      <c r="N87" s="21">
        <f t="shared" si="7"/>
        <v>-1.4000000000000001</v>
      </c>
      <c r="O87" s="102"/>
    </row>
    <row r="88" spans="1:15" ht="14.25" x14ac:dyDescent="0.15">
      <c r="A88" s="62" t="s">
        <v>70</v>
      </c>
      <c r="B88" s="63"/>
      <c r="C88" s="63" t="s">
        <v>71</v>
      </c>
      <c r="D88" s="76"/>
      <c r="E88" s="76"/>
      <c r="F88" s="76"/>
      <c r="G88" s="76"/>
      <c r="H88" s="76"/>
      <c r="I88" s="54"/>
      <c r="J88" s="55"/>
      <c r="K88" s="76"/>
      <c r="L88" s="54"/>
      <c r="M88" s="55"/>
      <c r="N88" s="56"/>
      <c r="O88" s="104"/>
    </row>
    <row r="89" spans="1:15" ht="14.25" x14ac:dyDescent="0.15">
      <c r="A89" s="66" t="s">
        <v>70</v>
      </c>
      <c r="B89" s="67" t="s">
        <v>72</v>
      </c>
      <c r="C89" s="67"/>
      <c r="D89" s="74"/>
      <c r="E89" s="74"/>
      <c r="F89" s="74"/>
      <c r="G89" s="74"/>
      <c r="H89" s="74"/>
      <c r="I89" s="58"/>
      <c r="J89" s="59"/>
      <c r="K89" s="74"/>
      <c r="L89" s="58"/>
      <c r="M89" s="59"/>
      <c r="N89" s="60"/>
      <c r="O89" s="103"/>
    </row>
    <row r="90" spans="1:15" ht="14.25" x14ac:dyDescent="0.15">
      <c r="A90" s="70" t="s">
        <v>70</v>
      </c>
      <c r="B90" s="71" t="s">
        <v>72</v>
      </c>
      <c r="C90" s="72" t="s">
        <v>31</v>
      </c>
      <c r="D90" s="73">
        <v>5207000</v>
      </c>
      <c r="E90" s="73">
        <v>0</v>
      </c>
      <c r="F90" s="73">
        <v>34280</v>
      </c>
      <c r="G90" s="73">
        <v>198710</v>
      </c>
      <c r="H90" s="73">
        <v>130170</v>
      </c>
      <c r="I90" s="7">
        <f t="shared" si="4"/>
        <v>0.35843705253882585</v>
      </c>
      <c r="J90" s="16">
        <f t="shared" si="5"/>
        <v>363160</v>
      </c>
      <c r="K90" s="33">
        <v>469840</v>
      </c>
      <c r="L90" s="7">
        <v>0.318</v>
      </c>
      <c r="M90" s="16">
        <f t="shared" si="6"/>
        <v>-339670</v>
      </c>
      <c r="N90" s="21">
        <f t="shared" si="7"/>
        <v>4.0437052538825844</v>
      </c>
      <c r="O90" s="102"/>
    </row>
    <row r="91" spans="1:15" ht="14.25" x14ac:dyDescent="0.15">
      <c r="A91" s="70" t="s">
        <v>70</v>
      </c>
      <c r="B91" s="71" t="s">
        <v>72</v>
      </c>
      <c r="C91" s="72" t="s">
        <v>23</v>
      </c>
      <c r="D91" s="73">
        <v>394972000</v>
      </c>
      <c r="E91" s="73">
        <v>75648404</v>
      </c>
      <c r="F91" s="73">
        <v>87065062</v>
      </c>
      <c r="G91" s="73">
        <v>126027752</v>
      </c>
      <c r="H91" s="73">
        <v>99681144</v>
      </c>
      <c r="I91" s="7">
        <f t="shared" si="4"/>
        <v>0.25663080644157144</v>
      </c>
      <c r="J91" s="16">
        <f t="shared" si="5"/>
        <v>388422362</v>
      </c>
      <c r="K91" s="33">
        <v>107818631</v>
      </c>
      <c r="L91" s="7">
        <v>0.28000000000000003</v>
      </c>
      <c r="M91" s="16">
        <f t="shared" si="6"/>
        <v>-8137487</v>
      </c>
      <c r="N91" s="21">
        <f t="shared" si="7"/>
        <v>-2.3369193558428591</v>
      </c>
      <c r="O91" s="102"/>
    </row>
    <row r="92" spans="1:15" ht="27" x14ac:dyDescent="0.15">
      <c r="A92" s="70" t="s">
        <v>70</v>
      </c>
      <c r="B92" s="71" t="s">
        <v>72</v>
      </c>
      <c r="C92" s="72" t="s">
        <v>35</v>
      </c>
      <c r="D92" s="73">
        <v>4884000</v>
      </c>
      <c r="E92" s="73">
        <v>693000</v>
      </c>
      <c r="F92" s="73">
        <v>220066</v>
      </c>
      <c r="G92" s="73">
        <v>0</v>
      </c>
      <c r="H92" s="73">
        <v>2630250</v>
      </c>
      <c r="I92" s="7">
        <f t="shared" si="4"/>
        <v>0.74231313267007515</v>
      </c>
      <c r="J92" s="16">
        <f t="shared" si="5"/>
        <v>3543316</v>
      </c>
      <c r="K92" s="33">
        <v>1313125</v>
      </c>
      <c r="L92" s="7">
        <v>0.27600000000000002</v>
      </c>
      <c r="M92" s="16">
        <f t="shared" si="6"/>
        <v>1317125</v>
      </c>
      <c r="N92" s="21">
        <f t="shared" si="7"/>
        <v>46.631313267007513</v>
      </c>
      <c r="O92" s="102" t="s">
        <v>102</v>
      </c>
    </row>
    <row r="93" spans="1:15" ht="14.25" x14ac:dyDescent="0.15">
      <c r="A93" s="66" t="s">
        <v>70</v>
      </c>
      <c r="B93" s="67" t="s">
        <v>73</v>
      </c>
      <c r="C93" s="67"/>
      <c r="D93" s="74"/>
      <c r="E93" s="74"/>
      <c r="F93" s="74"/>
      <c r="G93" s="74"/>
      <c r="H93" s="74"/>
      <c r="I93" s="58"/>
      <c r="J93" s="59"/>
      <c r="K93" s="74"/>
      <c r="L93" s="58"/>
      <c r="M93" s="59"/>
      <c r="N93" s="60"/>
      <c r="O93" s="103"/>
    </row>
    <row r="94" spans="1:15" ht="14.25" collapsed="1" x14ac:dyDescent="0.15">
      <c r="A94" s="70" t="s">
        <v>70</v>
      </c>
      <c r="B94" s="71" t="s">
        <v>73</v>
      </c>
      <c r="C94" s="72" t="s">
        <v>37</v>
      </c>
      <c r="D94" s="73">
        <v>0</v>
      </c>
      <c r="E94" s="73">
        <v>0</v>
      </c>
      <c r="F94" s="73">
        <v>0</v>
      </c>
      <c r="G94" s="73">
        <v>0</v>
      </c>
      <c r="H94" s="73">
        <v>0</v>
      </c>
      <c r="I94" s="7">
        <f t="shared" si="4"/>
        <v>0</v>
      </c>
      <c r="J94" s="16">
        <f t="shared" si="5"/>
        <v>0</v>
      </c>
      <c r="K94" s="33">
        <v>102753175</v>
      </c>
      <c r="L94" s="7">
        <v>0.96499999999999997</v>
      </c>
      <c r="M94" s="16">
        <f t="shared" si="6"/>
        <v>-102753175</v>
      </c>
      <c r="N94" s="21">
        <f t="shared" si="7"/>
        <v>-96.5</v>
      </c>
      <c r="O94" s="102"/>
    </row>
    <row r="95" spans="1:15" ht="14.25" x14ac:dyDescent="0.15">
      <c r="A95" s="66" t="s">
        <v>70</v>
      </c>
      <c r="B95" s="67" t="s">
        <v>74</v>
      </c>
      <c r="C95" s="67"/>
      <c r="D95" s="74"/>
      <c r="E95" s="74"/>
      <c r="F95" s="74"/>
      <c r="G95" s="74"/>
      <c r="H95" s="74"/>
      <c r="I95" s="58"/>
      <c r="J95" s="59"/>
      <c r="K95" s="74"/>
      <c r="L95" s="58"/>
      <c r="M95" s="59"/>
      <c r="N95" s="60"/>
      <c r="O95" s="103"/>
    </row>
    <row r="96" spans="1:15" ht="14.25" x14ac:dyDescent="0.15">
      <c r="A96" s="70" t="s">
        <v>70</v>
      </c>
      <c r="B96" s="71" t="s">
        <v>74</v>
      </c>
      <c r="C96" s="72" t="s">
        <v>31</v>
      </c>
      <c r="D96" s="73">
        <v>39618000</v>
      </c>
      <c r="E96" s="73">
        <v>29870</v>
      </c>
      <c r="F96" s="73">
        <v>874250</v>
      </c>
      <c r="G96" s="73">
        <v>3417970</v>
      </c>
      <c r="H96" s="73">
        <v>2242540</v>
      </c>
      <c r="I96" s="7">
        <f t="shared" si="4"/>
        <v>0.34160950426756725</v>
      </c>
      <c r="J96" s="16">
        <f t="shared" si="5"/>
        <v>6564630</v>
      </c>
      <c r="K96" s="33">
        <v>7789190</v>
      </c>
      <c r="L96" s="7">
        <v>0.35299999999999998</v>
      </c>
      <c r="M96" s="16">
        <f t="shared" si="6"/>
        <v>-5546650</v>
      </c>
      <c r="N96" s="21">
        <f t="shared" si="7"/>
        <v>-1.1390495732432726</v>
      </c>
      <c r="O96" s="102"/>
    </row>
    <row r="97" spans="1:15" ht="14.25" x14ac:dyDescent="0.15">
      <c r="A97" s="70" t="s">
        <v>70</v>
      </c>
      <c r="B97" s="71" t="s">
        <v>74</v>
      </c>
      <c r="C97" s="72" t="s">
        <v>23</v>
      </c>
      <c r="D97" s="73">
        <v>110213000</v>
      </c>
      <c r="E97" s="73">
        <v>16949684</v>
      </c>
      <c r="F97" s="73">
        <v>16123659</v>
      </c>
      <c r="G97" s="73">
        <v>23219984</v>
      </c>
      <c r="H97" s="73">
        <v>26188986</v>
      </c>
      <c r="I97" s="7">
        <f t="shared" si="4"/>
        <v>0.31751032491050535</v>
      </c>
      <c r="J97" s="16">
        <f t="shared" si="5"/>
        <v>82482313</v>
      </c>
      <c r="K97" s="33">
        <v>24621832</v>
      </c>
      <c r="L97" s="7">
        <v>0.29399999999999998</v>
      </c>
      <c r="M97" s="16">
        <f t="shared" si="6"/>
        <v>1567154</v>
      </c>
      <c r="N97" s="21">
        <f t="shared" si="7"/>
        <v>2.3510324910505362</v>
      </c>
      <c r="O97" s="102"/>
    </row>
    <row r="98" spans="1:15" ht="14.25" x14ac:dyDescent="0.15">
      <c r="A98" s="70" t="s">
        <v>70</v>
      </c>
      <c r="B98" s="71" t="s">
        <v>74</v>
      </c>
      <c r="C98" s="72" t="s">
        <v>35</v>
      </c>
      <c r="D98" s="73">
        <v>5931000</v>
      </c>
      <c r="E98" s="73">
        <v>0</v>
      </c>
      <c r="F98" s="73">
        <v>225773</v>
      </c>
      <c r="G98" s="73">
        <v>0</v>
      </c>
      <c r="H98" s="73">
        <v>2845187</v>
      </c>
      <c r="I98" s="7">
        <f t="shared" si="4"/>
        <v>0.92648129575116578</v>
      </c>
      <c r="J98" s="16">
        <f t="shared" si="5"/>
        <v>3070960</v>
      </c>
      <c r="K98" s="33">
        <v>1375000</v>
      </c>
      <c r="L98" s="7">
        <v>1</v>
      </c>
      <c r="M98" s="16">
        <f t="shared" si="6"/>
        <v>1470187</v>
      </c>
      <c r="N98" s="21">
        <f t="shared" si="7"/>
        <v>-7.3518704248834226</v>
      </c>
      <c r="O98" s="102"/>
    </row>
    <row r="99" spans="1:15" ht="14.25" x14ac:dyDescent="0.15">
      <c r="A99" s="66" t="s">
        <v>70</v>
      </c>
      <c r="B99" s="67" t="s">
        <v>75</v>
      </c>
      <c r="C99" s="67"/>
      <c r="D99" s="74"/>
      <c r="E99" s="74"/>
      <c r="F99" s="74"/>
      <c r="G99" s="74"/>
      <c r="H99" s="74"/>
      <c r="I99" s="58"/>
      <c r="J99" s="59"/>
      <c r="K99" s="74"/>
      <c r="L99" s="58"/>
      <c r="M99" s="59"/>
      <c r="N99" s="60"/>
      <c r="O99" s="103"/>
    </row>
    <row r="100" spans="1:15" ht="14.25" x14ac:dyDescent="0.15">
      <c r="A100" s="70" t="s">
        <v>70</v>
      </c>
      <c r="B100" s="71" t="s">
        <v>75</v>
      </c>
      <c r="C100" s="72" t="s">
        <v>31</v>
      </c>
      <c r="D100" s="73">
        <v>1027000</v>
      </c>
      <c r="E100" s="73">
        <v>0</v>
      </c>
      <c r="F100" s="73">
        <v>0</v>
      </c>
      <c r="G100" s="73">
        <v>0</v>
      </c>
      <c r="H100" s="73">
        <v>289280</v>
      </c>
      <c r="I100" s="7">
        <f t="shared" si="4"/>
        <v>1</v>
      </c>
      <c r="J100" s="16">
        <f t="shared" si="5"/>
        <v>289280</v>
      </c>
      <c r="K100" s="33">
        <v>340190</v>
      </c>
      <c r="L100" s="7">
        <v>1</v>
      </c>
      <c r="M100" s="16">
        <f t="shared" si="6"/>
        <v>-50910</v>
      </c>
      <c r="N100" s="21">
        <f t="shared" si="7"/>
        <v>0</v>
      </c>
      <c r="O100" s="102"/>
    </row>
    <row r="101" spans="1:15" ht="14.25" x14ac:dyDescent="0.15">
      <c r="A101" s="70" t="s">
        <v>70</v>
      </c>
      <c r="B101" s="71" t="s">
        <v>75</v>
      </c>
      <c r="C101" s="72" t="s">
        <v>23</v>
      </c>
      <c r="D101" s="73">
        <v>64804000</v>
      </c>
      <c r="E101" s="73">
        <v>4191264</v>
      </c>
      <c r="F101" s="73">
        <v>12115340</v>
      </c>
      <c r="G101" s="73">
        <v>13236449</v>
      </c>
      <c r="H101" s="73">
        <v>29187894</v>
      </c>
      <c r="I101" s="7">
        <f t="shared" si="4"/>
        <v>0.49697638963662549</v>
      </c>
      <c r="J101" s="16">
        <f t="shared" si="5"/>
        <v>58730947</v>
      </c>
      <c r="K101" s="33">
        <v>22139944</v>
      </c>
      <c r="L101" s="7">
        <v>0.34300000000000003</v>
      </c>
      <c r="M101" s="16">
        <f t="shared" si="6"/>
        <v>7047950</v>
      </c>
      <c r="N101" s="21">
        <f t="shared" si="7"/>
        <v>15.397638963662546</v>
      </c>
      <c r="O101" s="102" t="s">
        <v>103</v>
      </c>
    </row>
    <row r="102" spans="1:15" ht="14.25" x14ac:dyDescent="0.15">
      <c r="A102" s="66" t="s">
        <v>70</v>
      </c>
      <c r="B102" s="67" t="s">
        <v>76</v>
      </c>
      <c r="C102" s="67"/>
      <c r="D102" s="74"/>
      <c r="E102" s="74"/>
      <c r="F102" s="74"/>
      <c r="G102" s="74"/>
      <c r="H102" s="74"/>
      <c r="I102" s="58"/>
      <c r="J102" s="59"/>
      <c r="K102" s="74"/>
      <c r="L102" s="58"/>
      <c r="M102" s="59"/>
      <c r="N102" s="60"/>
      <c r="O102" s="103"/>
    </row>
    <row r="103" spans="1:15" ht="14.25" x14ac:dyDescent="0.15">
      <c r="A103" s="70" t="s">
        <v>70</v>
      </c>
      <c r="B103" s="71" t="s">
        <v>76</v>
      </c>
      <c r="C103" s="72" t="s">
        <v>37</v>
      </c>
      <c r="D103" s="73">
        <v>1554000</v>
      </c>
      <c r="E103" s="73">
        <v>0</v>
      </c>
      <c r="F103" s="73">
        <v>346500</v>
      </c>
      <c r="G103" s="73">
        <v>0</v>
      </c>
      <c r="H103" s="73">
        <v>998800</v>
      </c>
      <c r="I103" s="7">
        <f t="shared" si="4"/>
        <v>0.74243663123466885</v>
      </c>
      <c r="J103" s="16">
        <f t="shared" si="5"/>
        <v>1345300</v>
      </c>
      <c r="K103" s="33">
        <v>0</v>
      </c>
      <c r="L103" s="7">
        <v>0</v>
      </c>
      <c r="M103" s="16">
        <f t="shared" si="6"/>
        <v>998800</v>
      </c>
      <c r="N103" s="21">
        <f t="shared" si="7"/>
        <v>74.243663123466888</v>
      </c>
      <c r="O103" s="102" t="s">
        <v>98</v>
      </c>
    </row>
    <row r="104" spans="1:15" ht="14.25" collapsed="1" x14ac:dyDescent="0.15">
      <c r="A104" s="66" t="s">
        <v>70</v>
      </c>
      <c r="B104" s="67" t="s">
        <v>77</v>
      </c>
      <c r="C104" s="67"/>
      <c r="D104" s="74"/>
      <c r="E104" s="74"/>
      <c r="F104" s="74"/>
      <c r="G104" s="74"/>
      <c r="H104" s="74"/>
      <c r="I104" s="58"/>
      <c r="J104" s="59"/>
      <c r="K104" s="74"/>
      <c r="L104" s="58"/>
      <c r="M104" s="59"/>
      <c r="N104" s="60"/>
      <c r="O104" s="103"/>
    </row>
    <row r="105" spans="1:15" ht="14.25" x14ac:dyDescent="0.15">
      <c r="A105" s="70" t="s">
        <v>70</v>
      </c>
      <c r="B105" s="71" t="s">
        <v>77</v>
      </c>
      <c r="C105" s="72" t="s">
        <v>31</v>
      </c>
      <c r="D105" s="73">
        <v>81608000</v>
      </c>
      <c r="E105" s="73">
        <v>606530</v>
      </c>
      <c r="F105" s="73">
        <v>8084380</v>
      </c>
      <c r="G105" s="73">
        <v>14145380</v>
      </c>
      <c r="H105" s="73">
        <v>8739231</v>
      </c>
      <c r="I105" s="7">
        <f t="shared" si="4"/>
        <v>0.27677234526074801</v>
      </c>
      <c r="J105" s="16">
        <f t="shared" si="5"/>
        <v>31575521</v>
      </c>
      <c r="K105" s="33">
        <v>30400205</v>
      </c>
      <c r="L105" s="7">
        <v>0.44400000000000001</v>
      </c>
      <c r="M105" s="16">
        <f t="shared" si="6"/>
        <v>-21660974</v>
      </c>
      <c r="N105" s="21">
        <f t="shared" si="7"/>
        <v>-16.7227654739252</v>
      </c>
      <c r="O105" s="102"/>
    </row>
    <row r="106" spans="1:15" ht="14.25" x14ac:dyDescent="0.15">
      <c r="A106" s="70" t="s">
        <v>70</v>
      </c>
      <c r="B106" s="71" t="s">
        <v>77</v>
      </c>
      <c r="C106" s="72" t="s">
        <v>23</v>
      </c>
      <c r="D106" s="73">
        <v>191509000</v>
      </c>
      <c r="E106" s="73">
        <v>4510148</v>
      </c>
      <c r="F106" s="73">
        <v>24378150</v>
      </c>
      <c r="G106" s="73">
        <v>34361063</v>
      </c>
      <c r="H106" s="73">
        <v>85480983</v>
      </c>
      <c r="I106" s="7">
        <f t="shared" si="4"/>
        <v>0.57473801714598338</v>
      </c>
      <c r="J106" s="16">
        <f t="shared" si="5"/>
        <v>148730344</v>
      </c>
      <c r="K106" s="33">
        <v>98164114</v>
      </c>
      <c r="L106" s="7">
        <v>0.58699999999999997</v>
      </c>
      <c r="M106" s="16">
        <f t="shared" si="6"/>
        <v>-12683131</v>
      </c>
      <c r="N106" s="21">
        <f t="shared" si="7"/>
        <v>-1.2261982854016584</v>
      </c>
      <c r="O106" s="102"/>
    </row>
    <row r="107" spans="1:15" ht="27" x14ac:dyDescent="0.15">
      <c r="A107" s="70" t="s">
        <v>70</v>
      </c>
      <c r="B107" s="71" t="s">
        <v>77</v>
      </c>
      <c r="C107" s="72" t="s">
        <v>35</v>
      </c>
      <c r="D107" s="73">
        <v>89122000</v>
      </c>
      <c r="E107" s="73">
        <v>3408878</v>
      </c>
      <c r="F107" s="73">
        <v>5370717</v>
      </c>
      <c r="G107" s="73">
        <v>7064948</v>
      </c>
      <c r="H107" s="73">
        <v>32444535</v>
      </c>
      <c r="I107" s="7">
        <f t="shared" si="4"/>
        <v>0.67188143455544957</v>
      </c>
      <c r="J107" s="16">
        <f t="shared" si="5"/>
        <v>48289078</v>
      </c>
      <c r="K107" s="33">
        <v>20687238</v>
      </c>
      <c r="L107" s="7">
        <v>0.51200000000000001</v>
      </c>
      <c r="M107" s="16">
        <f t="shared" si="6"/>
        <v>11757297</v>
      </c>
      <c r="N107" s="21">
        <f t="shared" si="7"/>
        <v>15.988143455544957</v>
      </c>
      <c r="O107" s="102" t="s">
        <v>101</v>
      </c>
    </row>
    <row r="108" spans="1:15" ht="14.25" x14ac:dyDescent="0.15">
      <c r="A108" s="66" t="s">
        <v>70</v>
      </c>
      <c r="B108" s="67" t="s">
        <v>78</v>
      </c>
      <c r="C108" s="67"/>
      <c r="D108" s="74"/>
      <c r="E108" s="74"/>
      <c r="F108" s="74"/>
      <c r="G108" s="74"/>
      <c r="H108" s="74"/>
      <c r="I108" s="58"/>
      <c r="J108" s="59"/>
      <c r="K108" s="74"/>
      <c r="L108" s="58"/>
      <c r="M108" s="59"/>
      <c r="N108" s="60"/>
      <c r="O108" s="103"/>
    </row>
    <row r="109" spans="1:15" ht="14.25" x14ac:dyDescent="0.15">
      <c r="A109" s="70" t="s">
        <v>70</v>
      </c>
      <c r="B109" s="71" t="s">
        <v>78</v>
      </c>
      <c r="C109" s="72" t="s">
        <v>37</v>
      </c>
      <c r="D109" s="73">
        <v>11774000</v>
      </c>
      <c r="E109" s="73">
        <v>648762</v>
      </c>
      <c r="F109" s="73">
        <v>2768559</v>
      </c>
      <c r="G109" s="73">
        <v>3333081</v>
      </c>
      <c r="H109" s="73">
        <v>2540913</v>
      </c>
      <c r="I109" s="7">
        <f t="shared" si="4"/>
        <v>0.27347183902386263</v>
      </c>
      <c r="J109" s="16">
        <f t="shared" si="5"/>
        <v>9291315</v>
      </c>
      <c r="K109" s="83">
        <v>43796882</v>
      </c>
      <c r="L109" s="7">
        <v>1</v>
      </c>
      <c r="M109" s="16">
        <f t="shared" si="6"/>
        <v>-41255969</v>
      </c>
      <c r="N109" s="21">
        <f t="shared" si="7"/>
        <v>-72.652816097613737</v>
      </c>
      <c r="O109" s="102"/>
    </row>
    <row r="110" spans="1:15" ht="14.25" x14ac:dyDescent="0.15">
      <c r="A110" s="66" t="s">
        <v>70</v>
      </c>
      <c r="B110" s="67" t="s">
        <v>79</v>
      </c>
      <c r="C110" s="67"/>
      <c r="D110" s="74"/>
      <c r="E110" s="74"/>
      <c r="F110" s="74"/>
      <c r="G110" s="74"/>
      <c r="H110" s="74"/>
      <c r="I110" s="58"/>
      <c r="J110" s="59"/>
      <c r="K110" s="74"/>
      <c r="L110" s="58"/>
      <c r="M110" s="59"/>
      <c r="N110" s="60"/>
      <c r="O110" s="103"/>
    </row>
    <row r="111" spans="1:15" ht="14.25" collapsed="1" x14ac:dyDescent="0.15">
      <c r="A111" s="70" t="s">
        <v>70</v>
      </c>
      <c r="B111" s="71" t="s">
        <v>79</v>
      </c>
      <c r="C111" s="72" t="s">
        <v>31</v>
      </c>
      <c r="D111" s="73">
        <v>19759000</v>
      </c>
      <c r="E111" s="73">
        <v>167020</v>
      </c>
      <c r="F111" s="73">
        <v>595520</v>
      </c>
      <c r="G111" s="73">
        <v>1349830</v>
      </c>
      <c r="H111" s="73">
        <v>697410</v>
      </c>
      <c r="I111" s="7">
        <f t="shared" si="4"/>
        <v>0.24820804475795258</v>
      </c>
      <c r="J111" s="16">
        <f t="shared" si="5"/>
        <v>2809780</v>
      </c>
      <c r="K111" s="83">
        <v>4206670</v>
      </c>
      <c r="L111" s="7">
        <v>0.69499999999999995</v>
      </c>
      <c r="M111" s="16">
        <f t="shared" si="6"/>
        <v>-3509260</v>
      </c>
      <c r="N111" s="21">
        <f t="shared" si="7"/>
        <v>-44.679195524204744</v>
      </c>
      <c r="O111" s="102"/>
    </row>
    <row r="112" spans="1:15" ht="14.25" x14ac:dyDescent="0.15">
      <c r="A112" s="70" t="s">
        <v>70</v>
      </c>
      <c r="B112" s="71" t="s">
        <v>79</v>
      </c>
      <c r="C112" s="72" t="s">
        <v>80</v>
      </c>
      <c r="D112" s="73">
        <v>52837000</v>
      </c>
      <c r="E112" s="73">
        <v>177650</v>
      </c>
      <c r="F112" s="73">
        <v>1876630</v>
      </c>
      <c r="G112" s="73">
        <v>1574337</v>
      </c>
      <c r="H112" s="73">
        <v>29591497</v>
      </c>
      <c r="I112" s="7">
        <f t="shared" si="4"/>
        <v>0.89077048320785412</v>
      </c>
      <c r="J112" s="16">
        <f t="shared" si="5"/>
        <v>33220114</v>
      </c>
      <c r="K112" s="83">
        <v>43332320</v>
      </c>
      <c r="L112" s="7">
        <v>0.997</v>
      </c>
      <c r="M112" s="16">
        <f t="shared" si="6"/>
        <v>-13740823</v>
      </c>
      <c r="N112" s="21">
        <f t="shared" si="7"/>
        <v>-10.622951679214587</v>
      </c>
      <c r="O112" s="102"/>
    </row>
    <row r="113" spans="1:15" ht="14.25" x14ac:dyDescent="0.15">
      <c r="A113" s="66" t="s">
        <v>70</v>
      </c>
      <c r="B113" s="67" t="s">
        <v>81</v>
      </c>
      <c r="C113" s="67"/>
      <c r="D113" s="74"/>
      <c r="E113" s="74"/>
      <c r="F113" s="74"/>
      <c r="G113" s="74"/>
      <c r="H113" s="74"/>
      <c r="I113" s="58"/>
      <c r="J113" s="59"/>
      <c r="K113" s="74"/>
      <c r="L113" s="58"/>
      <c r="M113" s="59"/>
      <c r="N113" s="60"/>
      <c r="O113" s="103"/>
    </row>
    <row r="114" spans="1:15" ht="14.25" collapsed="1" x14ac:dyDescent="0.15">
      <c r="A114" s="70" t="s">
        <v>70</v>
      </c>
      <c r="B114" s="71" t="s">
        <v>81</v>
      </c>
      <c r="C114" s="72" t="s">
        <v>31</v>
      </c>
      <c r="D114" s="73">
        <v>32353000</v>
      </c>
      <c r="E114" s="73">
        <v>0</v>
      </c>
      <c r="F114" s="73">
        <v>664590</v>
      </c>
      <c r="G114" s="73">
        <v>855502</v>
      </c>
      <c r="H114" s="73">
        <v>1105800</v>
      </c>
      <c r="I114" s="7">
        <f t="shared" si="4"/>
        <v>0.42111404429428173</v>
      </c>
      <c r="J114" s="16">
        <f t="shared" si="5"/>
        <v>2625892</v>
      </c>
      <c r="K114" s="83">
        <v>6383406</v>
      </c>
      <c r="L114" s="7">
        <v>0.34300000000000003</v>
      </c>
      <c r="M114" s="16">
        <f t="shared" si="6"/>
        <v>-5277606</v>
      </c>
      <c r="N114" s="21">
        <f t="shared" si="7"/>
        <v>7.8114044294281708</v>
      </c>
      <c r="O114" s="102"/>
    </row>
    <row r="115" spans="1:15" ht="14.25" x14ac:dyDescent="0.15">
      <c r="A115" s="70" t="s">
        <v>70</v>
      </c>
      <c r="B115" s="71" t="s">
        <v>81</v>
      </c>
      <c r="C115" s="72" t="s">
        <v>23</v>
      </c>
      <c r="D115" s="73">
        <v>169496000</v>
      </c>
      <c r="E115" s="73">
        <v>16956272</v>
      </c>
      <c r="F115" s="73">
        <v>18253372</v>
      </c>
      <c r="G115" s="73">
        <v>32845145</v>
      </c>
      <c r="H115" s="73">
        <v>47409847</v>
      </c>
      <c r="I115" s="7">
        <f t="shared" si="4"/>
        <v>0.41060058423429319</v>
      </c>
      <c r="J115" s="16">
        <f t="shared" si="5"/>
        <v>115464636</v>
      </c>
      <c r="K115" s="33">
        <v>50067782</v>
      </c>
      <c r="L115" s="7">
        <v>0.378</v>
      </c>
      <c r="M115" s="16">
        <f t="shared" si="6"/>
        <v>-2657935</v>
      </c>
      <c r="N115" s="21">
        <f t="shared" si="7"/>
        <v>3.2600584234293182</v>
      </c>
      <c r="O115" s="102"/>
    </row>
    <row r="116" spans="1:15" ht="14.25" x14ac:dyDescent="0.15">
      <c r="A116" s="70" t="s">
        <v>70</v>
      </c>
      <c r="B116" s="71" t="s">
        <v>81</v>
      </c>
      <c r="C116" s="72" t="s">
        <v>35</v>
      </c>
      <c r="D116" s="73">
        <v>164036000</v>
      </c>
      <c r="E116" s="73">
        <v>23144864</v>
      </c>
      <c r="F116" s="73">
        <v>31459304</v>
      </c>
      <c r="G116" s="73">
        <v>32546167</v>
      </c>
      <c r="H116" s="73">
        <v>65370351</v>
      </c>
      <c r="I116" s="7">
        <f t="shared" si="4"/>
        <v>0.42859990152417754</v>
      </c>
      <c r="J116" s="16">
        <f t="shared" si="5"/>
        <v>152520686</v>
      </c>
      <c r="K116" s="84">
        <v>90369566</v>
      </c>
      <c r="L116" s="7">
        <v>0.54600000000000004</v>
      </c>
      <c r="M116" s="16">
        <f t="shared" si="6"/>
        <v>-24999215</v>
      </c>
      <c r="N116" s="21">
        <f t="shared" si="7"/>
        <v>-11.74000984758225</v>
      </c>
      <c r="O116" s="102"/>
    </row>
    <row r="117" spans="1:15" ht="15" collapsed="1" thickBot="1" x14ac:dyDescent="0.2">
      <c r="A117" s="85" t="s">
        <v>70</v>
      </c>
      <c r="B117" s="86" t="s">
        <v>81</v>
      </c>
      <c r="C117" s="87" t="s">
        <v>82</v>
      </c>
      <c r="D117" s="88">
        <v>129079000</v>
      </c>
      <c r="E117" s="88">
        <v>11606363</v>
      </c>
      <c r="F117" s="88">
        <v>14740971</v>
      </c>
      <c r="G117" s="88">
        <v>17500328</v>
      </c>
      <c r="H117" s="88">
        <v>54117840</v>
      </c>
      <c r="I117" s="89">
        <f t="shared" si="4"/>
        <v>0.55241731931307814</v>
      </c>
      <c r="J117" s="17">
        <f t="shared" si="5"/>
        <v>97965502</v>
      </c>
      <c r="K117" s="90">
        <v>40575484</v>
      </c>
      <c r="L117" s="89">
        <v>0.51400000000000001</v>
      </c>
      <c r="M117" s="17">
        <f t="shared" si="6"/>
        <v>13542356</v>
      </c>
      <c r="N117" s="91">
        <f t="shared" si="7"/>
        <v>3.8417319313078124</v>
      </c>
      <c r="O117" s="106"/>
    </row>
  </sheetData>
  <autoFilter ref="A5:O5">
    <filterColumn colId="0" showButton="0"/>
    <filterColumn colId="1" showButton="0"/>
  </autoFilter>
  <mergeCells count="14">
    <mergeCell ref="K3:K4"/>
    <mergeCell ref="L3:L5"/>
    <mergeCell ref="M3:N4"/>
    <mergeCell ref="O3:O5"/>
    <mergeCell ref="A2:C5"/>
    <mergeCell ref="D2:D5"/>
    <mergeCell ref="E2:J2"/>
    <mergeCell ref="K2:L2"/>
    <mergeCell ref="E3:E4"/>
    <mergeCell ref="F3:F4"/>
    <mergeCell ref="G3:G4"/>
    <mergeCell ref="H3:H4"/>
    <mergeCell ref="I3:I5"/>
    <mergeCell ref="J3:J5"/>
  </mergeCells>
  <phoneticPr fontId="10"/>
  <printOptions horizontalCentered="1"/>
  <pageMargins left="0.39370078740157483" right="0.39370078740157483" top="0.59055118110236227" bottom="0.39370078740157483" header="0" footer="0"/>
  <pageSetup paperSize="8" scale="85" fitToHeight="0" pageOrder="overThenDown"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17"/>
  <sheetViews>
    <sheetView view="pageBreakPreview" zoomScale="80" zoomScaleNormal="70" zoomScaleSheetLayoutView="80" workbookViewId="0">
      <pane ySplit="5" topLeftCell="A6" activePane="bottomLeft" state="frozen"/>
      <selection activeCell="B480" sqref="B480"/>
      <selection pane="bottomLeft" activeCell="D20" sqref="D20"/>
    </sheetView>
  </sheetViews>
  <sheetFormatPr defaultRowHeight="13.5" x14ac:dyDescent="0.15"/>
  <cols>
    <col min="1" max="1" width="3" style="4" customWidth="1"/>
    <col min="2" max="2" width="3.625" style="4" customWidth="1"/>
    <col min="3" max="3" width="37.875" style="5" customWidth="1"/>
    <col min="4" max="8" width="15" style="12" customWidth="1"/>
    <col min="9" max="9" width="6.625" style="6" customWidth="1"/>
    <col min="10" max="10" width="15" style="12" customWidth="1"/>
    <col min="11" max="11" width="15" style="12" bestFit="1" customWidth="1"/>
    <col min="12" max="12" width="6.625" style="6" customWidth="1"/>
    <col min="13" max="13" width="15" style="12" customWidth="1"/>
    <col min="14" max="14" width="12" style="18" customWidth="1"/>
    <col min="15" max="15" width="50.625" style="24" customWidth="1"/>
    <col min="16" max="16384" width="9" style="6"/>
  </cols>
  <sheetData>
    <row r="1" spans="1:15" ht="14.25" thickBot="1" x14ac:dyDescent="0.2">
      <c r="A1" s="9" t="s">
        <v>4</v>
      </c>
      <c r="O1" s="26" t="s">
        <v>16</v>
      </c>
    </row>
    <row r="2" spans="1:15" x14ac:dyDescent="0.15">
      <c r="A2" s="113" t="s">
        <v>6</v>
      </c>
      <c r="B2" s="114"/>
      <c r="C2" s="115"/>
      <c r="D2" s="122" t="s">
        <v>1</v>
      </c>
      <c r="E2" s="123" t="s">
        <v>18</v>
      </c>
      <c r="F2" s="124"/>
      <c r="G2" s="124"/>
      <c r="H2" s="124"/>
      <c r="I2" s="124"/>
      <c r="J2" s="124"/>
      <c r="K2" s="125" t="s">
        <v>19</v>
      </c>
      <c r="L2" s="125"/>
      <c r="M2" s="13"/>
      <c r="N2" s="19"/>
      <c r="O2" s="25"/>
    </row>
    <row r="3" spans="1:15" ht="21" customHeight="1" x14ac:dyDescent="0.15">
      <c r="A3" s="116"/>
      <c r="B3" s="117"/>
      <c r="C3" s="118"/>
      <c r="D3" s="108"/>
      <c r="E3" s="107" t="s">
        <v>2</v>
      </c>
      <c r="F3" s="107" t="s">
        <v>7</v>
      </c>
      <c r="G3" s="107" t="s">
        <v>8</v>
      </c>
      <c r="H3" s="107" t="s">
        <v>17</v>
      </c>
      <c r="I3" s="109" t="s">
        <v>14</v>
      </c>
      <c r="J3" s="107" t="s">
        <v>9</v>
      </c>
      <c r="K3" s="107" t="s">
        <v>10</v>
      </c>
      <c r="L3" s="109" t="s">
        <v>11</v>
      </c>
      <c r="M3" s="112" t="s">
        <v>20</v>
      </c>
      <c r="N3" s="112"/>
      <c r="O3" s="126" t="s">
        <v>15</v>
      </c>
    </row>
    <row r="4" spans="1:15" ht="21" customHeight="1" x14ac:dyDescent="0.15">
      <c r="A4" s="116"/>
      <c r="B4" s="117"/>
      <c r="C4" s="118"/>
      <c r="D4" s="108"/>
      <c r="E4" s="108"/>
      <c r="F4" s="108"/>
      <c r="G4" s="108"/>
      <c r="H4" s="108"/>
      <c r="I4" s="110"/>
      <c r="J4" s="108"/>
      <c r="K4" s="108"/>
      <c r="L4" s="110"/>
      <c r="M4" s="112"/>
      <c r="N4" s="112"/>
      <c r="O4" s="127"/>
    </row>
    <row r="5" spans="1:15" ht="27" x14ac:dyDescent="0.15">
      <c r="A5" s="119"/>
      <c r="B5" s="120"/>
      <c r="C5" s="121"/>
      <c r="D5" s="108"/>
      <c r="E5" s="15" t="s">
        <v>0</v>
      </c>
      <c r="F5" s="15" t="s">
        <v>0</v>
      </c>
      <c r="G5" s="15" t="s">
        <v>0</v>
      </c>
      <c r="H5" s="15" t="s">
        <v>0</v>
      </c>
      <c r="I5" s="111"/>
      <c r="J5" s="108"/>
      <c r="K5" s="15" t="s">
        <v>0</v>
      </c>
      <c r="L5" s="111"/>
      <c r="M5" s="14" t="s">
        <v>12</v>
      </c>
      <c r="N5" s="20" t="s">
        <v>13</v>
      </c>
      <c r="O5" s="128"/>
    </row>
    <row r="6" spans="1:15" x14ac:dyDescent="0.15">
      <c r="A6" s="36" t="s">
        <v>21</v>
      </c>
      <c r="B6" s="37"/>
      <c r="C6" s="38"/>
      <c r="D6" s="39"/>
      <c r="E6" s="39"/>
      <c r="F6" s="39"/>
      <c r="G6" s="39"/>
      <c r="H6" s="39"/>
      <c r="I6" s="54">
        <f>IFERROR(H6/J6,)</f>
        <v>0</v>
      </c>
      <c r="J6" s="55">
        <f>E6+F6+G6+H6</f>
        <v>0</v>
      </c>
      <c r="K6" s="39"/>
      <c r="L6" s="51"/>
      <c r="M6" s="55">
        <f t="shared" ref="M6:M7" si="0">H6-K6</f>
        <v>0</v>
      </c>
      <c r="N6" s="56">
        <f t="shared" ref="N6:N7" si="1">(I6-L6)*100</f>
        <v>0</v>
      </c>
      <c r="O6" s="57"/>
    </row>
    <row r="7" spans="1:15" x14ac:dyDescent="0.15">
      <c r="A7" s="40"/>
      <c r="B7" s="41" t="s">
        <v>22</v>
      </c>
      <c r="C7" s="42"/>
      <c r="D7" s="43"/>
      <c r="E7" s="43"/>
      <c r="F7" s="43"/>
      <c r="G7" s="43"/>
      <c r="H7" s="43"/>
      <c r="I7" s="58">
        <f t="shared" ref="I7:I17" si="2">IFERROR(H7/J7,)</f>
        <v>0</v>
      </c>
      <c r="J7" s="59">
        <f t="shared" ref="J7:J17" si="3">E7+F7+G7+H7</f>
        <v>0</v>
      </c>
      <c r="K7" s="43"/>
      <c r="L7" s="52"/>
      <c r="M7" s="59">
        <f t="shared" si="0"/>
        <v>0</v>
      </c>
      <c r="N7" s="60">
        <f t="shared" si="1"/>
        <v>0</v>
      </c>
      <c r="O7" s="61"/>
    </row>
    <row r="8" spans="1:15" s="8" customFormat="1" x14ac:dyDescent="0.15">
      <c r="A8" s="44"/>
      <c r="B8" s="45"/>
      <c r="C8" s="46" t="s">
        <v>23</v>
      </c>
      <c r="D8" s="28">
        <v>190000</v>
      </c>
      <c r="E8" s="28">
        <v>0</v>
      </c>
      <c r="F8" s="28">
        <v>0</v>
      </c>
      <c r="G8" s="28">
        <v>0</v>
      </c>
      <c r="H8" s="28">
        <v>149729</v>
      </c>
      <c r="I8" s="7">
        <f t="shared" si="2"/>
        <v>1</v>
      </c>
      <c r="J8" s="16">
        <f t="shared" si="3"/>
        <v>149729</v>
      </c>
      <c r="K8" s="28">
        <v>116567</v>
      </c>
      <c r="L8" s="2">
        <v>0.66968666337282123</v>
      </c>
      <c r="M8" s="16">
        <f>H8-K8</f>
        <v>33162</v>
      </c>
      <c r="N8" s="21">
        <f>(I8-L8)*100</f>
        <v>33.031333662717877</v>
      </c>
      <c r="O8" s="102" t="s">
        <v>97</v>
      </c>
    </row>
    <row r="9" spans="1:15" s="8" customFormat="1" x14ac:dyDescent="0.15">
      <c r="A9" s="40"/>
      <c r="B9" s="41" t="s">
        <v>24</v>
      </c>
      <c r="C9" s="42"/>
      <c r="D9" s="43"/>
      <c r="E9" s="43"/>
      <c r="F9" s="43"/>
      <c r="G9" s="43"/>
      <c r="H9" s="43"/>
      <c r="I9" s="58">
        <f t="shared" si="2"/>
        <v>0</v>
      </c>
      <c r="J9" s="59">
        <f t="shared" si="3"/>
        <v>0</v>
      </c>
      <c r="K9" s="43"/>
      <c r="L9" s="53"/>
      <c r="M9" s="59">
        <f t="shared" ref="M9:M17" si="4">H9-K9</f>
        <v>0</v>
      </c>
      <c r="N9" s="60">
        <f t="shared" ref="N9:N17" si="5">(I9-L9)*100</f>
        <v>0</v>
      </c>
      <c r="O9" s="103"/>
    </row>
    <row r="10" spans="1:15" s="8" customFormat="1" x14ac:dyDescent="0.15">
      <c r="A10" s="44"/>
      <c r="B10" s="45"/>
      <c r="C10" s="47" t="s">
        <v>25</v>
      </c>
      <c r="D10" s="28">
        <v>1910000</v>
      </c>
      <c r="E10" s="28">
        <v>33360</v>
      </c>
      <c r="F10" s="28">
        <v>0</v>
      </c>
      <c r="G10" s="28">
        <v>44180</v>
      </c>
      <c r="H10" s="28">
        <v>0</v>
      </c>
      <c r="I10" s="7">
        <f t="shared" si="2"/>
        <v>0</v>
      </c>
      <c r="J10" s="16">
        <f t="shared" si="3"/>
        <v>77540</v>
      </c>
      <c r="K10" s="28">
        <v>291884</v>
      </c>
      <c r="L10" s="2">
        <v>0.32161328922982674</v>
      </c>
      <c r="M10" s="16">
        <f t="shared" si="4"/>
        <v>-291884</v>
      </c>
      <c r="N10" s="21">
        <f t="shared" si="5"/>
        <v>-32.161328922982676</v>
      </c>
      <c r="O10" s="102"/>
    </row>
    <row r="11" spans="1:15" s="8" customFormat="1" x14ac:dyDescent="0.15">
      <c r="A11" s="44"/>
      <c r="B11" s="45"/>
      <c r="C11" s="47" t="s">
        <v>26</v>
      </c>
      <c r="D11" s="28">
        <v>562000</v>
      </c>
      <c r="E11" s="28">
        <v>0</v>
      </c>
      <c r="F11" s="28">
        <v>6140</v>
      </c>
      <c r="G11" s="28">
        <v>68740</v>
      </c>
      <c r="H11" s="28">
        <v>69140</v>
      </c>
      <c r="I11" s="7">
        <f t="shared" si="2"/>
        <v>0.48007221219275098</v>
      </c>
      <c r="J11" s="16">
        <f t="shared" si="3"/>
        <v>144020</v>
      </c>
      <c r="K11" s="28">
        <v>0</v>
      </c>
      <c r="L11" s="2">
        <v>0</v>
      </c>
      <c r="M11" s="16">
        <f t="shared" si="4"/>
        <v>69140</v>
      </c>
      <c r="N11" s="21">
        <f t="shared" si="5"/>
        <v>48.007221219275095</v>
      </c>
      <c r="O11" s="102"/>
    </row>
    <row r="12" spans="1:15" s="8" customFormat="1" x14ac:dyDescent="0.15">
      <c r="A12" s="44"/>
      <c r="B12" s="45"/>
      <c r="C12" s="47" t="s">
        <v>27</v>
      </c>
      <c r="D12" s="28">
        <v>64990000</v>
      </c>
      <c r="E12" s="28">
        <v>0</v>
      </c>
      <c r="F12" s="28">
        <v>0</v>
      </c>
      <c r="G12" s="28">
        <v>148225</v>
      </c>
      <c r="H12" s="28">
        <v>54466877</v>
      </c>
      <c r="I12" s="7">
        <f t="shared" si="2"/>
        <v>0.99728600708280279</v>
      </c>
      <c r="J12" s="16">
        <f t="shared" si="3"/>
        <v>54615102</v>
      </c>
      <c r="K12" s="28">
        <v>49942530</v>
      </c>
      <c r="L12" s="2">
        <v>1</v>
      </c>
      <c r="M12" s="16">
        <f t="shared" si="4"/>
        <v>4524347</v>
      </c>
      <c r="N12" s="21">
        <f t="shared" si="5"/>
        <v>-0.27139929171972055</v>
      </c>
      <c r="O12" s="102"/>
    </row>
    <row r="13" spans="1:15" x14ac:dyDescent="0.15">
      <c r="A13" s="44"/>
      <c r="B13" s="45"/>
      <c r="C13" s="47" t="s">
        <v>28</v>
      </c>
      <c r="D13" s="28">
        <v>88000</v>
      </c>
      <c r="E13" s="28">
        <v>0</v>
      </c>
      <c r="F13" s="28">
        <v>0</v>
      </c>
      <c r="G13" s="28">
        <v>0</v>
      </c>
      <c r="H13" s="28">
        <v>72572</v>
      </c>
      <c r="I13" s="7">
        <f t="shared" si="2"/>
        <v>1</v>
      </c>
      <c r="J13" s="16">
        <f t="shared" si="3"/>
        <v>72572</v>
      </c>
      <c r="K13" s="28">
        <v>0</v>
      </c>
      <c r="L13" s="2">
        <v>0</v>
      </c>
      <c r="M13" s="16">
        <f t="shared" si="4"/>
        <v>72572</v>
      </c>
      <c r="N13" s="21">
        <f t="shared" si="5"/>
        <v>100</v>
      </c>
      <c r="O13" s="102" t="s">
        <v>100</v>
      </c>
    </row>
    <row r="14" spans="1:15" x14ac:dyDescent="0.15">
      <c r="A14" s="44"/>
      <c r="B14" s="45"/>
      <c r="C14" s="47" t="s">
        <v>29</v>
      </c>
      <c r="D14" s="28">
        <v>860560000</v>
      </c>
      <c r="E14" s="28">
        <v>170142978</v>
      </c>
      <c r="F14" s="28">
        <v>152491035</v>
      </c>
      <c r="G14" s="28">
        <v>178468554</v>
      </c>
      <c r="H14" s="28">
        <v>157418546</v>
      </c>
      <c r="I14" s="7">
        <f t="shared" si="2"/>
        <v>0.23904859372367609</v>
      </c>
      <c r="J14" s="16">
        <f t="shared" si="3"/>
        <v>658521113</v>
      </c>
      <c r="K14" s="28">
        <v>189546548</v>
      </c>
      <c r="L14" s="2">
        <v>0.24626430577419048</v>
      </c>
      <c r="M14" s="16">
        <f t="shared" si="4"/>
        <v>-32128002</v>
      </c>
      <c r="N14" s="21">
        <f t="shared" si="5"/>
        <v>-0.72157120505143835</v>
      </c>
      <c r="O14" s="102"/>
    </row>
    <row r="15" spans="1:15" x14ac:dyDescent="0.15">
      <c r="A15" s="48" t="s">
        <v>30</v>
      </c>
      <c r="B15" s="37"/>
      <c r="C15" s="49"/>
      <c r="D15" s="39"/>
      <c r="E15" s="39"/>
      <c r="F15" s="39"/>
      <c r="G15" s="39"/>
      <c r="H15" s="39"/>
      <c r="I15" s="54">
        <f t="shared" si="2"/>
        <v>0</v>
      </c>
      <c r="J15" s="55">
        <f t="shared" si="3"/>
        <v>0</v>
      </c>
      <c r="K15" s="39"/>
      <c r="L15" s="51"/>
      <c r="M15" s="55">
        <f t="shared" si="4"/>
        <v>0</v>
      </c>
      <c r="N15" s="56">
        <f t="shared" si="5"/>
        <v>0</v>
      </c>
      <c r="O15" s="104"/>
    </row>
    <row r="16" spans="1:15" x14ac:dyDescent="0.15">
      <c r="A16" s="40"/>
      <c r="B16" s="41" t="s">
        <v>24</v>
      </c>
      <c r="C16" s="50"/>
      <c r="D16" s="43"/>
      <c r="E16" s="43"/>
      <c r="F16" s="43"/>
      <c r="G16" s="43"/>
      <c r="H16" s="43"/>
      <c r="I16" s="58">
        <f t="shared" si="2"/>
        <v>0</v>
      </c>
      <c r="J16" s="59">
        <f t="shared" si="3"/>
        <v>0</v>
      </c>
      <c r="K16" s="43"/>
      <c r="L16" s="53"/>
      <c r="M16" s="59">
        <f t="shared" si="4"/>
        <v>0</v>
      </c>
      <c r="N16" s="60">
        <f t="shared" si="5"/>
        <v>0</v>
      </c>
      <c r="O16" s="103"/>
    </row>
    <row r="17" spans="1:15" x14ac:dyDescent="0.15">
      <c r="A17" s="44"/>
      <c r="B17" s="45"/>
      <c r="C17" s="47" t="s">
        <v>31</v>
      </c>
      <c r="D17" s="28">
        <v>383000</v>
      </c>
      <c r="E17" s="28">
        <v>0</v>
      </c>
      <c r="F17" s="28">
        <v>37920</v>
      </c>
      <c r="G17" s="28">
        <v>78240</v>
      </c>
      <c r="H17" s="28">
        <v>112120</v>
      </c>
      <c r="I17" s="7">
        <f t="shared" si="2"/>
        <v>0.49115121780269844</v>
      </c>
      <c r="J17" s="16">
        <f t="shared" si="3"/>
        <v>228280</v>
      </c>
      <c r="K17" s="28">
        <v>19320</v>
      </c>
      <c r="L17" s="2">
        <v>0.33207287727741491</v>
      </c>
      <c r="M17" s="16">
        <f t="shared" si="4"/>
        <v>92800</v>
      </c>
      <c r="N17" s="21">
        <f t="shared" si="5"/>
        <v>15.907834052528353</v>
      </c>
      <c r="O17" s="102"/>
    </row>
  </sheetData>
  <autoFilter ref="A5:O17"/>
  <mergeCells count="14">
    <mergeCell ref="D2:D5"/>
    <mergeCell ref="A2:C5"/>
    <mergeCell ref="O3:O5"/>
    <mergeCell ref="K2:L2"/>
    <mergeCell ref="J3:J5"/>
    <mergeCell ref="I3:I5"/>
    <mergeCell ref="M3:N4"/>
    <mergeCell ref="K3:K4"/>
    <mergeCell ref="L3:L5"/>
    <mergeCell ref="E2:J2"/>
    <mergeCell ref="H3:H4"/>
    <mergeCell ref="E3:E4"/>
    <mergeCell ref="F3:F4"/>
    <mergeCell ref="G3:G4"/>
  </mergeCells>
  <phoneticPr fontId="10"/>
  <printOptions horizontalCentered="1"/>
  <pageMargins left="0.39370078740157483" right="0.39370078740157483" top="0.59055118110236227" bottom="0.39370078740157483" header="0" footer="0"/>
  <pageSetup paperSize="8" scale="85" fitToHeight="0" pageOrder="overThenDown"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view="pageBreakPreview" zoomScale="90" zoomScaleNormal="70" zoomScaleSheetLayoutView="90" workbookViewId="0">
      <pane ySplit="5" topLeftCell="A6" activePane="bottomLeft" state="frozen"/>
      <selection activeCell="J22" sqref="J22"/>
      <selection pane="bottomLeft" activeCell="O28" sqref="O28"/>
    </sheetView>
  </sheetViews>
  <sheetFormatPr defaultRowHeight="13.5" x14ac:dyDescent="0.15"/>
  <cols>
    <col min="1" max="1" width="3" style="9" customWidth="1"/>
    <col min="2" max="2" width="3.625" style="9" customWidth="1"/>
    <col min="3" max="3" width="37.875" style="10" customWidth="1"/>
    <col min="4" max="8" width="15" style="27" customWidth="1"/>
    <col min="9" max="9" width="6.625" style="1" customWidth="1"/>
    <col min="10" max="11" width="15" style="27" customWidth="1"/>
    <col min="12" max="12" width="6.625" style="1" customWidth="1"/>
    <col min="13" max="13" width="15" style="27" customWidth="1"/>
    <col min="14" max="14" width="12" style="22" customWidth="1"/>
    <col min="15" max="15" width="50.75" style="29" customWidth="1"/>
    <col min="16" max="16384" width="9" style="1"/>
  </cols>
  <sheetData>
    <row r="1" spans="1:15" ht="14.25" thickBot="1" x14ac:dyDescent="0.2">
      <c r="A1" s="11" t="s">
        <v>5</v>
      </c>
      <c r="O1" s="31" t="s">
        <v>16</v>
      </c>
    </row>
    <row r="2" spans="1:15" x14ac:dyDescent="0.15">
      <c r="A2" s="113" t="s">
        <v>6</v>
      </c>
      <c r="B2" s="114"/>
      <c r="C2" s="115"/>
      <c r="D2" s="122" t="s">
        <v>1</v>
      </c>
      <c r="E2" s="123" t="s">
        <v>88</v>
      </c>
      <c r="F2" s="124"/>
      <c r="G2" s="124"/>
      <c r="H2" s="124"/>
      <c r="I2" s="124"/>
      <c r="J2" s="124"/>
      <c r="K2" s="125" t="s">
        <v>87</v>
      </c>
      <c r="L2" s="125"/>
      <c r="M2" s="13"/>
      <c r="N2" s="19"/>
      <c r="O2" s="25"/>
    </row>
    <row r="3" spans="1:15" ht="21" customHeight="1" x14ac:dyDescent="0.15">
      <c r="A3" s="116"/>
      <c r="B3" s="117"/>
      <c r="C3" s="118"/>
      <c r="D3" s="108"/>
      <c r="E3" s="107" t="s">
        <v>2</v>
      </c>
      <c r="F3" s="107" t="s">
        <v>7</v>
      </c>
      <c r="G3" s="107" t="s">
        <v>8</v>
      </c>
      <c r="H3" s="107" t="s">
        <v>17</v>
      </c>
      <c r="I3" s="109" t="s">
        <v>14</v>
      </c>
      <c r="J3" s="107" t="s">
        <v>9</v>
      </c>
      <c r="K3" s="107" t="s">
        <v>10</v>
      </c>
      <c r="L3" s="109" t="s">
        <v>11</v>
      </c>
      <c r="M3" s="112" t="s">
        <v>20</v>
      </c>
      <c r="N3" s="112"/>
      <c r="O3" s="126" t="s">
        <v>15</v>
      </c>
    </row>
    <row r="4" spans="1:15" ht="21" customHeight="1" x14ac:dyDescent="0.15">
      <c r="A4" s="116"/>
      <c r="B4" s="117"/>
      <c r="C4" s="118"/>
      <c r="D4" s="108"/>
      <c r="E4" s="108"/>
      <c r="F4" s="108"/>
      <c r="G4" s="108"/>
      <c r="H4" s="108"/>
      <c r="I4" s="110"/>
      <c r="J4" s="108"/>
      <c r="K4" s="108"/>
      <c r="L4" s="110"/>
      <c r="M4" s="112"/>
      <c r="N4" s="112"/>
      <c r="O4" s="127"/>
    </row>
    <row r="5" spans="1:15" ht="27" customHeight="1" x14ac:dyDescent="0.15">
      <c r="A5" s="119"/>
      <c r="B5" s="120"/>
      <c r="C5" s="121"/>
      <c r="D5" s="108"/>
      <c r="E5" s="92" t="s">
        <v>0</v>
      </c>
      <c r="F5" s="92" t="s">
        <v>0</v>
      </c>
      <c r="G5" s="92" t="s">
        <v>0</v>
      </c>
      <c r="H5" s="92" t="s">
        <v>0</v>
      </c>
      <c r="I5" s="111"/>
      <c r="J5" s="108"/>
      <c r="K5" s="92" t="s">
        <v>0</v>
      </c>
      <c r="L5" s="111"/>
      <c r="M5" s="14" t="s">
        <v>12</v>
      </c>
      <c r="N5" s="20" t="s">
        <v>13</v>
      </c>
      <c r="O5" s="128"/>
    </row>
    <row r="6" spans="1:15" x14ac:dyDescent="0.15">
      <c r="A6" s="101" t="s">
        <v>86</v>
      </c>
      <c r="B6" s="100"/>
      <c r="C6" s="38"/>
      <c r="D6" s="39"/>
      <c r="E6" s="39"/>
      <c r="F6" s="39"/>
      <c r="G6" s="39"/>
      <c r="H6" s="39"/>
      <c r="I6" s="54"/>
      <c r="J6" s="131"/>
      <c r="K6" s="131"/>
      <c r="L6" s="51"/>
      <c r="M6" s="132"/>
      <c r="N6" s="133"/>
      <c r="O6" s="134"/>
    </row>
    <row r="7" spans="1:15" x14ac:dyDescent="0.15">
      <c r="A7" s="99"/>
      <c r="B7" s="98" t="s">
        <v>85</v>
      </c>
      <c r="C7" s="42"/>
      <c r="D7" s="43"/>
      <c r="E7" s="43"/>
      <c r="F7" s="43"/>
      <c r="G7" s="43"/>
      <c r="H7" s="43"/>
      <c r="I7" s="58"/>
      <c r="J7" s="135"/>
      <c r="K7" s="135"/>
      <c r="L7" s="52"/>
      <c r="M7" s="136"/>
      <c r="N7" s="137"/>
      <c r="O7" s="138"/>
    </row>
    <row r="8" spans="1:15" x14ac:dyDescent="0.15">
      <c r="A8" s="97"/>
      <c r="B8" s="96"/>
      <c r="C8" s="46" t="s">
        <v>84</v>
      </c>
      <c r="D8" s="28">
        <v>18570000</v>
      </c>
      <c r="E8" s="28">
        <v>2400</v>
      </c>
      <c r="F8" s="28">
        <v>656990</v>
      </c>
      <c r="G8" s="28">
        <v>2136360</v>
      </c>
      <c r="H8" s="28">
        <f>291130+447550</f>
        <v>738680</v>
      </c>
      <c r="I8" s="7">
        <f t="shared" ref="I8:I10" si="0">IFERROR(H8/J8,)</f>
        <v>0.20899550988419632</v>
      </c>
      <c r="J8" s="34">
        <f t="shared" ref="J8:J10" si="1">E8+F8+G8+H8</f>
        <v>3534430</v>
      </c>
      <c r="K8" s="34">
        <v>4606065</v>
      </c>
      <c r="L8" s="105">
        <v>0.37077842003450301</v>
      </c>
      <c r="M8" s="33">
        <f t="shared" ref="M8:M10" si="2">H8-K8</f>
        <v>-3867385</v>
      </c>
      <c r="N8" s="23">
        <f t="shared" ref="N8:N10" si="3">(I8-L8)*100</f>
        <v>-16.17829101503067</v>
      </c>
      <c r="O8" s="3"/>
    </row>
    <row r="9" spans="1:15" x14ac:dyDescent="0.15">
      <c r="A9" s="97"/>
      <c r="B9" s="96"/>
      <c r="C9" s="47" t="s">
        <v>83</v>
      </c>
      <c r="D9" s="28">
        <v>8471000</v>
      </c>
      <c r="E9" s="28">
        <v>61360</v>
      </c>
      <c r="F9" s="28">
        <v>128710</v>
      </c>
      <c r="G9" s="28">
        <v>138664</v>
      </c>
      <c r="H9" s="28">
        <f>203296+1811175</f>
        <v>2014471</v>
      </c>
      <c r="I9" s="7">
        <f t="shared" si="0"/>
        <v>0.8597075373260129</v>
      </c>
      <c r="J9" s="34">
        <f t="shared" si="1"/>
        <v>2343205</v>
      </c>
      <c r="K9" s="34">
        <v>5415183</v>
      </c>
      <c r="L9" s="105">
        <v>0.89853009426531516</v>
      </c>
      <c r="M9" s="33">
        <f t="shared" si="2"/>
        <v>-3400712</v>
      </c>
      <c r="N9" s="23">
        <f t="shared" si="3"/>
        <v>-3.8822556939302255</v>
      </c>
      <c r="O9" s="30"/>
    </row>
    <row r="10" spans="1:15" ht="14.25" thickBot="1" x14ac:dyDescent="0.2">
      <c r="A10" s="95"/>
      <c r="B10" s="94"/>
      <c r="C10" s="93" t="s">
        <v>35</v>
      </c>
      <c r="D10" s="28">
        <v>154000</v>
      </c>
      <c r="E10" s="28">
        <v>0</v>
      </c>
      <c r="F10" s="28">
        <v>0</v>
      </c>
      <c r="G10" s="28">
        <v>0</v>
      </c>
      <c r="H10" s="28">
        <v>154000</v>
      </c>
      <c r="I10" s="7">
        <f t="shared" si="0"/>
        <v>1</v>
      </c>
      <c r="J10" s="34">
        <f t="shared" si="1"/>
        <v>154000</v>
      </c>
      <c r="K10" s="34">
        <v>225000</v>
      </c>
      <c r="L10" s="105">
        <v>1</v>
      </c>
      <c r="M10" s="33">
        <f t="shared" si="2"/>
        <v>-71000</v>
      </c>
      <c r="N10" s="23">
        <f t="shared" si="3"/>
        <v>0</v>
      </c>
      <c r="O10" s="32"/>
    </row>
  </sheetData>
  <autoFilter ref="A5:O10">
    <filterColumn colId="0" showButton="0"/>
    <filterColumn colId="1" showButton="0"/>
  </autoFilter>
  <mergeCells count="14">
    <mergeCell ref="A2:C5"/>
    <mergeCell ref="O3:O5"/>
    <mergeCell ref="H3:H4"/>
    <mergeCell ref="I3:I5"/>
    <mergeCell ref="M3:N4"/>
    <mergeCell ref="D2:D5"/>
    <mergeCell ref="K2:L2"/>
    <mergeCell ref="J3:J5"/>
    <mergeCell ref="K3:K4"/>
    <mergeCell ref="L3:L5"/>
    <mergeCell ref="E2:J2"/>
    <mergeCell ref="E3:E4"/>
    <mergeCell ref="F3:F4"/>
    <mergeCell ref="G3:G4"/>
  </mergeCells>
  <phoneticPr fontId="10"/>
  <printOptions horizontalCentered="1"/>
  <pageMargins left="0.39370078740157483" right="0.39370078740157483" top="0.59055118110236227" bottom="0.39370078740157483" header="0" footer="0"/>
  <pageSetup paperSize="9" scale="59" pageOrder="overThenDown"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一般会計</vt:lpstr>
      <vt:lpstr>復興特別会計</vt:lpstr>
      <vt:lpstr>エネルギー対策特別会計</vt:lpstr>
      <vt:lpstr>エネルギー対策特別会計!Print_Area</vt:lpstr>
      <vt:lpstr>一般会計!Print_Area</vt:lpstr>
      <vt:lpstr>復興特別会計!Print_Area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令和2年度予算の支出状況の公表（庁費・旅費）</dc:title>
  <dc:creator>文部科学省</dc:creator>
  <cp:lastModifiedBy>m</cp:lastModifiedBy>
  <cp:lastPrinted>2019-07-09T09:51:47Z</cp:lastPrinted>
  <dcterms:created xsi:type="dcterms:W3CDTF">2014-07-07T08:28:01Z</dcterms:created>
  <dcterms:modified xsi:type="dcterms:W3CDTF">2021-06-16T09:13:57Z</dcterms:modified>
</cp:coreProperties>
</file>