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480" yWindow="90" windowWidth="17520" windowHeight="11925"/>
  </bookViews>
  <sheets>
    <sheet name="収容定員・入学定員" sheetId="2" r:id="rId1"/>
    <sheet name="【参考】組織等状況" sheetId="6" r:id="rId2"/>
  </sheets>
  <definedNames>
    <definedName name="_xlnm.Print_Area" localSheetId="1">【参考】組織等状況!$A$1:$H$46</definedName>
    <definedName name="_xlnm.Print_Area" localSheetId="0">収容定員・入学定員!$A$1:$H$111</definedName>
    <definedName name="_xlnm.Print_Titles" localSheetId="0">収容定員・入学定員!$55:$56</definedName>
  </definedNames>
  <calcPr calcId="162913"/>
</workbook>
</file>

<file path=xl/calcChain.xml><?xml version="1.0" encoding="utf-8"?>
<calcChain xmlns="http://schemas.openxmlformats.org/spreadsheetml/2006/main">
  <c r="C29" i="6" l="1"/>
  <c r="G12" i="6"/>
  <c r="C17" i="6"/>
  <c r="G13" i="6"/>
  <c r="G14" i="6"/>
  <c r="G15" i="6"/>
  <c r="G16" i="6" s="1"/>
  <c r="H9" i="6"/>
  <c r="H10" i="6"/>
  <c r="H8" i="6"/>
  <c r="G9" i="6"/>
  <c r="G10" i="6"/>
  <c r="G8" i="6"/>
  <c r="E16" i="6"/>
  <c r="E17" i="6" s="1"/>
  <c r="C16" i="6"/>
  <c r="D11" i="6"/>
  <c r="D17" i="6" s="1"/>
  <c r="F11" i="6"/>
  <c r="F17" i="6" s="1"/>
  <c r="E11" i="6"/>
  <c r="C11" i="6"/>
  <c r="C43" i="2"/>
  <c r="D43" i="2"/>
  <c r="E43" i="2"/>
  <c r="F43" i="2"/>
  <c r="G43" i="2"/>
  <c r="H43" i="2"/>
  <c r="C46" i="2"/>
  <c r="D46" i="2"/>
  <c r="E46" i="2"/>
  <c r="F46" i="2"/>
  <c r="G46" i="2"/>
  <c r="H46" i="2"/>
  <c r="H11" i="6" l="1"/>
  <c r="H17" i="6" s="1"/>
  <c r="G11" i="6"/>
  <c r="G17" i="6" s="1"/>
  <c r="C50" i="2"/>
  <c r="D50" i="2"/>
  <c r="E50" i="2"/>
  <c r="F50" i="2"/>
  <c r="G50" i="2"/>
  <c r="H50" i="2"/>
  <c r="C51" i="2"/>
  <c r="D51" i="2"/>
  <c r="E51" i="2"/>
  <c r="F51" i="2"/>
  <c r="G51" i="2"/>
  <c r="H51" i="2"/>
  <c r="H40" i="2"/>
  <c r="G40" i="2"/>
  <c r="F40" i="2"/>
  <c r="E40" i="2"/>
  <c r="D40" i="2"/>
  <c r="C40" i="2"/>
  <c r="H37" i="2"/>
  <c r="G37" i="2"/>
  <c r="F37" i="2"/>
  <c r="E37" i="2"/>
  <c r="D37" i="2"/>
  <c r="C37" i="2"/>
  <c r="H34" i="2"/>
  <c r="G34" i="2"/>
  <c r="F34" i="2"/>
  <c r="E34" i="2"/>
  <c r="D34" i="2"/>
  <c r="C34" i="2"/>
  <c r="H31" i="2"/>
  <c r="G31" i="2"/>
  <c r="F31" i="2"/>
  <c r="E31" i="2"/>
  <c r="D31" i="2"/>
  <c r="C31" i="2"/>
  <c r="H28" i="2"/>
  <c r="G28" i="2"/>
  <c r="F28" i="2"/>
  <c r="E28" i="2"/>
  <c r="D28" i="2"/>
  <c r="C28" i="2"/>
  <c r="H25" i="2"/>
  <c r="G25" i="2"/>
  <c r="F25" i="2"/>
  <c r="E25" i="2"/>
  <c r="D25" i="2"/>
  <c r="C25" i="2"/>
  <c r="H22" i="2"/>
  <c r="G22" i="2"/>
  <c r="F22" i="2"/>
  <c r="E22" i="2"/>
  <c r="D22" i="2"/>
  <c r="C22" i="2"/>
  <c r="H19" i="2"/>
  <c r="G19" i="2"/>
  <c r="F19" i="2"/>
  <c r="E19" i="2"/>
  <c r="D19" i="2"/>
  <c r="C19" i="2"/>
  <c r="H16" i="2"/>
  <c r="G16" i="2"/>
  <c r="F16" i="2"/>
  <c r="E16" i="2"/>
  <c r="D16" i="2"/>
  <c r="C16" i="2"/>
  <c r="H13" i="2"/>
  <c r="G13" i="2"/>
  <c r="F13" i="2"/>
  <c r="E13" i="2"/>
  <c r="D13" i="2"/>
  <c r="C13" i="2"/>
  <c r="H10" i="2"/>
  <c r="G10" i="2"/>
  <c r="F10" i="2"/>
  <c r="E10" i="2"/>
  <c r="D10" i="2"/>
  <c r="C10" i="2"/>
  <c r="H7" i="2"/>
  <c r="G7" i="2"/>
  <c r="F7" i="2"/>
  <c r="E7" i="2"/>
  <c r="D7" i="2"/>
  <c r="C7" i="2"/>
  <c r="M4" i="2"/>
  <c r="F49" i="2" l="1"/>
  <c r="E49" i="2"/>
  <c r="H49" i="2"/>
  <c r="D49" i="2"/>
  <c r="G49" i="2"/>
  <c r="C49" i="2"/>
  <c r="D100" i="2" l="1"/>
  <c r="E100" i="2"/>
  <c r="F100" i="2"/>
  <c r="D101" i="2"/>
  <c r="E101" i="2"/>
  <c r="F101" i="2"/>
  <c r="C101" i="2"/>
  <c r="C100" i="2"/>
  <c r="F99" i="2" l="1"/>
  <c r="F96" i="2"/>
  <c r="F93" i="2"/>
  <c r="F90" i="2"/>
  <c r="F87" i="2"/>
  <c r="F84" i="2"/>
  <c r="F81" i="2"/>
  <c r="F78" i="2"/>
  <c r="F75" i="2"/>
  <c r="F72" i="2"/>
  <c r="F69" i="2"/>
  <c r="F66" i="2"/>
  <c r="F63" i="2"/>
  <c r="F60" i="2"/>
  <c r="F57" i="2"/>
  <c r="C57" i="2" l="1"/>
  <c r="G57" i="2" s="1"/>
  <c r="D57" i="2"/>
  <c r="E57" i="2"/>
  <c r="E99" i="2"/>
  <c r="D99" i="2"/>
  <c r="C99" i="2"/>
  <c r="E96" i="2"/>
  <c r="D96" i="2"/>
  <c r="C96" i="2"/>
  <c r="E93" i="2"/>
  <c r="D93" i="2"/>
  <c r="C93" i="2"/>
  <c r="E90" i="2"/>
  <c r="D90" i="2"/>
  <c r="C90" i="2"/>
  <c r="E87" i="2"/>
  <c r="D87" i="2"/>
  <c r="C87" i="2"/>
  <c r="E84" i="2"/>
  <c r="D84" i="2"/>
  <c r="C84" i="2"/>
  <c r="E81" i="2"/>
  <c r="D81" i="2"/>
  <c r="C81" i="2"/>
  <c r="E78" i="2"/>
  <c r="D78" i="2"/>
  <c r="C78" i="2"/>
  <c r="E75" i="2"/>
  <c r="D75" i="2"/>
  <c r="C75" i="2"/>
  <c r="E72" i="2"/>
  <c r="D72" i="2"/>
  <c r="C72" i="2"/>
  <c r="E69" i="2"/>
  <c r="D69" i="2"/>
  <c r="C69" i="2"/>
  <c r="G69" i="2" s="1"/>
  <c r="E66" i="2"/>
  <c r="D66" i="2"/>
  <c r="C66" i="2"/>
  <c r="E63" i="2"/>
  <c r="D63" i="2"/>
  <c r="C63" i="2"/>
  <c r="E60" i="2"/>
  <c r="D60" i="2"/>
  <c r="C60" i="2"/>
  <c r="G66" i="2" l="1"/>
  <c r="G63" i="2"/>
  <c r="G60" i="2"/>
  <c r="G72" i="2"/>
  <c r="G75" i="2"/>
  <c r="L45" i="2"/>
  <c r="M45" i="2" s="1"/>
  <c r="L47" i="2"/>
  <c r="M47" i="2" s="1"/>
  <c r="L44" i="2"/>
  <c r="M44" i="2" s="1"/>
  <c r="L48" i="2"/>
  <c r="M48" i="2" s="1"/>
  <c r="G78" i="2"/>
  <c r="G81" i="2"/>
  <c r="G84" i="2"/>
  <c r="G87" i="2"/>
  <c r="G90" i="2"/>
  <c r="L50" i="2"/>
  <c r="M50" i="2" s="1"/>
  <c r="L51" i="2"/>
  <c r="M51" i="2" s="1"/>
  <c r="G93" i="2"/>
  <c r="G96" i="2"/>
  <c r="L41" i="2"/>
  <c r="M41" i="2" s="1"/>
  <c r="L38" i="2"/>
  <c r="M38" i="2" s="1"/>
  <c r="L36" i="2"/>
  <c r="M36" i="2" s="1"/>
  <c r="L33" i="2"/>
  <c r="M33" i="2" s="1"/>
  <c r="L30" i="2"/>
  <c r="M30" i="2" s="1"/>
  <c r="L27" i="2"/>
  <c r="M27" i="2" s="1"/>
  <c r="L8" i="2"/>
  <c r="M8" i="2" s="1"/>
  <c r="L42" i="2"/>
  <c r="M42" i="2" s="1"/>
  <c r="L35" i="2"/>
  <c r="M35" i="2" s="1"/>
  <c r="L32" i="2"/>
  <c r="M32" i="2" s="1"/>
  <c r="L29" i="2"/>
  <c r="M29" i="2" s="1"/>
  <c r="L26" i="2"/>
  <c r="M26" i="2" s="1"/>
  <c r="L24" i="2"/>
  <c r="M24" i="2" s="1"/>
  <c r="L21" i="2"/>
  <c r="M21" i="2" s="1"/>
  <c r="L18" i="2"/>
  <c r="M18" i="2" s="1"/>
  <c r="L15" i="2"/>
  <c r="M15" i="2" s="1"/>
  <c r="L23" i="2"/>
  <c r="M23" i="2" s="1"/>
  <c r="L20" i="2"/>
  <c r="M20" i="2" s="1"/>
  <c r="L17" i="2"/>
  <c r="M17" i="2" s="1"/>
  <c r="L14" i="2"/>
  <c r="M14" i="2" s="1"/>
  <c r="L12" i="2"/>
  <c r="M12" i="2" s="1"/>
  <c r="L39" i="2"/>
  <c r="M39" i="2" s="1"/>
  <c r="L11" i="2"/>
  <c r="M11" i="2" s="1"/>
  <c r="L9" i="2"/>
  <c r="M9" i="2" s="1"/>
  <c r="L58" i="2"/>
  <c r="G99" i="2"/>
  <c r="L59" i="2"/>
  <c r="L97" i="2"/>
  <c r="L100" i="2"/>
  <c r="L86" i="2"/>
  <c r="L70" i="2"/>
  <c r="L94" i="2"/>
  <c r="L64" i="2"/>
  <c r="L61" i="2"/>
  <c r="L85" i="2"/>
  <c r="L92" i="2"/>
  <c r="L83" i="2"/>
  <c r="L67" i="2"/>
  <c r="L91" i="2"/>
  <c r="L77" i="2"/>
  <c r="L71" i="2"/>
  <c r="L68" i="2"/>
  <c r="L65" i="2"/>
  <c r="L62" i="2"/>
  <c r="L88" i="2"/>
  <c r="L74" i="2"/>
  <c r="L98" i="2"/>
  <c r="L82" i="2"/>
  <c r="L101" i="2"/>
  <c r="L76" i="2"/>
  <c r="L73" i="2"/>
  <c r="L95" i="2"/>
  <c r="L79" i="2"/>
  <c r="L89" i="2"/>
  <c r="L80" i="2"/>
  <c r="M80" i="2" l="1"/>
  <c r="M89" i="2"/>
  <c r="M79" i="2"/>
  <c r="M95" i="2"/>
  <c r="M101" i="2"/>
  <c r="M98" i="2"/>
  <c r="M74" i="2"/>
  <c r="M88" i="2"/>
  <c r="M62" i="2"/>
  <c r="M65" i="2"/>
  <c r="M68" i="2"/>
  <c r="M71" i="2"/>
  <c r="M77" i="2"/>
  <c r="M67" i="2"/>
  <c r="M83" i="2"/>
  <c r="M59" i="2"/>
  <c r="M92" i="2"/>
  <c r="M70" i="2"/>
  <c r="M86" i="2"/>
  <c r="M97" i="2"/>
  <c r="M61" i="2"/>
  <c r="M100" i="2"/>
  <c r="M64" i="2"/>
  <c r="M73" i="2"/>
  <c r="M76" i="2"/>
  <c r="M85" i="2"/>
  <c r="M82" i="2"/>
  <c r="M91" i="2"/>
  <c r="M94" i="2"/>
  <c r="M58" i="2"/>
</calcChain>
</file>

<file path=xl/sharedStrings.xml><?xml version="1.0" encoding="utf-8"?>
<sst xmlns="http://schemas.openxmlformats.org/spreadsheetml/2006/main" count="264" uniqueCount="80">
  <si>
    <t>年度</t>
    <rPh sb="0" eb="2">
      <t>ネンド</t>
    </rPh>
    <phoneticPr fontId="1"/>
  </si>
  <si>
    <t>入学定員超過率</t>
    <rPh sb="0" eb="2">
      <t>ニュウガク</t>
    </rPh>
    <rPh sb="2" eb="4">
      <t>テイイン</t>
    </rPh>
    <rPh sb="4" eb="6">
      <t>チョウカ</t>
    </rPh>
    <rPh sb="6" eb="7">
      <t>リツ</t>
    </rPh>
    <phoneticPr fontId="1"/>
  </si>
  <si>
    <t>入学者数</t>
    <rPh sb="0" eb="2">
      <t>ニュウガク</t>
    </rPh>
    <rPh sb="2" eb="3">
      <t>シャ</t>
    </rPh>
    <rPh sb="3" eb="4">
      <t>スウ</t>
    </rPh>
    <phoneticPr fontId="1"/>
  </si>
  <si>
    <t>入学定員</t>
    <rPh sb="0" eb="2">
      <t>ニュウガク</t>
    </rPh>
    <rPh sb="2" eb="4">
      <t>テイイン</t>
    </rPh>
    <phoneticPr fontId="1"/>
  </si>
  <si>
    <t>入学定員超過率</t>
    <phoneticPr fontId="1"/>
  </si>
  <si>
    <t>入学者数</t>
    <phoneticPr fontId="1"/>
  </si>
  <si>
    <t>入学定員</t>
    <phoneticPr fontId="1"/>
  </si>
  <si>
    <t>入学定員</t>
    <phoneticPr fontId="1"/>
  </si>
  <si>
    <t>入学者数</t>
    <phoneticPr fontId="1"/>
  </si>
  <si>
    <t>○○学部</t>
    <rPh sb="2" eb="4">
      <t>ガクブ</t>
    </rPh>
    <phoneticPr fontId="1"/>
  </si>
  <si>
    <t>項目</t>
    <rPh sb="0" eb="2">
      <t>コウモク</t>
    </rPh>
    <phoneticPr fontId="1"/>
  </si>
  <si>
    <t>【記入要領】</t>
    <rPh sb="1" eb="3">
      <t>キニュウ</t>
    </rPh>
    <rPh sb="3" eb="5">
      <t>ヨウリョウ</t>
    </rPh>
    <phoneticPr fontId="1"/>
  </si>
  <si>
    <t>チェックリスト</t>
    <phoneticPr fontId="1"/>
  </si>
  <si>
    <t>4000人以上</t>
    <rPh sb="4" eb="7">
      <t>ニンイジョウ</t>
    </rPh>
    <phoneticPr fontId="1"/>
  </si>
  <si>
    <t>単年度</t>
    <rPh sb="0" eb="3">
      <t>タンネンド</t>
    </rPh>
    <phoneticPr fontId="1"/>
  </si>
  <si>
    <t>チェック</t>
    <phoneticPr fontId="1"/>
  </si>
  <si>
    <t>摘要率</t>
    <rPh sb="0" eb="2">
      <t>テキヨウ</t>
    </rPh>
    <rPh sb="2" eb="3">
      <t>リツ</t>
    </rPh>
    <phoneticPr fontId="1"/>
  </si>
  <si>
    <t>○○大学</t>
    <rPh sb="2" eb="4">
      <t>ダイガク</t>
    </rPh>
    <phoneticPr fontId="1"/>
  </si>
  <si>
    <t>平成30年度</t>
    <rPh sb="0" eb="2">
      <t>ヘイセイ</t>
    </rPh>
    <rPh sb="4" eb="6">
      <t>ネンド</t>
    </rPh>
    <phoneticPr fontId="1"/>
  </si>
  <si>
    <t>平成28年度</t>
    <rPh sb="0" eb="2">
      <t>ヘイセイ</t>
    </rPh>
    <rPh sb="4" eb="6">
      <t>ネンド</t>
    </rPh>
    <phoneticPr fontId="1"/>
  </si>
  <si>
    <t>平成29年度</t>
    <rPh sb="0" eb="2">
      <t>ヘイセイ</t>
    </rPh>
    <rPh sb="4" eb="6">
      <t>ネンド</t>
    </rPh>
    <phoneticPr fontId="1"/>
  </si>
  <si>
    <t>修業年限平均</t>
    <rPh sb="0" eb="2">
      <t>シュウギョウ</t>
    </rPh>
    <rPh sb="2" eb="4">
      <t>ネンゲン</t>
    </rPh>
    <rPh sb="4" eb="6">
      <t>ヘイキン</t>
    </rPh>
    <phoneticPr fontId="1"/>
  </si>
  <si>
    <t>5．入学者数は各年度の5月1日時点の人数を記入して下さい。</t>
    <rPh sb="2" eb="4">
      <t>ニュウガク</t>
    </rPh>
    <rPh sb="4" eb="5">
      <t>シャ</t>
    </rPh>
    <rPh sb="5" eb="6">
      <t>スウ</t>
    </rPh>
    <rPh sb="7" eb="10">
      <t>カクネンド</t>
    </rPh>
    <rPh sb="12" eb="13">
      <t>ガツ</t>
    </rPh>
    <rPh sb="14" eb="15">
      <t>ニチ</t>
    </rPh>
    <rPh sb="15" eb="17">
      <t>ジテン</t>
    </rPh>
    <rPh sb="18" eb="20">
      <t>ニンズウ</t>
    </rPh>
    <rPh sb="21" eb="23">
      <t>キニュウ</t>
    </rPh>
    <rPh sb="25" eb="26">
      <t>クダ</t>
    </rPh>
    <phoneticPr fontId="1"/>
  </si>
  <si>
    <t>全学部</t>
    <rPh sb="0" eb="1">
      <t>ゼン</t>
    </rPh>
    <rPh sb="1" eb="3">
      <t>ガクブ</t>
    </rPh>
    <phoneticPr fontId="1"/>
  </si>
  <si>
    <t>令和3年度</t>
    <rPh sb="0" eb="2">
      <t>レイワ</t>
    </rPh>
    <rPh sb="3" eb="4">
      <t>ネン</t>
    </rPh>
    <rPh sb="4" eb="5">
      <t>ド</t>
    </rPh>
    <phoneticPr fontId="1"/>
  </si>
  <si>
    <t>令和2年度</t>
    <rPh sb="0" eb="2">
      <t>レイワ</t>
    </rPh>
    <rPh sb="3" eb="5">
      <t>ネンド</t>
    </rPh>
    <rPh sb="4" eb="5">
      <t>ド</t>
    </rPh>
    <phoneticPr fontId="1"/>
  </si>
  <si>
    <t>令和元年度</t>
    <rPh sb="0" eb="2">
      <t>レイワ</t>
    </rPh>
    <rPh sb="2" eb="3">
      <t>ガン</t>
    </rPh>
    <rPh sb="3" eb="5">
      <t>ネンド</t>
    </rPh>
    <phoneticPr fontId="1"/>
  </si>
  <si>
    <t>収容定員充足及び入学定員超過の状況</t>
    <rPh sb="0" eb="2">
      <t>シュウヨウ</t>
    </rPh>
    <rPh sb="2" eb="4">
      <t>テイイン</t>
    </rPh>
    <rPh sb="4" eb="6">
      <t>ジュウソク</t>
    </rPh>
    <rPh sb="6" eb="7">
      <t>オヨ</t>
    </rPh>
    <rPh sb="8" eb="10">
      <t>ニュウガク</t>
    </rPh>
    <rPh sb="10" eb="12">
      <t>テイイン</t>
    </rPh>
    <rPh sb="12" eb="14">
      <t>チョウカ</t>
    </rPh>
    <rPh sb="15" eb="17">
      <t>ジョウキョウ</t>
    </rPh>
    <phoneticPr fontId="1"/>
  </si>
  <si>
    <t>収容定員</t>
    <rPh sb="0" eb="2">
      <t>シュウヨウ</t>
    </rPh>
    <rPh sb="2" eb="4">
      <t>テイイン</t>
    </rPh>
    <phoneticPr fontId="1"/>
  </si>
  <si>
    <t>在籍者数</t>
    <rPh sb="0" eb="2">
      <t>ザイセキ</t>
    </rPh>
    <rPh sb="2" eb="3">
      <t>シャ</t>
    </rPh>
    <rPh sb="3" eb="4">
      <t>スウ</t>
    </rPh>
    <phoneticPr fontId="1"/>
  </si>
  <si>
    <t>収容定員充足率</t>
    <rPh sb="0" eb="2">
      <t>シュウヨウ</t>
    </rPh>
    <rPh sb="2" eb="4">
      <t>テイイン</t>
    </rPh>
    <rPh sb="4" eb="6">
      <t>ジュウソク</t>
    </rPh>
    <rPh sb="6" eb="7">
      <t>リツ</t>
    </rPh>
    <phoneticPr fontId="1"/>
  </si>
  <si>
    <t>平均入学定員
超過率(直近4カ年）</t>
    <rPh sb="0" eb="2">
      <t>ヘイキン</t>
    </rPh>
    <rPh sb="2" eb="4">
      <t>ニュウガク</t>
    </rPh>
    <rPh sb="4" eb="6">
      <t>テイイン</t>
    </rPh>
    <rPh sb="7" eb="9">
      <t>チョウカ</t>
    </rPh>
    <rPh sb="9" eb="10">
      <t>リツ</t>
    </rPh>
    <rPh sb="11" eb="13">
      <t>チョッキン</t>
    </rPh>
    <rPh sb="15" eb="16">
      <t>ネン</t>
    </rPh>
    <phoneticPr fontId="1"/>
  </si>
  <si>
    <t>◆各学部（学科）の収容定員充足率（直近修業年限期間中）</t>
    <rPh sb="1" eb="4">
      <t>カクガクブ</t>
    </rPh>
    <rPh sb="5" eb="7">
      <t>ガッカ</t>
    </rPh>
    <rPh sb="9" eb="11">
      <t>シュウヨウ</t>
    </rPh>
    <rPh sb="11" eb="13">
      <t>テイイン</t>
    </rPh>
    <rPh sb="13" eb="16">
      <t>ジュウソクリツ</t>
    </rPh>
    <rPh sb="17" eb="19">
      <t>チョッキン</t>
    </rPh>
    <rPh sb="25" eb="26">
      <t>チュウ</t>
    </rPh>
    <phoneticPr fontId="1"/>
  </si>
  <si>
    <t>◆各学部（学科）の入学定員超過率（直近４カ年）</t>
    <rPh sb="1" eb="4">
      <t>カクガクブ</t>
    </rPh>
    <rPh sb="5" eb="7">
      <t>ガッカ</t>
    </rPh>
    <rPh sb="9" eb="11">
      <t>ニュウガク</t>
    </rPh>
    <rPh sb="11" eb="13">
      <t>テイイン</t>
    </rPh>
    <rPh sb="13" eb="15">
      <t>チョウカ</t>
    </rPh>
    <rPh sb="15" eb="16">
      <t>リツ</t>
    </rPh>
    <phoneticPr fontId="1"/>
  </si>
  <si>
    <t>学部等名</t>
    <rPh sb="0" eb="1">
      <t>ガク</t>
    </rPh>
    <rPh sb="1" eb="2">
      <t>ブ</t>
    </rPh>
    <rPh sb="2" eb="3">
      <t>トウ</t>
    </rPh>
    <rPh sb="3" eb="4">
      <t>メイ</t>
    </rPh>
    <phoneticPr fontId="1"/>
  </si>
  <si>
    <t>7．入学定員に編入学定員は含めないでください。</t>
    <rPh sb="2" eb="4">
      <t>ニュウガク</t>
    </rPh>
    <rPh sb="4" eb="6">
      <t>テイイン</t>
    </rPh>
    <rPh sb="13" eb="14">
      <t>フク</t>
    </rPh>
    <phoneticPr fontId="1"/>
  </si>
  <si>
    <t>常勤（任期付き含む）</t>
    <rPh sb="0" eb="2">
      <t>ジョウキン</t>
    </rPh>
    <rPh sb="3" eb="5">
      <t>ニンキ</t>
    </rPh>
    <rPh sb="5" eb="6">
      <t>ツ</t>
    </rPh>
    <rPh sb="7" eb="8">
      <t>フク</t>
    </rPh>
    <phoneticPr fontId="1"/>
  </si>
  <si>
    <t>非常勤</t>
    <rPh sb="0" eb="3">
      <t>ヒジョウキン</t>
    </rPh>
    <phoneticPr fontId="1"/>
  </si>
  <si>
    <t>計</t>
    <rPh sb="0" eb="1">
      <t>ケイ</t>
    </rPh>
    <phoneticPr fontId="1"/>
  </si>
  <si>
    <t>教員</t>
    <rPh sb="0" eb="2">
      <t>キョウイン</t>
    </rPh>
    <phoneticPr fontId="1"/>
  </si>
  <si>
    <t>医師</t>
    <rPh sb="0" eb="2">
      <t>イシ</t>
    </rPh>
    <phoneticPr fontId="1"/>
  </si>
  <si>
    <t>歯科医師</t>
    <rPh sb="0" eb="2">
      <t>シカ</t>
    </rPh>
    <rPh sb="2" eb="4">
      <t>イシ</t>
    </rPh>
    <phoneticPr fontId="1"/>
  </si>
  <si>
    <t>その他</t>
    <rPh sb="2" eb="3">
      <t>タ</t>
    </rPh>
    <phoneticPr fontId="1"/>
  </si>
  <si>
    <t>解剖補助員</t>
    <rPh sb="0" eb="2">
      <t>カイボウ</t>
    </rPh>
    <rPh sb="2" eb="5">
      <t>ホジョイン</t>
    </rPh>
    <phoneticPr fontId="1"/>
  </si>
  <si>
    <t>研究補助員</t>
    <rPh sb="0" eb="2">
      <t>ケンキュウ</t>
    </rPh>
    <rPh sb="2" eb="5">
      <t>ホジョイン</t>
    </rPh>
    <phoneticPr fontId="1"/>
  </si>
  <si>
    <t>事務職員</t>
    <rPh sb="0" eb="2">
      <t>ジム</t>
    </rPh>
    <rPh sb="2" eb="4">
      <t>ショクイン</t>
    </rPh>
    <phoneticPr fontId="1"/>
  </si>
  <si>
    <t>職員</t>
    <rPh sb="0" eb="2">
      <t>ショクイン</t>
    </rPh>
    <phoneticPr fontId="1"/>
  </si>
  <si>
    <t>区分</t>
    <rPh sb="0" eb="2">
      <t>クブン</t>
    </rPh>
    <phoneticPr fontId="1"/>
  </si>
  <si>
    <t>○職員</t>
    <phoneticPr fontId="1"/>
  </si>
  <si>
    <t>【その他教職員の内容】
○教員</t>
    <rPh sb="3" eb="4">
      <t>タ</t>
    </rPh>
    <rPh sb="4" eb="7">
      <t>キョウショクイン</t>
    </rPh>
    <rPh sb="8" eb="10">
      <t>ナイヨウ</t>
    </rPh>
    <rPh sb="13" eb="15">
      <t>キョウイン</t>
    </rPh>
    <phoneticPr fontId="1"/>
  </si>
  <si>
    <t>◆事業実施組織（講座等）の教職員体制（令和３年５月現在）</t>
    <rPh sb="1" eb="3">
      <t>ジギョウ</t>
    </rPh>
    <rPh sb="3" eb="5">
      <t>ジッシ</t>
    </rPh>
    <rPh sb="5" eb="7">
      <t>ソシキ</t>
    </rPh>
    <rPh sb="8" eb="10">
      <t>コウザ</t>
    </rPh>
    <rPh sb="10" eb="11">
      <t>トウ</t>
    </rPh>
    <rPh sb="13" eb="16">
      <t>キョウショクイン</t>
    </rPh>
    <rPh sb="16" eb="18">
      <t>タイセイ</t>
    </rPh>
    <rPh sb="19" eb="21">
      <t>レイワ</t>
    </rPh>
    <rPh sb="22" eb="23">
      <t>ネン</t>
    </rPh>
    <rPh sb="24" eb="25">
      <t>ガツ</t>
    </rPh>
    <rPh sb="25" eb="27">
      <t>ゲンザイ</t>
    </rPh>
    <phoneticPr fontId="1"/>
  </si>
  <si>
    <t>うち教授</t>
    <rPh sb="2" eb="4">
      <t>キョウジュ</t>
    </rPh>
    <phoneticPr fontId="1"/>
  </si>
  <si>
    <t>◆事業実施組織（講座等）における法医解剖実施件数（令和２年度実績）</t>
    <rPh sb="1" eb="3">
      <t>ジギョウ</t>
    </rPh>
    <rPh sb="3" eb="5">
      <t>ジッシ</t>
    </rPh>
    <rPh sb="5" eb="7">
      <t>ソシキ</t>
    </rPh>
    <rPh sb="8" eb="10">
      <t>コウザ</t>
    </rPh>
    <rPh sb="10" eb="11">
      <t>トウ</t>
    </rPh>
    <rPh sb="16" eb="18">
      <t>ホウイ</t>
    </rPh>
    <rPh sb="18" eb="20">
      <t>カイボウ</t>
    </rPh>
    <rPh sb="20" eb="22">
      <t>ジッシ</t>
    </rPh>
    <rPh sb="22" eb="24">
      <t>ケンスウ</t>
    </rPh>
    <rPh sb="25" eb="27">
      <t>レイワ</t>
    </rPh>
    <rPh sb="28" eb="30">
      <t>ネンド</t>
    </rPh>
    <rPh sb="30" eb="32">
      <t>ジッセキ</t>
    </rPh>
    <phoneticPr fontId="1"/>
  </si>
  <si>
    <t>件数</t>
    <rPh sb="0" eb="2">
      <t>ケンスウ</t>
    </rPh>
    <phoneticPr fontId="1"/>
  </si>
  <si>
    <t>司法解剖</t>
    <rPh sb="0" eb="2">
      <t>シホウ</t>
    </rPh>
    <rPh sb="2" eb="4">
      <t>カイボウ</t>
    </rPh>
    <phoneticPr fontId="1"/>
  </si>
  <si>
    <t>調査法解剖</t>
    <rPh sb="0" eb="2">
      <t>チョウサ</t>
    </rPh>
    <rPh sb="2" eb="3">
      <t>ホウ</t>
    </rPh>
    <rPh sb="3" eb="5">
      <t>カイボウ</t>
    </rPh>
    <phoneticPr fontId="1"/>
  </si>
  <si>
    <t>監察医解剖</t>
    <rPh sb="0" eb="2">
      <t>カンサツ</t>
    </rPh>
    <rPh sb="2" eb="3">
      <t>イ</t>
    </rPh>
    <rPh sb="3" eb="5">
      <t>カイボウ</t>
    </rPh>
    <phoneticPr fontId="1"/>
  </si>
  <si>
    <t>承諾解剖</t>
    <rPh sb="0" eb="2">
      <t>ショウダク</t>
    </rPh>
    <rPh sb="2" eb="4">
      <t>カイボウ</t>
    </rPh>
    <phoneticPr fontId="1"/>
  </si>
  <si>
    <t>○○大学</t>
    <phoneticPr fontId="1"/>
  </si>
  <si>
    <t>小計</t>
    <rPh sb="0" eb="2">
      <t>ショウケイ</t>
    </rPh>
    <phoneticPr fontId="1"/>
  </si>
  <si>
    <t>総計</t>
    <rPh sb="0" eb="2">
      <t>ソウケイ</t>
    </rPh>
    <phoneticPr fontId="1"/>
  </si>
  <si>
    <t>（人）</t>
    <rPh sb="1" eb="2">
      <t>ニン</t>
    </rPh>
    <phoneticPr fontId="1"/>
  </si>
  <si>
    <t>1．本調査票は大学ごとに作成してください。</t>
    <rPh sb="2" eb="3">
      <t>ホン</t>
    </rPh>
    <rPh sb="3" eb="6">
      <t>チョウサヒョウ</t>
    </rPh>
    <rPh sb="7" eb="9">
      <t>ダイガク</t>
    </rPh>
    <rPh sb="12" eb="14">
      <t>サクセイ</t>
    </rPh>
    <phoneticPr fontId="1"/>
  </si>
  <si>
    <t>2．学部等名、項目（収容定員・在籍者数・入学定員・入学者数）の各欄を記入して下さい。</t>
    <rPh sb="2" eb="4">
      <t>ガクブ</t>
    </rPh>
    <rPh sb="4" eb="5">
      <t>トウ</t>
    </rPh>
    <rPh sb="5" eb="6">
      <t>メイ</t>
    </rPh>
    <rPh sb="7" eb="9">
      <t>コウモク</t>
    </rPh>
    <rPh sb="10" eb="12">
      <t>シュウヨウ</t>
    </rPh>
    <rPh sb="12" eb="14">
      <t>テイイン</t>
    </rPh>
    <rPh sb="15" eb="18">
      <t>ザイセキシャ</t>
    </rPh>
    <rPh sb="18" eb="19">
      <t>スウ</t>
    </rPh>
    <rPh sb="20" eb="22">
      <t>ニュウガク</t>
    </rPh>
    <rPh sb="22" eb="24">
      <t>テイイン</t>
    </rPh>
    <rPh sb="31" eb="32">
      <t>カク</t>
    </rPh>
    <rPh sb="32" eb="33">
      <t>ラン</t>
    </rPh>
    <rPh sb="34" eb="36">
      <t>キニュウ</t>
    </rPh>
    <rPh sb="38" eb="39">
      <t>クダ</t>
    </rPh>
    <phoneticPr fontId="1"/>
  </si>
  <si>
    <t>3．学部毎に令和3年度を含む直近の情報を記入してください。なお、学科で修業年限が異なる場合は、学科ごとに記入してください。（例：医学部（医学科）、医学部（看護学科）　等）</t>
    <rPh sb="2" eb="4">
      <t>ガクブ</t>
    </rPh>
    <rPh sb="4" eb="5">
      <t>ゴト</t>
    </rPh>
    <rPh sb="6" eb="8">
      <t>レイワ</t>
    </rPh>
    <rPh sb="9" eb="11">
      <t>ネンド</t>
    </rPh>
    <rPh sb="12" eb="13">
      <t>フク</t>
    </rPh>
    <rPh sb="14" eb="16">
      <t>チョッキン</t>
    </rPh>
    <rPh sb="17" eb="19">
      <t>ジョウホウ</t>
    </rPh>
    <rPh sb="20" eb="22">
      <t>キニュウ</t>
    </rPh>
    <rPh sb="32" eb="34">
      <t>ガッカ</t>
    </rPh>
    <rPh sb="35" eb="37">
      <t>シュウギョウ</t>
    </rPh>
    <rPh sb="37" eb="39">
      <t>ネンゲン</t>
    </rPh>
    <rPh sb="40" eb="41">
      <t>コト</t>
    </rPh>
    <rPh sb="43" eb="45">
      <t>バアイ</t>
    </rPh>
    <rPh sb="47" eb="49">
      <t>ガッカ</t>
    </rPh>
    <rPh sb="52" eb="54">
      <t>キニュウ</t>
    </rPh>
    <rPh sb="62" eb="63">
      <t>レイ</t>
    </rPh>
    <rPh sb="64" eb="66">
      <t>イガク</t>
    </rPh>
    <rPh sb="66" eb="67">
      <t>ブ</t>
    </rPh>
    <rPh sb="68" eb="70">
      <t>イガク</t>
    </rPh>
    <rPh sb="70" eb="71">
      <t>カ</t>
    </rPh>
    <rPh sb="73" eb="75">
      <t>イガク</t>
    </rPh>
    <rPh sb="75" eb="76">
      <t>ブ</t>
    </rPh>
    <rPh sb="77" eb="79">
      <t>カンゴ</t>
    </rPh>
    <rPh sb="79" eb="81">
      <t>ガッカ</t>
    </rPh>
    <rPh sb="83" eb="84">
      <t>トウ</t>
    </rPh>
    <phoneticPr fontId="1"/>
  </si>
  <si>
    <t>4．行が足りない場合は適宜追加挿入して下さい。</t>
    <rPh sb="2" eb="3">
      <t>ギョウ</t>
    </rPh>
    <rPh sb="4" eb="5">
      <t>タ</t>
    </rPh>
    <rPh sb="8" eb="10">
      <t>バアイ</t>
    </rPh>
    <rPh sb="11" eb="13">
      <t>テキギ</t>
    </rPh>
    <rPh sb="13" eb="15">
      <t>ツイカ</t>
    </rPh>
    <rPh sb="15" eb="17">
      <t>ソウニュウ</t>
    </rPh>
    <rPh sb="19" eb="20">
      <t>クダ</t>
    </rPh>
    <phoneticPr fontId="1"/>
  </si>
  <si>
    <t>6．収容定員充足率及び入学定員超過率は小数点第2位まで（第3位切り捨て）自動計算されます。</t>
    <rPh sb="2" eb="4">
      <t>シュウヨウ</t>
    </rPh>
    <rPh sb="4" eb="6">
      <t>テイイン</t>
    </rPh>
    <rPh sb="6" eb="9">
      <t>ジュウソクリツ</t>
    </rPh>
    <rPh sb="9" eb="10">
      <t>オヨ</t>
    </rPh>
    <rPh sb="11" eb="13">
      <t>ニュウガク</t>
    </rPh>
    <rPh sb="13" eb="15">
      <t>テイイン</t>
    </rPh>
    <rPh sb="15" eb="17">
      <t>チョウカ</t>
    </rPh>
    <rPh sb="17" eb="18">
      <t>リツ</t>
    </rPh>
    <rPh sb="19" eb="22">
      <t>ショウスウテン</t>
    </rPh>
    <rPh sb="22" eb="23">
      <t>ダイ</t>
    </rPh>
    <rPh sb="24" eb="25">
      <t>イ</t>
    </rPh>
    <rPh sb="28" eb="29">
      <t>ダイ</t>
    </rPh>
    <rPh sb="30" eb="31">
      <t>イ</t>
    </rPh>
    <rPh sb="31" eb="32">
      <t>キ</t>
    </rPh>
    <rPh sb="33" eb="34">
      <t>ス</t>
    </rPh>
    <phoneticPr fontId="1"/>
  </si>
  <si>
    <t>8．完成年度を迎えていない学部の設置以前の年度の各欄及び修業年限が4年の学部における平成28・29年度の収容定員・在籍者数欄については、いずれも空欄で結構です。</t>
    <rPh sb="2" eb="4">
      <t>カンセイ</t>
    </rPh>
    <rPh sb="4" eb="6">
      <t>ネンド</t>
    </rPh>
    <rPh sb="7" eb="8">
      <t>ムカ</t>
    </rPh>
    <rPh sb="13" eb="15">
      <t>ガクブ</t>
    </rPh>
    <rPh sb="16" eb="18">
      <t>セッチ</t>
    </rPh>
    <rPh sb="18" eb="20">
      <t>イゼン</t>
    </rPh>
    <rPh sb="21" eb="23">
      <t>ネンド</t>
    </rPh>
    <rPh sb="24" eb="26">
      <t>カクラン</t>
    </rPh>
    <rPh sb="26" eb="27">
      <t>オヨ</t>
    </rPh>
    <rPh sb="52" eb="54">
      <t>シュウヨウ</t>
    </rPh>
    <rPh sb="54" eb="56">
      <t>テイイン</t>
    </rPh>
    <rPh sb="57" eb="60">
      <t>ザイセキシャ</t>
    </rPh>
    <rPh sb="60" eb="61">
      <t>スウ</t>
    </rPh>
    <rPh sb="61" eb="62">
      <t>ラン</t>
    </rPh>
    <rPh sb="72" eb="74">
      <t>クウラン</t>
    </rPh>
    <rPh sb="75" eb="77">
      <t>ケッコウ</t>
    </rPh>
    <phoneticPr fontId="1"/>
  </si>
  <si>
    <t>4．各欄に該当がない場合は空欄で結構です。</t>
    <rPh sb="2" eb="4">
      <t>カクラン</t>
    </rPh>
    <rPh sb="5" eb="7">
      <t>ガイトウ</t>
    </rPh>
    <rPh sb="10" eb="12">
      <t>バアイ</t>
    </rPh>
    <rPh sb="13" eb="15">
      <t>クウラン</t>
    </rPh>
    <rPh sb="16" eb="18">
      <t>ケッコウ</t>
    </rPh>
    <phoneticPr fontId="1"/>
  </si>
  <si>
    <t>2．教職員数の各欄を記入して下さい。</t>
    <rPh sb="2" eb="5">
      <t>キョウショクイン</t>
    </rPh>
    <rPh sb="5" eb="6">
      <t>スウ</t>
    </rPh>
    <rPh sb="7" eb="8">
      <t>カク</t>
    </rPh>
    <rPh sb="8" eb="9">
      <t>ラン</t>
    </rPh>
    <rPh sb="10" eb="12">
      <t>キニュウ</t>
    </rPh>
    <rPh sb="14" eb="15">
      <t>クダ</t>
    </rPh>
    <phoneticPr fontId="1"/>
  </si>
  <si>
    <t>3．事業実施組織（講座等）が複数ある場合は、教職員数の合算した数を記入してください。</t>
    <rPh sb="2" eb="4">
      <t>ジギョウ</t>
    </rPh>
    <rPh sb="4" eb="6">
      <t>ジッシ</t>
    </rPh>
    <rPh sb="6" eb="8">
      <t>ソシキ</t>
    </rPh>
    <rPh sb="9" eb="11">
      <t>コウザ</t>
    </rPh>
    <rPh sb="11" eb="12">
      <t>トウ</t>
    </rPh>
    <rPh sb="14" eb="16">
      <t>フクスウ</t>
    </rPh>
    <rPh sb="18" eb="20">
      <t>バアイ</t>
    </rPh>
    <rPh sb="22" eb="25">
      <t>キョウショクイン</t>
    </rPh>
    <rPh sb="25" eb="26">
      <t>スウ</t>
    </rPh>
    <rPh sb="27" eb="29">
      <t>ガッサン</t>
    </rPh>
    <rPh sb="31" eb="32">
      <t>カズ</t>
    </rPh>
    <rPh sb="33" eb="35">
      <t>キニュウ</t>
    </rPh>
    <phoneticPr fontId="1"/>
  </si>
  <si>
    <t>区分</t>
    <rPh sb="0" eb="2">
      <t>クブン</t>
    </rPh>
    <phoneticPr fontId="5"/>
  </si>
  <si>
    <t>H29年度</t>
    <rPh sb="3" eb="5">
      <t>ネンド</t>
    </rPh>
    <phoneticPr fontId="5"/>
  </si>
  <si>
    <t>H30年度</t>
    <rPh sb="3" eb="5">
      <t>ネンド</t>
    </rPh>
    <phoneticPr fontId="5"/>
  </si>
  <si>
    <t>R元年度</t>
    <rPh sb="1" eb="3">
      <t>ガンネン</t>
    </rPh>
    <rPh sb="3" eb="4">
      <t>ド</t>
    </rPh>
    <phoneticPr fontId="5"/>
  </si>
  <si>
    <t>死亡時画像診断</t>
    <rPh sb="0" eb="3">
      <t>シボウジ</t>
    </rPh>
    <rPh sb="3" eb="5">
      <t>ガゾウ</t>
    </rPh>
    <rPh sb="5" eb="7">
      <t>シンダン</t>
    </rPh>
    <phoneticPr fontId="5"/>
  </si>
  <si>
    <t>2．各年度の死亡時画像診断実施数を記入して下さい。</t>
    <rPh sb="2" eb="3">
      <t>カク</t>
    </rPh>
    <rPh sb="3" eb="5">
      <t>ネンド</t>
    </rPh>
    <rPh sb="6" eb="9">
      <t>シボウジ</t>
    </rPh>
    <rPh sb="9" eb="11">
      <t>ガゾウ</t>
    </rPh>
    <rPh sb="11" eb="13">
      <t>シンダン</t>
    </rPh>
    <rPh sb="13" eb="15">
      <t>ジッシ</t>
    </rPh>
    <rPh sb="15" eb="16">
      <t>スウ</t>
    </rPh>
    <rPh sb="17" eb="19">
      <t>キニュウ</t>
    </rPh>
    <rPh sb="21" eb="22">
      <t>クダ</t>
    </rPh>
    <phoneticPr fontId="1"/>
  </si>
  <si>
    <t>3．実施実績がない場合は空欄で結構です。</t>
    <rPh sb="2" eb="4">
      <t>ジッシ</t>
    </rPh>
    <rPh sb="4" eb="6">
      <t>ジッセキ</t>
    </rPh>
    <rPh sb="9" eb="11">
      <t>バアイ</t>
    </rPh>
    <rPh sb="12" eb="14">
      <t>クウラン</t>
    </rPh>
    <rPh sb="15" eb="17">
      <t>ケッコウ</t>
    </rPh>
    <phoneticPr fontId="1"/>
  </si>
  <si>
    <t>◆事業実施大学におけるH29～R元年度死亡時画像診断実施数（件）</t>
    <phoneticPr fontId="1"/>
  </si>
  <si>
    <t>【参考】事業実施組織の状況</t>
    <rPh sb="1" eb="3">
      <t>サンコウ</t>
    </rPh>
    <rPh sb="4" eb="6">
      <t>ジギョウ</t>
    </rPh>
    <rPh sb="6" eb="8">
      <t>ジッシ</t>
    </rPh>
    <rPh sb="8" eb="10">
      <t>ソシキ</t>
    </rPh>
    <rPh sb="11" eb="13">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</si>
</sst>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
  </numFmts>
  <fonts count="1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ajor"/>
    </font>
    <font>
      <sz val="9"/>
      <color theme="1"/>
      <name val="ＭＳ Ｐゴシック"/>
      <family val="3"/>
      <charset val="128"/>
      <scheme val="major"/>
    </font>
    <font>
      <b/>
      <sz val="14"/>
      <color theme="1"/>
      <name val="ＭＳ Ｐゴシック"/>
      <family val="3"/>
      <charset val="128"/>
      <scheme val="major"/>
    </font>
    <font>
      <sz val="6"/>
      <name val="ＭＳ Ｐゴシック"/>
      <family val="3"/>
      <charset val="128"/>
    </font>
    <font>
      <b/>
      <sz val="14"/>
      <name val="ＭＳ Ｐゴシック"/>
      <family val="3"/>
      <charset val="128"/>
      <scheme val="major"/>
    </font>
    <font>
      <sz val="11"/>
      <name val="ＭＳ Ｐゴシック"/>
      <family val="3"/>
      <charset val="128"/>
      <scheme val="major"/>
    </font>
    <font>
      <sz val="11"/>
      <name val="ＭＳ Ｐゴシック"/>
      <family val="2"/>
      <charset val="128"/>
      <scheme val="minor"/>
    </font>
    <font>
      <sz val="9"/>
      <name val="ＭＳ Ｐゴシック"/>
      <family val="3"/>
      <charset val="128"/>
      <scheme val="major"/>
    </font>
    <font>
      <sz val="10.5"/>
      <name val="ＭＳ ゴシック"/>
      <family val="3"/>
      <charset val="128"/>
    </font>
  </fonts>
  <fills count="6">
    <fill>
      <patternFill patternType="none"/>
    </fill>
    <fill>
      <patternFill patternType="gray125"/>
    </fill>
    <fill>
      <patternFill patternType="solid">
        <fgColor rgb="FF66FF99"/>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0.249977111117893"/>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double">
        <color auto="1"/>
      </left>
      <right style="double">
        <color auto="1"/>
      </right>
      <top style="double">
        <color auto="1"/>
      </top>
      <bottom style="double">
        <color auto="1"/>
      </bottom>
      <diagonal/>
    </border>
    <border>
      <left style="thin">
        <color auto="1"/>
      </left>
      <right/>
      <top/>
      <bottom/>
      <diagonal/>
    </border>
    <border>
      <left style="double">
        <color auto="1"/>
      </left>
      <right style="double">
        <color auto="1"/>
      </right>
      <top style="double">
        <color auto="1"/>
      </top>
      <bottom/>
      <diagonal/>
    </border>
    <border>
      <left style="double">
        <color auto="1"/>
      </left>
      <right style="double">
        <color auto="1"/>
      </right>
      <top/>
      <bottom style="thin">
        <color auto="1"/>
      </bottom>
      <diagonal/>
    </border>
    <border>
      <left style="double">
        <color auto="1"/>
      </left>
      <right style="double">
        <color auto="1"/>
      </right>
      <top style="thin">
        <color auto="1"/>
      </top>
      <bottom/>
      <diagonal/>
    </border>
    <border diagonalUp="1">
      <left style="double">
        <color auto="1"/>
      </left>
      <right style="double">
        <color auto="1"/>
      </right>
      <top/>
      <bottom/>
      <diagonal style="thin">
        <color auto="1"/>
      </diagonal>
    </border>
    <border diagonalUp="1">
      <left style="double">
        <color auto="1"/>
      </left>
      <right style="double">
        <color auto="1"/>
      </right>
      <top/>
      <bottom style="thin">
        <color auto="1"/>
      </bottom>
      <diagonal style="thin">
        <color auto="1"/>
      </diagonal>
    </border>
    <border diagonalUp="1">
      <left style="double">
        <color auto="1"/>
      </left>
      <right style="double">
        <color auto="1"/>
      </right>
      <top/>
      <bottom style="double">
        <color auto="1"/>
      </bottom>
      <diagonal style="thin">
        <color auto="1"/>
      </diagonal>
    </border>
    <border>
      <left/>
      <right style="thin">
        <color auto="1"/>
      </right>
      <top style="thin">
        <color auto="1"/>
      </top>
      <bottom/>
      <diagonal/>
    </border>
    <border>
      <left/>
      <right style="thin">
        <color auto="1"/>
      </right>
      <top/>
      <bottom/>
      <diagonal/>
    </border>
    <border>
      <left style="double">
        <color auto="1"/>
      </left>
      <right style="double">
        <color auto="1"/>
      </right>
      <top style="double">
        <color auto="1"/>
      </top>
      <bottom style="thin">
        <color auto="1"/>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dotted">
        <color auto="1"/>
      </left>
      <right style="thin">
        <color auto="1"/>
      </right>
      <top style="dotted">
        <color auto="1"/>
      </top>
      <bottom style="thin">
        <color auto="1"/>
      </bottom>
      <diagonal/>
    </border>
    <border>
      <left style="dotted">
        <color auto="1"/>
      </left>
      <right style="thin">
        <color auto="1"/>
      </right>
      <top style="thin">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s>
  <cellStyleXfs count="1">
    <xf numFmtId="0" fontId="0" fillId="0" borderId="0">
      <alignment vertical="center"/>
    </xf>
  </cellStyleXfs>
  <cellXfs count="90">
    <xf numFmtId="0" fontId="0" fillId="0" borderId="0" xfId="0">
      <alignment vertical="center"/>
    </xf>
    <xf numFmtId="0" fontId="2" fillId="0" borderId="0" xfId="0" applyFont="1">
      <alignment vertical="center"/>
    </xf>
    <xf numFmtId="0" fontId="2" fillId="2" borderId="2" xfId="0" applyFont="1" applyFill="1" applyBorder="1">
      <alignment vertical="center"/>
    </xf>
    <xf numFmtId="0" fontId="2" fillId="2" borderId="4" xfId="0" applyFont="1" applyFill="1" applyBorder="1">
      <alignment vertical="center"/>
    </xf>
    <xf numFmtId="0" fontId="2" fillId="2" borderId="3" xfId="0" applyFont="1" applyFill="1" applyBorder="1">
      <alignment vertical="center"/>
    </xf>
    <xf numFmtId="0" fontId="2" fillId="2" borderId="6" xfId="0" applyFont="1" applyFill="1" applyBorder="1">
      <alignment vertical="center"/>
    </xf>
    <xf numFmtId="0" fontId="2" fillId="2" borderId="1" xfId="0" applyFont="1" applyFill="1" applyBorder="1" applyAlignment="1">
      <alignment horizontal="center" vertical="center"/>
    </xf>
    <xf numFmtId="0" fontId="2" fillId="0" borderId="4" xfId="0" applyFont="1" applyBorder="1">
      <alignment vertical="center"/>
    </xf>
    <xf numFmtId="177" fontId="2" fillId="3" borderId="4" xfId="0" applyNumberFormat="1" applyFont="1" applyFill="1" applyBorder="1">
      <alignment vertical="center"/>
    </xf>
    <xf numFmtId="0" fontId="2" fillId="2" borderId="5" xfId="0" applyFont="1" applyFill="1" applyBorder="1">
      <alignment vertical="center"/>
    </xf>
    <xf numFmtId="176" fontId="2" fillId="0" borderId="5" xfId="0" applyNumberFormat="1" applyFont="1" applyBorder="1">
      <alignment vertical="center"/>
    </xf>
    <xf numFmtId="176" fontId="2" fillId="0" borderId="6" xfId="0" applyNumberFormat="1" applyFont="1" applyBorder="1">
      <alignment vertical="center"/>
    </xf>
    <xf numFmtId="0" fontId="3" fillId="0" borderId="0" xfId="0" applyFont="1">
      <alignment vertical="center"/>
    </xf>
    <xf numFmtId="0" fontId="2" fillId="0" borderId="10" xfId="0" applyFont="1" applyBorder="1" applyAlignment="1">
      <alignment horizontal="center" vertical="center"/>
    </xf>
    <xf numFmtId="0" fontId="2" fillId="0" borderId="0" xfId="0" applyFont="1" applyAlignment="1">
      <alignment vertical="center" shrinkToFit="1"/>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0" xfId="0" applyFont="1" applyBorder="1" applyAlignment="1">
      <alignment horizontal="center" vertical="center"/>
    </xf>
    <xf numFmtId="0" fontId="4" fillId="0" borderId="0" xfId="0" applyFont="1">
      <alignment vertical="center"/>
    </xf>
    <xf numFmtId="176" fontId="2" fillId="0" borderId="11" xfId="0" applyNumberFormat="1" applyFont="1" applyBorder="1">
      <alignment vertical="center"/>
    </xf>
    <xf numFmtId="176" fontId="2" fillId="0" borderId="12" xfId="0" applyNumberFormat="1" applyFont="1" applyFill="1" applyBorder="1">
      <alignment vertical="center"/>
    </xf>
    <xf numFmtId="177" fontId="2" fillId="3" borderId="2" xfId="0" applyNumberFormat="1" applyFont="1" applyFill="1" applyBorder="1">
      <alignment vertical="center"/>
    </xf>
    <xf numFmtId="176" fontId="2" fillId="0" borderId="13" xfId="0" applyNumberFormat="1" applyFont="1" applyBorder="1">
      <alignment vertical="center"/>
    </xf>
    <xf numFmtId="176" fontId="2" fillId="0" borderId="3" xfId="0" applyNumberFormat="1" applyFont="1" applyBorder="1">
      <alignment vertical="center"/>
    </xf>
    <xf numFmtId="177" fontId="2" fillId="3" borderId="16" xfId="0" applyNumberFormat="1" applyFont="1" applyFill="1" applyBorder="1">
      <alignment vertical="center"/>
    </xf>
    <xf numFmtId="0" fontId="2" fillId="0" borderId="17" xfId="0" applyFont="1" applyBorder="1">
      <alignment vertical="center"/>
    </xf>
    <xf numFmtId="0" fontId="2" fillId="0" borderId="18" xfId="0" applyFont="1" applyBorder="1">
      <alignment vertical="center"/>
    </xf>
    <xf numFmtId="0" fontId="2" fillId="0" borderId="19" xfId="0" applyFont="1" applyBorder="1">
      <alignment vertical="center"/>
    </xf>
    <xf numFmtId="0" fontId="2" fillId="2" borderId="13" xfId="0" applyFont="1" applyFill="1" applyBorder="1">
      <alignment vertical="center"/>
    </xf>
    <xf numFmtId="177" fontId="2" fillId="3" borderId="20" xfId="0" applyNumberFormat="1" applyFont="1" applyFill="1" applyBorder="1">
      <alignment vertical="center"/>
    </xf>
    <xf numFmtId="176" fontId="2" fillId="0" borderId="21" xfId="0" applyNumberFormat="1" applyFont="1" applyBorder="1">
      <alignment vertical="center"/>
    </xf>
    <xf numFmtId="0" fontId="2" fillId="2" borderId="22" xfId="0" applyFont="1" applyFill="1" applyBorder="1" applyAlignment="1">
      <alignment horizontal="center" vertical="center"/>
    </xf>
    <xf numFmtId="176" fontId="2" fillId="0" borderId="23" xfId="0" applyNumberFormat="1" applyFont="1" applyBorder="1">
      <alignment vertical="center"/>
    </xf>
    <xf numFmtId="176" fontId="2" fillId="0" borderId="15" xfId="0" applyNumberFormat="1" applyFont="1" applyBorder="1">
      <alignment vertical="center"/>
    </xf>
    <xf numFmtId="176" fontId="2" fillId="0" borderId="24" xfId="0" applyNumberFormat="1" applyFont="1" applyBorder="1">
      <alignment vertical="center"/>
    </xf>
    <xf numFmtId="0" fontId="6" fillId="0" borderId="0" xfId="0" applyFont="1">
      <alignment vertical="center"/>
    </xf>
    <xf numFmtId="0" fontId="7" fillId="0" borderId="0" xfId="0" applyFont="1">
      <alignment vertical="center"/>
    </xf>
    <xf numFmtId="0" fontId="7" fillId="0" borderId="0" xfId="0" applyFont="1" applyBorder="1" applyAlignment="1">
      <alignment horizontal="center" vertical="center"/>
    </xf>
    <xf numFmtId="0" fontId="8" fillId="0" borderId="0" xfId="0" applyFont="1">
      <alignment vertical="center"/>
    </xf>
    <xf numFmtId="0" fontId="8" fillId="0" borderId="0" xfId="0" applyFont="1" applyAlignment="1">
      <alignment horizontal="right" vertical="center"/>
    </xf>
    <xf numFmtId="0" fontId="8" fillId="0" borderId="0" xfId="0" applyFont="1" applyAlignment="1">
      <alignment horizontal="center" vertical="center"/>
    </xf>
    <xf numFmtId="0" fontId="8" fillId="4" borderId="3" xfId="0" applyFont="1" applyFill="1" applyBorder="1" applyAlignment="1">
      <alignment horizontal="center" vertical="center"/>
    </xf>
    <xf numFmtId="0" fontId="8" fillId="4" borderId="28" xfId="0" applyFont="1" applyFill="1" applyBorder="1" applyAlignment="1">
      <alignment horizontal="center" vertical="center"/>
    </xf>
    <xf numFmtId="0" fontId="8" fillId="0" borderId="4" xfId="0" applyFont="1" applyBorder="1" applyAlignment="1">
      <alignment vertical="center"/>
    </xf>
    <xf numFmtId="0" fontId="8" fillId="0" borderId="7" xfId="0" applyFont="1" applyBorder="1">
      <alignment vertical="center"/>
    </xf>
    <xf numFmtId="0" fontId="8" fillId="0" borderId="29" xfId="0" applyFont="1" applyBorder="1">
      <alignment vertical="center"/>
    </xf>
    <xf numFmtId="0" fontId="8" fillId="0" borderId="1" xfId="0" applyFont="1" applyFill="1" applyBorder="1">
      <alignment vertical="center"/>
    </xf>
    <xf numFmtId="0" fontId="8" fillId="0" borderId="1" xfId="0" applyFont="1" applyBorder="1">
      <alignment vertical="center"/>
    </xf>
    <xf numFmtId="0" fontId="8" fillId="0" borderId="7" xfId="0" applyFont="1" applyBorder="1" applyAlignment="1">
      <alignment vertical="center"/>
    </xf>
    <xf numFmtId="0" fontId="8" fillId="0" borderId="29" xfId="0" applyFont="1" applyBorder="1" applyAlignment="1">
      <alignment vertical="center"/>
    </xf>
    <xf numFmtId="0" fontId="9" fillId="0" borderId="0" xfId="0" applyFont="1">
      <alignment vertical="center"/>
    </xf>
    <xf numFmtId="0" fontId="10" fillId="5" borderId="1" xfId="0" applyFont="1" applyFill="1" applyBorder="1" applyAlignment="1">
      <alignment horizontal="center" vertical="center"/>
    </xf>
    <xf numFmtId="0" fontId="10" fillId="5" borderId="1" xfId="0" applyFont="1" applyFill="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2" fillId="2" borderId="4" xfId="0" applyFont="1" applyFill="1"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 xfId="0" applyFont="1" applyFill="1" applyBorder="1" applyAlignment="1">
      <alignment horizontal="center" vertical="center"/>
    </xf>
    <xf numFmtId="0" fontId="8" fillId="0" borderId="7" xfId="0" applyFont="1" applyBorder="1" applyAlignment="1">
      <alignment horizontal="center" vertical="center"/>
    </xf>
    <xf numFmtId="0" fontId="8" fillId="0" borderId="9" xfId="0" applyFont="1" applyBorder="1" applyAlignment="1">
      <alignment horizontal="center" vertical="center"/>
    </xf>
    <xf numFmtId="0" fontId="8" fillId="0" borderId="7" xfId="0" applyFont="1" applyBorder="1" applyAlignment="1">
      <alignment vertical="center"/>
    </xf>
    <xf numFmtId="0" fontId="8" fillId="0" borderId="9" xfId="0" applyFont="1" applyBorder="1" applyAlignment="1">
      <alignment vertical="center"/>
    </xf>
    <xf numFmtId="0" fontId="7" fillId="0" borderId="10" xfId="0" applyFont="1" applyBorder="1" applyAlignment="1">
      <alignment horizontal="center" vertical="center"/>
    </xf>
    <xf numFmtId="0" fontId="8" fillId="0" borderId="10" xfId="0" applyFont="1" applyBorder="1" applyAlignment="1">
      <alignment horizontal="center" vertical="center"/>
    </xf>
    <xf numFmtId="0" fontId="8" fillId="4" borderId="7" xfId="0" applyFont="1" applyFill="1" applyBorder="1" applyAlignment="1">
      <alignment horizontal="center" vertical="center"/>
    </xf>
    <xf numFmtId="0" fontId="8" fillId="4" borderId="2" xfId="0" applyFont="1" applyFill="1" applyBorder="1" applyAlignment="1">
      <alignment horizontal="center" vertical="center"/>
    </xf>
    <xf numFmtId="0" fontId="8" fillId="0" borderId="20" xfId="0" applyFont="1" applyBorder="1" applyAlignment="1">
      <alignment vertical="center"/>
    </xf>
    <xf numFmtId="0" fontId="10" fillId="5" borderId="7" xfId="0" applyFont="1" applyFill="1" applyBorder="1" applyAlignment="1">
      <alignment horizontal="center" vertical="center" wrapText="1"/>
    </xf>
    <xf numFmtId="0" fontId="8" fillId="0" borderId="8" xfId="0" applyFont="1" applyBorder="1" applyAlignment="1">
      <alignment horizontal="center" vertical="center" wrapText="1"/>
    </xf>
    <xf numFmtId="0" fontId="10" fillId="0" borderId="7" xfId="0" applyFont="1" applyBorder="1" applyAlignment="1">
      <alignment horizontal="center" vertical="center" wrapText="1"/>
    </xf>
    <xf numFmtId="0" fontId="8" fillId="4" borderId="1" xfId="0" applyFont="1" applyFill="1" applyBorder="1" applyAlignment="1">
      <alignment horizontal="center" vertical="center"/>
    </xf>
    <xf numFmtId="0" fontId="8" fillId="0" borderId="20" xfId="0" applyFont="1" applyBorder="1" applyAlignment="1">
      <alignment horizontal="center" vertical="center"/>
    </xf>
    <xf numFmtId="0" fontId="8" fillId="4" borderId="20" xfId="0" applyFont="1" applyFill="1" applyBorder="1" applyAlignment="1">
      <alignment horizontal="center" vertical="center"/>
    </xf>
    <xf numFmtId="0" fontId="8" fillId="0" borderId="3" xfId="0" applyFont="1" applyBorder="1" applyAlignment="1">
      <alignment vertical="center"/>
    </xf>
    <xf numFmtId="0" fontId="8" fillId="0" borderId="11"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8" fillId="0" borderId="30" xfId="0" applyFont="1" applyBorder="1" applyAlignment="1">
      <alignment horizontal="left" vertical="top" wrapText="1"/>
    </xf>
    <xf numFmtId="0" fontId="8" fillId="0" borderId="31" xfId="0" applyFont="1" applyBorder="1" applyAlignment="1">
      <alignment horizontal="left" vertical="top"/>
    </xf>
    <xf numFmtId="0" fontId="8" fillId="0" borderId="32" xfId="0" applyFont="1" applyBorder="1" applyAlignment="1">
      <alignment vertical="center"/>
    </xf>
    <xf numFmtId="0" fontId="8" fillId="0" borderId="25" xfId="0" applyFont="1" applyBorder="1" applyAlignment="1">
      <alignment horizontal="left" vertical="top"/>
    </xf>
    <xf numFmtId="0" fontId="8" fillId="0" borderId="26" xfId="0" applyFont="1" applyBorder="1" applyAlignment="1">
      <alignment horizontal="left" vertical="top"/>
    </xf>
    <xf numFmtId="0" fontId="8" fillId="0" borderId="27" xfId="0" applyFont="1" applyBorder="1" applyAlignment="1">
      <alignment vertical="center"/>
    </xf>
    <xf numFmtId="0" fontId="8" fillId="0" borderId="1" xfId="0" applyFont="1" applyBorder="1" applyAlignment="1">
      <alignment vertical="center"/>
    </xf>
  </cellXfs>
  <cellStyles count="1">
    <cellStyle name="標準" xfId="0" builtinId="0"/>
  </cellStyles>
  <dxfs count="0"/>
  <tableStyles count="0" defaultTableStyle="TableStyleMedium9" defaultPivotStyle="PivotStyleLight16"/>
  <colors>
    <mruColors>
      <color rgb="FF66FF99"/>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1"/>
  <sheetViews>
    <sheetView tabSelected="1" view="pageBreakPreview" zoomScaleNormal="75" zoomScaleSheetLayoutView="100" workbookViewId="0">
      <selection activeCell="I1" sqref="I1"/>
    </sheetView>
  </sheetViews>
  <sheetFormatPr defaultRowHeight="13.5" x14ac:dyDescent="0.15"/>
  <cols>
    <col min="1" max="1" width="20" style="1" customWidth="1"/>
    <col min="2" max="2" width="17.5" style="1" customWidth="1"/>
    <col min="3" max="8" width="15" style="1" customWidth="1"/>
    <col min="9" max="9" width="9" style="1" customWidth="1"/>
    <col min="10" max="10" width="9" style="1"/>
    <col min="11" max="13" width="0" style="1" hidden="1" customWidth="1"/>
    <col min="14" max="16384" width="9" style="1"/>
  </cols>
  <sheetData>
    <row r="1" spans="1:13" ht="17.25" customHeight="1" x14ac:dyDescent="0.15">
      <c r="A1" s="18" t="s">
        <v>27</v>
      </c>
    </row>
    <row r="2" spans="1:13" ht="17.25" customHeight="1" x14ac:dyDescent="0.15">
      <c r="H2" s="13" t="s">
        <v>17</v>
      </c>
      <c r="K2" s="1" t="s">
        <v>12</v>
      </c>
    </row>
    <row r="3" spans="1:13" ht="17.25" customHeight="1" x14ac:dyDescent="0.15">
      <c r="I3" s="17"/>
    </row>
    <row r="4" spans="1:13" ht="17.25" customHeight="1" x14ac:dyDescent="0.15">
      <c r="A4" t="s">
        <v>32</v>
      </c>
      <c r="B4"/>
      <c r="C4"/>
      <c r="K4" s="1" t="s">
        <v>13</v>
      </c>
      <c r="M4" s="1" t="str">
        <f>IF(C4&gt;=4000,"○","×")</f>
        <v>×</v>
      </c>
    </row>
    <row r="5" spans="1:13" x14ac:dyDescent="0.15">
      <c r="A5" s="55" t="s">
        <v>34</v>
      </c>
      <c r="B5" s="55" t="s">
        <v>10</v>
      </c>
      <c r="C5" s="60" t="s">
        <v>0</v>
      </c>
      <c r="D5" s="61"/>
      <c r="E5" s="61"/>
      <c r="F5" s="61"/>
      <c r="G5" s="61"/>
      <c r="H5" s="62"/>
      <c r="I5"/>
    </row>
    <row r="6" spans="1:13" x14ac:dyDescent="0.15">
      <c r="A6" s="56"/>
      <c r="B6" s="56"/>
      <c r="C6" s="6" t="s">
        <v>24</v>
      </c>
      <c r="D6" s="6" t="s">
        <v>25</v>
      </c>
      <c r="E6" s="6" t="s">
        <v>26</v>
      </c>
      <c r="F6" s="6" t="s">
        <v>18</v>
      </c>
      <c r="G6" s="6" t="s">
        <v>20</v>
      </c>
      <c r="H6" s="6" t="s">
        <v>19</v>
      </c>
      <c r="I6"/>
      <c r="L6" s="1" t="s">
        <v>16</v>
      </c>
      <c r="M6" s="1" t="s">
        <v>15</v>
      </c>
    </row>
    <row r="7" spans="1:13" x14ac:dyDescent="0.15">
      <c r="A7" s="7" t="s">
        <v>9</v>
      </c>
      <c r="B7" s="3" t="s">
        <v>30</v>
      </c>
      <c r="C7" s="8" t="e">
        <f>ROUNDDOWN(C8/C9,2)</f>
        <v>#DIV/0!</v>
      </c>
      <c r="D7" s="8" t="e">
        <f>ROUNDDOWN(D8/D9,2)</f>
        <v>#DIV/0!</v>
      </c>
      <c r="E7" s="8" t="e">
        <f t="shared" ref="E7" si="0">ROUNDDOWN(E8/E9,2)</f>
        <v>#DIV/0!</v>
      </c>
      <c r="F7" s="8" t="e">
        <f>ROUNDDOWN(F8/F9,2)</f>
        <v>#DIV/0!</v>
      </c>
      <c r="G7" s="8" t="e">
        <f>ROUNDDOWN(G8/G9,2)</f>
        <v>#DIV/0!</v>
      </c>
      <c r="H7" s="8" t="e">
        <f>ROUNDDOWN(H8/H9,2)</f>
        <v>#DIV/0!</v>
      </c>
      <c r="I7"/>
    </row>
    <row r="8" spans="1:13" x14ac:dyDescent="0.15">
      <c r="A8" s="9"/>
      <c r="B8" s="9" t="s">
        <v>29</v>
      </c>
      <c r="C8" s="10"/>
      <c r="D8" s="10"/>
      <c r="E8" s="10"/>
      <c r="F8" s="10"/>
      <c r="G8" s="10"/>
      <c r="H8" s="10"/>
      <c r="I8"/>
      <c r="K8" s="14" t="s">
        <v>21</v>
      </c>
      <c r="L8" s="1" t="e">
        <f>IF(#REF!="○",IFS(C9&gt;300,1.15,(C9&gt;=100)*AND(C9&lt;300),1.2,C9&lt;100,1.25),1.25)</f>
        <v>#REF!</v>
      </c>
      <c r="M8" s="1" t="e">
        <f>IF(I7&lt;L8,"○","×")</f>
        <v>#REF!</v>
      </c>
    </row>
    <row r="9" spans="1:13" x14ac:dyDescent="0.15">
      <c r="A9" s="5"/>
      <c r="B9" s="5" t="s">
        <v>28</v>
      </c>
      <c r="C9" s="11"/>
      <c r="D9" s="11"/>
      <c r="E9" s="11"/>
      <c r="F9" s="11"/>
      <c r="G9" s="11"/>
      <c r="H9" s="11"/>
      <c r="I9"/>
      <c r="K9" s="1" t="s">
        <v>14</v>
      </c>
      <c r="L9" s="1" t="e">
        <f>IF(#REF!="○",IFS(C9&gt;300,1.05,(C9&gt;=100)*AND(C9&lt;300),1.1,C9&lt;100,1.15),1.15)</f>
        <v>#REF!</v>
      </c>
      <c r="M9" s="1" t="e">
        <f>IF(C7&lt;L9,"○","×")</f>
        <v>#DIV/0!</v>
      </c>
    </row>
    <row r="10" spans="1:13" x14ac:dyDescent="0.15">
      <c r="A10" s="7" t="s">
        <v>9</v>
      </c>
      <c r="B10" s="3" t="s">
        <v>30</v>
      </c>
      <c r="C10" s="8" t="e">
        <f t="shared" ref="C10:H10" si="1">ROUNDDOWN(C11/C12,2)</f>
        <v>#DIV/0!</v>
      </c>
      <c r="D10" s="8" t="e">
        <f t="shared" si="1"/>
        <v>#DIV/0!</v>
      </c>
      <c r="E10" s="8" t="e">
        <f t="shared" si="1"/>
        <v>#DIV/0!</v>
      </c>
      <c r="F10" s="8" t="e">
        <f t="shared" si="1"/>
        <v>#DIV/0!</v>
      </c>
      <c r="G10" s="8" t="e">
        <f t="shared" si="1"/>
        <v>#DIV/0!</v>
      </c>
      <c r="H10" s="8" t="e">
        <f t="shared" si="1"/>
        <v>#DIV/0!</v>
      </c>
      <c r="I10"/>
    </row>
    <row r="11" spans="1:13" x14ac:dyDescent="0.15">
      <c r="A11" s="9"/>
      <c r="B11" s="9" t="s">
        <v>29</v>
      </c>
      <c r="C11" s="10"/>
      <c r="D11" s="10"/>
      <c r="E11" s="10"/>
      <c r="F11" s="10"/>
      <c r="G11" s="10"/>
      <c r="H11" s="10"/>
      <c r="I11"/>
      <c r="K11" s="14" t="s">
        <v>21</v>
      </c>
      <c r="L11" s="1" t="e">
        <f>IF(#REF!="○",_xlfn.IFS(C12&gt;300,1.15,(C12&gt;=100)*AND(C12&lt;300),1.2,C12&lt;100,1.25),1.25)</f>
        <v>#REF!</v>
      </c>
      <c r="M11" s="1" t="e">
        <f t="shared" ref="M11" si="2">IF(I10&lt;L11,"○","×")</f>
        <v>#REF!</v>
      </c>
    </row>
    <row r="12" spans="1:13" x14ac:dyDescent="0.15">
      <c r="A12" s="5"/>
      <c r="B12" s="5" t="s">
        <v>28</v>
      </c>
      <c r="C12" s="11"/>
      <c r="D12" s="11"/>
      <c r="E12" s="11"/>
      <c r="F12" s="11"/>
      <c r="G12" s="11"/>
      <c r="H12" s="11"/>
      <c r="I12"/>
      <c r="K12" s="1" t="s">
        <v>14</v>
      </c>
      <c r="L12" s="1" t="e">
        <f>IF(#REF!="○",_xlfn.IFS(C12&gt;300,1.05,(C12&gt;=100)*AND(C12&lt;300),1.1,C12&lt;100,1.15),1.15)</f>
        <v>#REF!</v>
      </c>
      <c r="M12" s="1" t="e">
        <f>IF(C10&lt;L12,"○","×")</f>
        <v>#DIV/0!</v>
      </c>
    </row>
    <row r="13" spans="1:13" x14ac:dyDescent="0.15">
      <c r="A13" s="7" t="s">
        <v>9</v>
      </c>
      <c r="B13" s="3" t="s">
        <v>30</v>
      </c>
      <c r="C13" s="8" t="e">
        <f t="shared" ref="C13:H13" si="3">ROUNDDOWN(C14/C15,2)</f>
        <v>#DIV/0!</v>
      </c>
      <c r="D13" s="8" t="e">
        <f t="shared" si="3"/>
        <v>#DIV/0!</v>
      </c>
      <c r="E13" s="8" t="e">
        <f t="shared" si="3"/>
        <v>#DIV/0!</v>
      </c>
      <c r="F13" s="8" t="e">
        <f t="shared" si="3"/>
        <v>#DIV/0!</v>
      </c>
      <c r="G13" s="8" t="e">
        <f t="shared" si="3"/>
        <v>#DIV/0!</v>
      </c>
      <c r="H13" s="8" t="e">
        <f t="shared" si="3"/>
        <v>#DIV/0!</v>
      </c>
      <c r="I13"/>
    </row>
    <row r="14" spans="1:13" x14ac:dyDescent="0.15">
      <c r="A14" s="9"/>
      <c r="B14" s="9" t="s">
        <v>29</v>
      </c>
      <c r="C14" s="10"/>
      <c r="D14" s="10"/>
      <c r="E14" s="10"/>
      <c r="F14" s="10"/>
      <c r="G14" s="10"/>
      <c r="H14" s="10"/>
      <c r="I14"/>
      <c r="K14" s="14" t="s">
        <v>21</v>
      </c>
      <c r="L14" s="1" t="e">
        <f>IF(#REF!="○",_xlfn.IFS(C15&gt;300,1.15,(C15&gt;=100)*AND(C15&lt;300),1.2,C15&lt;100,1.25),1.25)</f>
        <v>#REF!</v>
      </c>
      <c r="M14" s="1" t="e">
        <f t="shared" ref="M14" si="4">IF(I13&lt;L14,"○","×")</f>
        <v>#REF!</v>
      </c>
    </row>
    <row r="15" spans="1:13" x14ac:dyDescent="0.15">
      <c r="A15" s="5"/>
      <c r="B15" s="5" t="s">
        <v>28</v>
      </c>
      <c r="C15" s="11"/>
      <c r="D15" s="11"/>
      <c r="E15" s="11"/>
      <c r="F15" s="11"/>
      <c r="G15" s="11"/>
      <c r="H15" s="11"/>
      <c r="I15"/>
      <c r="K15" s="1" t="s">
        <v>14</v>
      </c>
      <c r="L15" s="1" t="e">
        <f>IF(#REF!="○",_xlfn.IFS(C15&gt;300,1.05,(C15&gt;=100)*AND(C15&lt;300),1.1,C15&lt;100,1.15),1.15)</f>
        <v>#REF!</v>
      </c>
      <c r="M15" s="1" t="e">
        <f>IF(C13&lt;L15,"○","×")</f>
        <v>#DIV/0!</v>
      </c>
    </row>
    <row r="16" spans="1:13" x14ac:dyDescent="0.15">
      <c r="A16" s="7" t="s">
        <v>9</v>
      </c>
      <c r="B16" s="3" t="s">
        <v>30</v>
      </c>
      <c r="C16" s="8" t="e">
        <f t="shared" ref="C16:H16" si="5">ROUNDDOWN(C17/C18,2)</f>
        <v>#DIV/0!</v>
      </c>
      <c r="D16" s="8" t="e">
        <f t="shared" si="5"/>
        <v>#DIV/0!</v>
      </c>
      <c r="E16" s="8" t="e">
        <f t="shared" si="5"/>
        <v>#DIV/0!</v>
      </c>
      <c r="F16" s="8" t="e">
        <f t="shared" si="5"/>
        <v>#DIV/0!</v>
      </c>
      <c r="G16" s="8" t="e">
        <f t="shared" si="5"/>
        <v>#DIV/0!</v>
      </c>
      <c r="H16" s="8" t="e">
        <f t="shared" si="5"/>
        <v>#DIV/0!</v>
      </c>
      <c r="I16"/>
    </row>
    <row r="17" spans="1:13" x14ac:dyDescent="0.15">
      <c r="A17" s="9"/>
      <c r="B17" s="9" t="s">
        <v>29</v>
      </c>
      <c r="C17" s="10"/>
      <c r="D17" s="10"/>
      <c r="E17" s="10"/>
      <c r="F17" s="10"/>
      <c r="G17" s="10"/>
      <c r="H17" s="10"/>
      <c r="I17"/>
      <c r="K17" s="14" t="s">
        <v>21</v>
      </c>
      <c r="L17" s="1" t="e">
        <f>IF(#REF!="○",_xlfn.IFS(C18&gt;300,1.15,(C18&gt;=100)*AND(C18&lt;300),1.2,C18&lt;100,1.25),1.25)</f>
        <v>#REF!</v>
      </c>
      <c r="M17" s="1" t="e">
        <f t="shared" ref="M17" si="6">IF(I16&lt;L17,"○","×")</f>
        <v>#REF!</v>
      </c>
    </row>
    <row r="18" spans="1:13" x14ac:dyDescent="0.15">
      <c r="A18" s="5"/>
      <c r="B18" s="5" t="s">
        <v>28</v>
      </c>
      <c r="C18" s="11"/>
      <c r="D18" s="11"/>
      <c r="E18" s="11"/>
      <c r="F18" s="11"/>
      <c r="G18" s="11"/>
      <c r="H18" s="11"/>
      <c r="I18"/>
      <c r="K18" s="1" t="s">
        <v>14</v>
      </c>
      <c r="L18" s="1" t="e">
        <f>IF(#REF!="○",_xlfn.IFS(C18&gt;300,1.05,(C18&gt;=100)*AND(C18&lt;300),1.1,C18&lt;100,1.15),1.15)</f>
        <v>#REF!</v>
      </c>
      <c r="M18" s="1" t="e">
        <f>IF(C16&lt;L18,"○","×")</f>
        <v>#DIV/0!</v>
      </c>
    </row>
    <row r="19" spans="1:13" x14ac:dyDescent="0.15">
      <c r="A19" s="7" t="s">
        <v>9</v>
      </c>
      <c r="B19" s="3" t="s">
        <v>30</v>
      </c>
      <c r="C19" s="8" t="e">
        <f t="shared" ref="C19:H19" si="7">ROUNDDOWN(C20/C21,2)</f>
        <v>#DIV/0!</v>
      </c>
      <c r="D19" s="8" t="e">
        <f t="shared" si="7"/>
        <v>#DIV/0!</v>
      </c>
      <c r="E19" s="8" t="e">
        <f t="shared" si="7"/>
        <v>#DIV/0!</v>
      </c>
      <c r="F19" s="8" t="e">
        <f t="shared" si="7"/>
        <v>#DIV/0!</v>
      </c>
      <c r="G19" s="8" t="e">
        <f t="shared" si="7"/>
        <v>#DIV/0!</v>
      </c>
      <c r="H19" s="8" t="e">
        <f t="shared" si="7"/>
        <v>#DIV/0!</v>
      </c>
      <c r="I19"/>
    </row>
    <row r="20" spans="1:13" x14ac:dyDescent="0.15">
      <c r="A20" s="9"/>
      <c r="B20" s="9" t="s">
        <v>29</v>
      </c>
      <c r="C20" s="10"/>
      <c r="D20" s="10"/>
      <c r="E20" s="10"/>
      <c r="F20" s="10"/>
      <c r="G20" s="10"/>
      <c r="H20" s="10"/>
      <c r="I20"/>
      <c r="K20" s="14" t="s">
        <v>21</v>
      </c>
      <c r="L20" s="1" t="e">
        <f>IF(#REF!="○",_xlfn.IFS(C21&gt;300,1.15,(C21&gt;=100)*AND(C21&lt;300),1.2,C21&lt;100,1.25),1.25)</f>
        <v>#REF!</v>
      </c>
      <c r="M20" s="1" t="e">
        <f t="shared" ref="M20" si="8">IF(I19&lt;L20,"○","×")</f>
        <v>#REF!</v>
      </c>
    </row>
    <row r="21" spans="1:13" x14ac:dyDescent="0.15">
      <c r="A21" s="5"/>
      <c r="B21" s="5" t="s">
        <v>28</v>
      </c>
      <c r="C21" s="11"/>
      <c r="D21" s="11"/>
      <c r="E21" s="11"/>
      <c r="F21" s="11"/>
      <c r="G21" s="11"/>
      <c r="H21" s="11"/>
      <c r="I21"/>
      <c r="K21" s="1" t="s">
        <v>14</v>
      </c>
      <c r="L21" s="1" t="e">
        <f>IF(#REF!="○",_xlfn.IFS(C21&gt;300,1.05,(C21&gt;=100)*AND(C21&lt;300),1.1,C21&lt;100,1.15),1.15)</f>
        <v>#REF!</v>
      </c>
      <c r="M21" s="1" t="e">
        <f>IF(C19&lt;L21,"○","×")</f>
        <v>#DIV/0!</v>
      </c>
    </row>
    <row r="22" spans="1:13" x14ac:dyDescent="0.15">
      <c r="A22" s="7" t="s">
        <v>9</v>
      </c>
      <c r="B22" s="3" t="s">
        <v>30</v>
      </c>
      <c r="C22" s="8" t="e">
        <f t="shared" ref="C22:H22" si="9">ROUNDDOWN(C23/C24,2)</f>
        <v>#DIV/0!</v>
      </c>
      <c r="D22" s="8" t="e">
        <f t="shared" si="9"/>
        <v>#DIV/0!</v>
      </c>
      <c r="E22" s="8" t="e">
        <f t="shared" si="9"/>
        <v>#DIV/0!</v>
      </c>
      <c r="F22" s="8" t="e">
        <f t="shared" si="9"/>
        <v>#DIV/0!</v>
      </c>
      <c r="G22" s="8" t="e">
        <f t="shared" si="9"/>
        <v>#DIV/0!</v>
      </c>
      <c r="H22" s="8" t="e">
        <f t="shared" si="9"/>
        <v>#DIV/0!</v>
      </c>
      <c r="I22"/>
    </row>
    <row r="23" spans="1:13" x14ac:dyDescent="0.15">
      <c r="A23" s="9"/>
      <c r="B23" s="9" t="s">
        <v>29</v>
      </c>
      <c r="C23" s="10"/>
      <c r="D23" s="10"/>
      <c r="E23" s="10"/>
      <c r="F23" s="10"/>
      <c r="G23" s="10"/>
      <c r="H23" s="10"/>
      <c r="I23"/>
      <c r="K23" s="14" t="s">
        <v>21</v>
      </c>
      <c r="L23" s="1" t="e">
        <f>IF(#REF!="○",_xlfn.IFS(C24&gt;300,1.15,(C24&gt;=100)*AND(C24&lt;300),1.2,C24&lt;100,1.25),1.25)</f>
        <v>#REF!</v>
      </c>
      <c r="M23" s="1" t="e">
        <f t="shared" ref="M23" si="10">IF(I22&lt;L23,"○","×")</f>
        <v>#REF!</v>
      </c>
    </row>
    <row r="24" spans="1:13" x14ac:dyDescent="0.15">
      <c r="A24" s="5"/>
      <c r="B24" s="5" t="s">
        <v>28</v>
      </c>
      <c r="C24" s="11"/>
      <c r="D24" s="11"/>
      <c r="E24" s="11"/>
      <c r="F24" s="11"/>
      <c r="G24" s="11"/>
      <c r="H24" s="11"/>
      <c r="I24"/>
      <c r="K24" s="1" t="s">
        <v>14</v>
      </c>
      <c r="L24" s="1" t="e">
        <f>IF(#REF!="○",_xlfn.IFS(C24&gt;300,1.05,(C24&gt;=100)*AND(C24&lt;300),1.1,C24&lt;100,1.15),1.15)</f>
        <v>#REF!</v>
      </c>
      <c r="M24" s="1" t="e">
        <f>IF(C22&lt;L24,"○","×")</f>
        <v>#DIV/0!</v>
      </c>
    </row>
    <row r="25" spans="1:13" x14ac:dyDescent="0.15">
      <c r="A25" s="7" t="s">
        <v>9</v>
      </c>
      <c r="B25" s="3" t="s">
        <v>30</v>
      </c>
      <c r="C25" s="8" t="e">
        <f t="shared" ref="C25:H25" si="11">ROUNDDOWN(C26/C27,2)</f>
        <v>#DIV/0!</v>
      </c>
      <c r="D25" s="8" t="e">
        <f t="shared" si="11"/>
        <v>#DIV/0!</v>
      </c>
      <c r="E25" s="8" t="e">
        <f t="shared" si="11"/>
        <v>#DIV/0!</v>
      </c>
      <c r="F25" s="8" t="e">
        <f t="shared" si="11"/>
        <v>#DIV/0!</v>
      </c>
      <c r="G25" s="8" t="e">
        <f t="shared" si="11"/>
        <v>#DIV/0!</v>
      </c>
      <c r="H25" s="8" t="e">
        <f t="shared" si="11"/>
        <v>#DIV/0!</v>
      </c>
      <c r="I25"/>
    </row>
    <row r="26" spans="1:13" x14ac:dyDescent="0.15">
      <c r="A26" s="9"/>
      <c r="B26" s="9" t="s">
        <v>29</v>
      </c>
      <c r="C26" s="10"/>
      <c r="D26" s="10"/>
      <c r="E26" s="10"/>
      <c r="F26" s="10"/>
      <c r="G26" s="10"/>
      <c r="H26" s="10"/>
      <c r="I26"/>
      <c r="K26" s="14" t="s">
        <v>21</v>
      </c>
      <c r="L26" s="1" t="e">
        <f>IF(#REF!="○",_xlfn.IFS(C27&gt;300,1.15,(C27&gt;=100)*AND(C27&lt;300),1.2,C27&lt;100,1.25),1.25)</f>
        <v>#REF!</v>
      </c>
      <c r="M26" s="1" t="e">
        <f t="shared" ref="M26" si="12">IF(I25&lt;L26,"○","×")</f>
        <v>#REF!</v>
      </c>
    </row>
    <row r="27" spans="1:13" x14ac:dyDescent="0.15">
      <c r="A27" s="5"/>
      <c r="B27" s="5" t="s">
        <v>28</v>
      </c>
      <c r="C27" s="11"/>
      <c r="D27" s="11"/>
      <c r="E27" s="11"/>
      <c r="F27" s="11"/>
      <c r="G27" s="11"/>
      <c r="H27" s="11"/>
      <c r="I27"/>
      <c r="K27" s="1" t="s">
        <v>14</v>
      </c>
      <c r="L27" s="1" t="e">
        <f>IF(#REF!="○",_xlfn.IFS(C27&gt;300,1.05,(C27&gt;=100)*AND(C27&lt;300),1.1,C27&lt;100,1.15),1.15)</f>
        <v>#REF!</v>
      </c>
      <c r="M27" s="1" t="e">
        <f>IF(C25&lt;L27,"○","×")</f>
        <v>#DIV/0!</v>
      </c>
    </row>
    <row r="28" spans="1:13" x14ac:dyDescent="0.15">
      <c r="A28" s="7" t="s">
        <v>9</v>
      </c>
      <c r="B28" s="3" t="s">
        <v>30</v>
      </c>
      <c r="C28" s="8" t="e">
        <f t="shared" ref="C28:H28" si="13">ROUNDDOWN(C29/C30,2)</f>
        <v>#DIV/0!</v>
      </c>
      <c r="D28" s="8" t="e">
        <f t="shared" si="13"/>
        <v>#DIV/0!</v>
      </c>
      <c r="E28" s="8" t="e">
        <f t="shared" si="13"/>
        <v>#DIV/0!</v>
      </c>
      <c r="F28" s="8" t="e">
        <f t="shared" si="13"/>
        <v>#DIV/0!</v>
      </c>
      <c r="G28" s="8" t="e">
        <f t="shared" si="13"/>
        <v>#DIV/0!</v>
      </c>
      <c r="H28" s="8" t="e">
        <f t="shared" si="13"/>
        <v>#DIV/0!</v>
      </c>
      <c r="I28"/>
    </row>
    <row r="29" spans="1:13" x14ac:dyDescent="0.15">
      <c r="A29" s="9"/>
      <c r="B29" s="9" t="s">
        <v>29</v>
      </c>
      <c r="C29" s="10"/>
      <c r="D29" s="10"/>
      <c r="E29" s="10"/>
      <c r="F29" s="10"/>
      <c r="G29" s="10"/>
      <c r="H29" s="10"/>
      <c r="I29"/>
      <c r="K29" s="14" t="s">
        <v>21</v>
      </c>
      <c r="L29" s="1" t="e">
        <f>IF(#REF!="○",_xlfn.IFS(C30&gt;300,1.15,(C30&gt;=100)*AND(C30&lt;300),1.2,C30&lt;100,1.25),1.25)</f>
        <v>#REF!</v>
      </c>
      <c r="M29" s="1" t="e">
        <f t="shared" ref="M29" si="14">IF(I28&lt;L29,"○","×")</f>
        <v>#REF!</v>
      </c>
    </row>
    <row r="30" spans="1:13" x14ac:dyDescent="0.15">
      <c r="A30" s="5"/>
      <c r="B30" s="5" t="s">
        <v>28</v>
      </c>
      <c r="C30" s="11"/>
      <c r="D30" s="11"/>
      <c r="E30" s="11"/>
      <c r="F30" s="11"/>
      <c r="G30" s="11"/>
      <c r="H30" s="11"/>
      <c r="I30"/>
      <c r="K30" s="1" t="s">
        <v>14</v>
      </c>
      <c r="L30" s="1" t="e">
        <f>IF(#REF!="○",_xlfn.IFS(C30&gt;300,1.05,(C30&gt;=100)*AND(C30&lt;300),1.1,C30&lt;100,1.15),1.15)</f>
        <v>#REF!</v>
      </c>
      <c r="M30" s="1" t="e">
        <f>IF(C28&lt;L30,"○","×")</f>
        <v>#DIV/0!</v>
      </c>
    </row>
    <row r="31" spans="1:13" x14ac:dyDescent="0.15">
      <c r="A31" s="7" t="s">
        <v>9</v>
      </c>
      <c r="B31" s="3" t="s">
        <v>30</v>
      </c>
      <c r="C31" s="8" t="e">
        <f t="shared" ref="C31:H31" si="15">ROUNDDOWN(C32/C33,2)</f>
        <v>#DIV/0!</v>
      </c>
      <c r="D31" s="8" t="e">
        <f t="shared" si="15"/>
        <v>#DIV/0!</v>
      </c>
      <c r="E31" s="8" t="e">
        <f t="shared" si="15"/>
        <v>#DIV/0!</v>
      </c>
      <c r="F31" s="8" t="e">
        <f t="shared" si="15"/>
        <v>#DIV/0!</v>
      </c>
      <c r="G31" s="8" t="e">
        <f t="shared" si="15"/>
        <v>#DIV/0!</v>
      </c>
      <c r="H31" s="8" t="e">
        <f t="shared" si="15"/>
        <v>#DIV/0!</v>
      </c>
      <c r="I31"/>
    </row>
    <row r="32" spans="1:13" x14ac:dyDescent="0.15">
      <c r="A32" s="9"/>
      <c r="B32" s="9" t="s">
        <v>29</v>
      </c>
      <c r="C32" s="10"/>
      <c r="D32" s="10"/>
      <c r="E32" s="10"/>
      <c r="F32" s="10"/>
      <c r="G32" s="10"/>
      <c r="H32" s="10"/>
      <c r="I32"/>
      <c r="K32" s="14" t="s">
        <v>21</v>
      </c>
      <c r="L32" s="1" t="e">
        <f>IF(#REF!="○",_xlfn.IFS(C33&gt;300,1.15,(C33&gt;=100)*AND(C33&lt;300),1.2,C33&lt;100,1.25),1.25)</f>
        <v>#REF!</v>
      </c>
      <c r="M32" s="1" t="e">
        <f t="shared" ref="M32" si="16">IF(I31&lt;L32,"○","×")</f>
        <v>#REF!</v>
      </c>
    </row>
    <row r="33" spans="1:13" x14ac:dyDescent="0.15">
      <c r="A33" s="5"/>
      <c r="B33" s="5" t="s">
        <v>28</v>
      </c>
      <c r="C33" s="11"/>
      <c r="D33" s="11"/>
      <c r="E33" s="11"/>
      <c r="F33" s="11"/>
      <c r="G33" s="11"/>
      <c r="H33" s="11"/>
      <c r="I33"/>
      <c r="K33" s="1" t="s">
        <v>14</v>
      </c>
      <c r="L33" s="1" t="e">
        <f>IF(#REF!="○",_xlfn.IFS(C33&gt;300,1.05,(C33&gt;=100)*AND(C33&lt;300),1.1,C33&lt;100,1.15),1.15)</f>
        <v>#REF!</v>
      </c>
      <c r="M33" s="1" t="e">
        <f>IF(C31&lt;L33,"○","×")</f>
        <v>#DIV/0!</v>
      </c>
    </row>
    <row r="34" spans="1:13" x14ac:dyDescent="0.15">
      <c r="A34" s="7" t="s">
        <v>9</v>
      </c>
      <c r="B34" s="3" t="s">
        <v>30</v>
      </c>
      <c r="C34" s="8" t="e">
        <f t="shared" ref="C34:H34" si="17">ROUNDDOWN(C35/C36,2)</f>
        <v>#DIV/0!</v>
      </c>
      <c r="D34" s="8" t="e">
        <f t="shared" si="17"/>
        <v>#DIV/0!</v>
      </c>
      <c r="E34" s="8" t="e">
        <f t="shared" si="17"/>
        <v>#DIV/0!</v>
      </c>
      <c r="F34" s="8" t="e">
        <f t="shared" si="17"/>
        <v>#DIV/0!</v>
      </c>
      <c r="G34" s="8" t="e">
        <f t="shared" si="17"/>
        <v>#DIV/0!</v>
      </c>
      <c r="H34" s="8" t="e">
        <f t="shared" si="17"/>
        <v>#DIV/0!</v>
      </c>
      <c r="I34"/>
    </row>
    <row r="35" spans="1:13" x14ac:dyDescent="0.15">
      <c r="A35" s="9"/>
      <c r="B35" s="9" t="s">
        <v>29</v>
      </c>
      <c r="C35" s="10"/>
      <c r="D35" s="10"/>
      <c r="E35" s="10"/>
      <c r="F35" s="10"/>
      <c r="G35" s="10"/>
      <c r="H35" s="10"/>
      <c r="I35"/>
      <c r="K35" s="14" t="s">
        <v>21</v>
      </c>
      <c r="L35" s="1" t="e">
        <f>IF(#REF!="○",_xlfn.IFS(C36&gt;300,1.15,(C36&gt;=100)*AND(C36&lt;300),1.2,C36&lt;100,1.25),1.25)</f>
        <v>#REF!</v>
      </c>
      <c r="M35" s="1" t="e">
        <f t="shared" ref="M35" si="18">IF(I34&lt;L35,"○","×")</f>
        <v>#REF!</v>
      </c>
    </row>
    <row r="36" spans="1:13" x14ac:dyDescent="0.15">
      <c r="A36" s="5"/>
      <c r="B36" s="5" t="s">
        <v>28</v>
      </c>
      <c r="C36" s="11"/>
      <c r="D36" s="11"/>
      <c r="E36" s="11"/>
      <c r="F36" s="11"/>
      <c r="G36" s="11"/>
      <c r="H36" s="11"/>
      <c r="I36"/>
      <c r="K36" s="1" t="s">
        <v>14</v>
      </c>
      <c r="L36" s="1" t="e">
        <f>IF(#REF!="○",_xlfn.IFS(C36&gt;300,1.05,(C36&gt;=100)*AND(C36&lt;300),1.1,C36&lt;100,1.15),1.15)</f>
        <v>#REF!</v>
      </c>
      <c r="M36" s="1" t="e">
        <f>IF(C34&lt;L36,"○","×")</f>
        <v>#DIV/0!</v>
      </c>
    </row>
    <row r="37" spans="1:13" x14ac:dyDescent="0.15">
      <c r="A37" s="7" t="s">
        <v>9</v>
      </c>
      <c r="B37" s="3" t="s">
        <v>30</v>
      </c>
      <c r="C37" s="8" t="e">
        <f t="shared" ref="C37:H37" si="19">ROUNDDOWN(C38/C39,2)</f>
        <v>#DIV/0!</v>
      </c>
      <c r="D37" s="8" t="e">
        <f t="shared" si="19"/>
        <v>#DIV/0!</v>
      </c>
      <c r="E37" s="8" t="e">
        <f t="shared" si="19"/>
        <v>#DIV/0!</v>
      </c>
      <c r="F37" s="8" t="e">
        <f t="shared" si="19"/>
        <v>#DIV/0!</v>
      </c>
      <c r="G37" s="8" t="e">
        <f t="shared" si="19"/>
        <v>#DIV/0!</v>
      </c>
      <c r="H37" s="8" t="e">
        <f t="shared" si="19"/>
        <v>#DIV/0!</v>
      </c>
      <c r="I37"/>
    </row>
    <row r="38" spans="1:13" x14ac:dyDescent="0.15">
      <c r="A38" s="9"/>
      <c r="B38" s="9" t="s">
        <v>29</v>
      </c>
      <c r="C38" s="10"/>
      <c r="D38" s="10"/>
      <c r="E38" s="10"/>
      <c r="F38" s="10"/>
      <c r="G38" s="10"/>
      <c r="H38" s="10"/>
      <c r="I38"/>
      <c r="K38" s="14" t="s">
        <v>21</v>
      </c>
      <c r="L38" s="1" t="e">
        <f>IF(#REF!="○",_xlfn.IFS(C39&gt;300,1.15,(C39&gt;=100)*AND(C39&lt;300),1.2,C39&lt;100,1.25),1.25)</f>
        <v>#REF!</v>
      </c>
      <c r="M38" s="1" t="e">
        <f t="shared" ref="M38" si="20">IF(I37&lt;L38,"○","×")</f>
        <v>#REF!</v>
      </c>
    </row>
    <row r="39" spans="1:13" x14ac:dyDescent="0.15">
      <c r="A39" s="5"/>
      <c r="B39" s="5" t="s">
        <v>28</v>
      </c>
      <c r="C39" s="11"/>
      <c r="D39" s="11"/>
      <c r="E39" s="11"/>
      <c r="F39" s="11"/>
      <c r="G39" s="11"/>
      <c r="H39" s="11"/>
      <c r="I39"/>
      <c r="K39" s="1" t="s">
        <v>14</v>
      </c>
      <c r="L39" s="1" t="e">
        <f>IF(#REF!="○",_xlfn.IFS(C39&gt;300,1.05,(C39&gt;=100)*AND(C39&lt;300),1.1,C39&lt;100,1.15),1.15)</f>
        <v>#REF!</v>
      </c>
      <c r="M39" s="1" t="e">
        <f>IF(C37&lt;L39,"○","×")</f>
        <v>#DIV/0!</v>
      </c>
    </row>
    <row r="40" spans="1:13" x14ac:dyDescent="0.15">
      <c r="A40" s="7" t="s">
        <v>9</v>
      </c>
      <c r="B40" s="3" t="s">
        <v>30</v>
      </c>
      <c r="C40" s="8" t="e">
        <f t="shared" ref="C40:H40" si="21">ROUNDDOWN(C41/C42,2)</f>
        <v>#DIV/0!</v>
      </c>
      <c r="D40" s="8" t="e">
        <f t="shared" si="21"/>
        <v>#DIV/0!</v>
      </c>
      <c r="E40" s="8" t="e">
        <f t="shared" si="21"/>
        <v>#DIV/0!</v>
      </c>
      <c r="F40" s="8" t="e">
        <f t="shared" si="21"/>
        <v>#DIV/0!</v>
      </c>
      <c r="G40" s="8" t="e">
        <f t="shared" si="21"/>
        <v>#DIV/0!</v>
      </c>
      <c r="H40" s="8" t="e">
        <f t="shared" si="21"/>
        <v>#DIV/0!</v>
      </c>
      <c r="I40"/>
    </row>
    <row r="41" spans="1:13" x14ac:dyDescent="0.15">
      <c r="A41" s="9"/>
      <c r="B41" s="9" t="s">
        <v>29</v>
      </c>
      <c r="C41" s="10"/>
      <c r="D41" s="10"/>
      <c r="E41" s="10"/>
      <c r="F41" s="10"/>
      <c r="G41" s="10"/>
      <c r="H41" s="10"/>
      <c r="I41"/>
      <c r="K41" s="14" t="s">
        <v>21</v>
      </c>
      <c r="L41" s="1" t="e">
        <f>IF(#REF!="○",_xlfn.IFS(C42&gt;300,1.15,(C42&gt;=100)*AND(C42&lt;300),1.2,C42&lt;100,1.25),1.25)</f>
        <v>#REF!</v>
      </c>
      <c r="M41" s="1" t="e">
        <f t="shared" ref="M41" si="22">IF(I40&lt;L41,"○","×")</f>
        <v>#REF!</v>
      </c>
    </row>
    <row r="42" spans="1:13" x14ac:dyDescent="0.15">
      <c r="A42" s="5"/>
      <c r="B42" s="5" t="s">
        <v>28</v>
      </c>
      <c r="C42" s="11"/>
      <c r="D42" s="11"/>
      <c r="E42" s="11"/>
      <c r="F42" s="11"/>
      <c r="G42" s="11"/>
      <c r="H42" s="11"/>
      <c r="I42"/>
      <c r="K42" s="1" t="s">
        <v>14</v>
      </c>
      <c r="L42" s="1" t="e">
        <f>IF(#REF!="○",_xlfn.IFS(C42&gt;300,1.05,(C42&gt;=100)*AND(C42&lt;300),1.1,C42&lt;100,1.15),1.15)</f>
        <v>#REF!</v>
      </c>
      <c r="M42" s="1" t="e">
        <f>IF(C40&lt;L42,"○","×")</f>
        <v>#DIV/0!</v>
      </c>
    </row>
    <row r="43" spans="1:13" x14ac:dyDescent="0.15">
      <c r="A43" s="7" t="s">
        <v>9</v>
      </c>
      <c r="B43" s="3" t="s">
        <v>30</v>
      </c>
      <c r="C43" s="8" t="e">
        <f t="shared" ref="C43:H43" si="23">ROUNDDOWN(C44/C45,2)</f>
        <v>#DIV/0!</v>
      </c>
      <c r="D43" s="8" t="e">
        <f t="shared" si="23"/>
        <v>#DIV/0!</v>
      </c>
      <c r="E43" s="8" t="e">
        <f t="shared" si="23"/>
        <v>#DIV/0!</v>
      </c>
      <c r="F43" s="8" t="e">
        <f t="shared" si="23"/>
        <v>#DIV/0!</v>
      </c>
      <c r="G43" s="8" t="e">
        <f t="shared" si="23"/>
        <v>#DIV/0!</v>
      </c>
      <c r="H43" s="8" t="e">
        <f t="shared" si="23"/>
        <v>#DIV/0!</v>
      </c>
      <c r="I43"/>
    </row>
    <row r="44" spans="1:13" x14ac:dyDescent="0.15">
      <c r="A44" s="9"/>
      <c r="B44" s="9" t="s">
        <v>29</v>
      </c>
      <c r="C44" s="10"/>
      <c r="D44" s="10"/>
      <c r="E44" s="10"/>
      <c r="F44" s="10"/>
      <c r="G44" s="10"/>
      <c r="H44" s="10"/>
      <c r="I44"/>
      <c r="K44" s="14" t="s">
        <v>21</v>
      </c>
      <c r="L44" s="1" t="e">
        <f>IF(#REF!="○",_xlfn.IFS(C45&gt;300,1.15,(C45&gt;=100)*AND(C45&lt;300),1.2,C45&lt;100,1.25),1.25)</f>
        <v>#REF!</v>
      </c>
      <c r="M44" s="1" t="e">
        <f t="shared" ref="M44" si="24">IF(I43&lt;L44,"○","×")</f>
        <v>#REF!</v>
      </c>
    </row>
    <row r="45" spans="1:13" x14ac:dyDescent="0.15">
      <c r="A45" s="5"/>
      <c r="B45" s="5" t="s">
        <v>28</v>
      </c>
      <c r="C45" s="11"/>
      <c r="D45" s="11"/>
      <c r="E45" s="11"/>
      <c r="F45" s="11"/>
      <c r="G45" s="11"/>
      <c r="H45" s="11"/>
      <c r="I45"/>
      <c r="K45" s="1" t="s">
        <v>14</v>
      </c>
      <c r="L45" s="1" t="e">
        <f>IF(#REF!="○",_xlfn.IFS(C45&gt;300,1.05,(C45&gt;=100)*AND(C45&lt;300),1.1,C45&lt;100,1.15),1.15)</f>
        <v>#REF!</v>
      </c>
      <c r="M45" s="1" t="e">
        <f>IF(C43&lt;L45,"○","×")</f>
        <v>#DIV/0!</v>
      </c>
    </row>
    <row r="46" spans="1:13" x14ac:dyDescent="0.15">
      <c r="A46" s="7" t="s">
        <v>9</v>
      </c>
      <c r="B46" s="3" t="s">
        <v>30</v>
      </c>
      <c r="C46" s="8" t="e">
        <f t="shared" ref="C46:H46" si="25">ROUNDDOWN(C47/C48,2)</f>
        <v>#DIV/0!</v>
      </c>
      <c r="D46" s="8" t="e">
        <f t="shared" si="25"/>
        <v>#DIV/0!</v>
      </c>
      <c r="E46" s="8" t="e">
        <f t="shared" si="25"/>
        <v>#DIV/0!</v>
      </c>
      <c r="F46" s="8" t="e">
        <f t="shared" si="25"/>
        <v>#DIV/0!</v>
      </c>
      <c r="G46" s="8" t="e">
        <f t="shared" si="25"/>
        <v>#DIV/0!</v>
      </c>
      <c r="H46" s="8" t="e">
        <f t="shared" si="25"/>
        <v>#DIV/0!</v>
      </c>
      <c r="I46"/>
    </row>
    <row r="47" spans="1:13" x14ac:dyDescent="0.15">
      <c r="A47" s="9"/>
      <c r="B47" s="9" t="s">
        <v>29</v>
      </c>
      <c r="C47" s="10"/>
      <c r="D47" s="10"/>
      <c r="E47" s="10"/>
      <c r="F47" s="10"/>
      <c r="G47" s="10"/>
      <c r="H47" s="10"/>
      <c r="I47"/>
      <c r="K47" s="14" t="s">
        <v>21</v>
      </c>
      <c r="L47" s="1" t="e">
        <f>IF(#REF!="○",_xlfn.IFS(C48&gt;300,1.15,(C48&gt;=100)*AND(C48&lt;300),1.2,C48&lt;100,1.25),1.25)</f>
        <v>#REF!</v>
      </c>
      <c r="M47" s="1" t="e">
        <f t="shared" ref="M47" si="26">IF(I46&lt;L47,"○","×")</f>
        <v>#REF!</v>
      </c>
    </row>
    <row r="48" spans="1:13" x14ac:dyDescent="0.15">
      <c r="A48" s="5"/>
      <c r="B48" s="5" t="s">
        <v>28</v>
      </c>
      <c r="C48" s="11"/>
      <c r="D48" s="11"/>
      <c r="E48" s="11"/>
      <c r="F48" s="11"/>
      <c r="G48" s="11"/>
      <c r="H48" s="11"/>
      <c r="I48"/>
      <c r="K48" s="1" t="s">
        <v>14</v>
      </c>
      <c r="L48" s="1" t="e">
        <f>IF(#REF!="○",_xlfn.IFS(C48&gt;300,1.05,(C48&gt;=100)*AND(C48&lt;300),1.1,C48&lt;100,1.15),1.15)</f>
        <v>#REF!</v>
      </c>
      <c r="M48" s="1" t="e">
        <f>IF(C46&lt;L48,"○","×")</f>
        <v>#DIV/0!</v>
      </c>
    </row>
    <row r="49" spans="1:13" x14ac:dyDescent="0.15">
      <c r="A49" s="3" t="s">
        <v>23</v>
      </c>
      <c r="B49" s="3" t="s">
        <v>30</v>
      </c>
      <c r="C49" s="8" t="e">
        <f t="shared" ref="C49:H49" si="27">ROUNDDOWN(C50/C51,2)</f>
        <v>#DIV/0!</v>
      </c>
      <c r="D49" s="8" t="e">
        <f t="shared" si="27"/>
        <v>#DIV/0!</v>
      </c>
      <c r="E49" s="8" t="e">
        <f t="shared" si="27"/>
        <v>#DIV/0!</v>
      </c>
      <c r="F49" s="8" t="e">
        <f t="shared" si="27"/>
        <v>#DIV/0!</v>
      </c>
      <c r="G49" s="8" t="e">
        <f t="shared" si="27"/>
        <v>#DIV/0!</v>
      </c>
      <c r="H49" s="8" t="e">
        <f t="shared" si="27"/>
        <v>#DIV/0!</v>
      </c>
      <c r="I49"/>
    </row>
    <row r="50" spans="1:13" ht="14.25" thickBot="1" x14ac:dyDescent="0.2">
      <c r="A50" s="9"/>
      <c r="B50" s="9" t="s">
        <v>29</v>
      </c>
      <c r="C50" s="10">
        <f t="shared" ref="C50:H51" si="28">C8+C11+C14+C17+C20+C23+C26+C29+C32+C35+C38+C41+C44+C47</f>
        <v>0</v>
      </c>
      <c r="D50" s="10">
        <f t="shared" si="28"/>
        <v>0</v>
      </c>
      <c r="E50" s="10">
        <f t="shared" si="28"/>
        <v>0</v>
      </c>
      <c r="F50" s="10">
        <f t="shared" si="28"/>
        <v>0</v>
      </c>
      <c r="G50" s="10">
        <f t="shared" si="28"/>
        <v>0</v>
      </c>
      <c r="H50" s="10">
        <f t="shared" si="28"/>
        <v>0</v>
      </c>
      <c r="I50"/>
      <c r="K50" s="14" t="s">
        <v>21</v>
      </c>
      <c r="L50" s="1" t="e">
        <f>IF(#REF!="○",_xlfn.IFS(C51&gt;300,1.15,(C51&gt;=100)*AND(C51&lt;300),1.2,C51&lt;100,1.25),1.25)</f>
        <v>#REF!</v>
      </c>
      <c r="M50" s="1" t="e">
        <f t="shared" ref="M50" si="29">IF(I49&lt;L50,"○","×")</f>
        <v>#REF!</v>
      </c>
    </row>
    <row r="51" spans="1:13" ht="15" thickTop="1" thickBot="1" x14ac:dyDescent="0.2">
      <c r="A51" s="5"/>
      <c r="B51" s="4" t="s">
        <v>28</v>
      </c>
      <c r="C51" s="20">
        <f t="shared" si="28"/>
        <v>0</v>
      </c>
      <c r="D51" s="19">
        <f t="shared" si="28"/>
        <v>0</v>
      </c>
      <c r="E51" s="11">
        <f t="shared" si="28"/>
        <v>0</v>
      </c>
      <c r="F51" s="11">
        <f t="shared" si="28"/>
        <v>0</v>
      </c>
      <c r="G51" s="11">
        <f t="shared" si="28"/>
        <v>0</v>
      </c>
      <c r="H51" s="11">
        <f t="shared" si="28"/>
        <v>0</v>
      </c>
      <c r="I51"/>
      <c r="K51" s="1" t="s">
        <v>14</v>
      </c>
      <c r="L51" s="1" t="e">
        <f>IF(#REF!="○",_xlfn.IFS(C51&gt;300,1.05,(C51&gt;=100)*AND(C51&lt;300),1.1,C51&lt;100,1.15),1.15)</f>
        <v>#REF!</v>
      </c>
      <c r="M51" s="1" t="e">
        <f>IF(C49&lt;L51,"○","×")</f>
        <v>#DIV/0!</v>
      </c>
    </row>
    <row r="52" spans="1:13" ht="17.25" customHeight="1" thickTop="1" x14ac:dyDescent="0.15">
      <c r="A52"/>
      <c r="B52"/>
      <c r="C52"/>
      <c r="D52"/>
      <c r="E52"/>
      <c r="F52"/>
      <c r="G52"/>
      <c r="H52"/>
      <c r="I52"/>
    </row>
    <row r="53" spans="1:13" ht="17.25" customHeight="1" x14ac:dyDescent="0.15">
      <c r="A53"/>
      <c r="B53"/>
      <c r="C53"/>
      <c r="D53"/>
      <c r="E53"/>
      <c r="F53"/>
      <c r="G53"/>
      <c r="H53"/>
      <c r="I53"/>
    </row>
    <row r="54" spans="1:13" ht="17.25" customHeight="1" thickBot="1" x14ac:dyDescent="0.2">
      <c r="A54" s="1" t="s">
        <v>33</v>
      </c>
    </row>
    <row r="55" spans="1:13" ht="15" thickTop="1" thickBot="1" x14ac:dyDescent="0.2">
      <c r="A55" s="55" t="s">
        <v>34</v>
      </c>
      <c r="B55" s="55" t="s">
        <v>10</v>
      </c>
      <c r="C55" s="63" t="s">
        <v>0</v>
      </c>
      <c r="D55" s="61"/>
      <c r="E55" s="61"/>
      <c r="F55" s="61"/>
      <c r="G55" s="58" t="s">
        <v>31</v>
      </c>
      <c r="H55"/>
    </row>
    <row r="56" spans="1:13" ht="14.25" thickTop="1" x14ac:dyDescent="0.15">
      <c r="A56" s="56"/>
      <c r="B56" s="57"/>
      <c r="C56" s="31" t="s">
        <v>24</v>
      </c>
      <c r="D56" s="16" t="s">
        <v>25</v>
      </c>
      <c r="E56" s="6" t="s">
        <v>26</v>
      </c>
      <c r="F56" s="15" t="s">
        <v>18</v>
      </c>
      <c r="G56" s="59"/>
      <c r="H56"/>
      <c r="L56" s="1" t="s">
        <v>16</v>
      </c>
      <c r="M56" s="1" t="s">
        <v>15</v>
      </c>
    </row>
    <row r="57" spans="1:13" x14ac:dyDescent="0.15">
      <c r="A57" s="7" t="s">
        <v>9</v>
      </c>
      <c r="B57" s="2" t="s">
        <v>1</v>
      </c>
      <c r="C57" s="24" t="e">
        <f>ROUNDDOWN(C58/C59,2)</f>
        <v>#DIV/0!</v>
      </c>
      <c r="D57" s="29" t="e">
        <f>ROUNDDOWN(D58/D59,2)</f>
        <v>#DIV/0!</v>
      </c>
      <c r="E57" s="8" t="e">
        <f t="shared" ref="E57" si="30">ROUNDDOWN(E58/E59,2)</f>
        <v>#DIV/0!</v>
      </c>
      <c r="F57" s="21" t="e">
        <f>ROUNDDOWN(F58/F59,2)</f>
        <v>#DIV/0!</v>
      </c>
      <c r="G57" s="24" t="e">
        <f>ROUNDDOWN(_xlfn.AGGREGATE(1,6,C57:F57),2)</f>
        <v>#DIV/0!</v>
      </c>
      <c r="H57"/>
    </row>
    <row r="58" spans="1:13" x14ac:dyDescent="0.15">
      <c r="A58" s="9"/>
      <c r="B58" s="28" t="s">
        <v>2</v>
      </c>
      <c r="C58" s="32"/>
      <c r="D58" s="30"/>
      <c r="E58" s="10"/>
      <c r="F58" s="22"/>
      <c r="G58" s="25"/>
      <c r="H58"/>
      <c r="K58" s="14" t="s">
        <v>21</v>
      </c>
      <c r="L58" s="1" t="e">
        <f>IF(#REF!="○",IFS(C59&gt;300,1.15,(C59&gt;=100)*AND(C59&lt;300),1.2,C59&lt;100,1.25),1.25)</f>
        <v>#REF!</v>
      </c>
      <c r="M58" s="1" t="e">
        <f>IF(G57&lt;L58,"○","×")</f>
        <v>#DIV/0!</v>
      </c>
    </row>
    <row r="59" spans="1:13" x14ac:dyDescent="0.15">
      <c r="A59" s="5"/>
      <c r="B59" s="4" t="s">
        <v>3</v>
      </c>
      <c r="C59" s="33"/>
      <c r="D59" s="19"/>
      <c r="E59" s="11"/>
      <c r="F59" s="23"/>
      <c r="G59" s="26"/>
      <c r="H59"/>
      <c r="K59" s="1" t="s">
        <v>14</v>
      </c>
      <c r="L59" s="1" t="e">
        <f>IF(#REF!="○",IFS(C59&gt;300,1.05,(C59&gt;=100)*AND(C59&lt;300),1.1,C59&lt;100,1.15),1.15)</f>
        <v>#REF!</v>
      </c>
      <c r="M59" s="1" t="e">
        <f>IF(C57&lt;L59,"○","×")</f>
        <v>#DIV/0!</v>
      </c>
    </row>
    <row r="60" spans="1:13" x14ac:dyDescent="0.15">
      <c r="A60" s="7" t="s">
        <v>9</v>
      </c>
      <c r="B60" s="2" t="s">
        <v>4</v>
      </c>
      <c r="C60" s="24" t="e">
        <f t="shared" ref="C60:E60" si="31">ROUNDDOWN(C61/C62,2)</f>
        <v>#DIV/0!</v>
      </c>
      <c r="D60" s="29" t="e">
        <f t="shared" si="31"/>
        <v>#DIV/0!</v>
      </c>
      <c r="E60" s="8" t="e">
        <f t="shared" si="31"/>
        <v>#DIV/0!</v>
      </c>
      <c r="F60" s="21" t="e">
        <f t="shared" ref="F60" si="32">ROUNDDOWN(F61/F62,2)</f>
        <v>#DIV/0!</v>
      </c>
      <c r="G60" s="24" t="e">
        <f>ROUNDDOWN(_xlfn.AGGREGATE(1,6,C60:F60),2)</f>
        <v>#DIV/0!</v>
      </c>
      <c r="H60"/>
    </row>
    <row r="61" spans="1:13" x14ac:dyDescent="0.15">
      <c r="A61" s="9"/>
      <c r="B61" s="28" t="s">
        <v>5</v>
      </c>
      <c r="C61" s="32"/>
      <c r="D61" s="30"/>
      <c r="E61" s="10"/>
      <c r="F61" s="22"/>
      <c r="G61" s="25"/>
      <c r="H61"/>
      <c r="K61" s="14" t="s">
        <v>21</v>
      </c>
      <c r="L61" s="1" t="e">
        <f>IF(#REF!="○",_xlfn.IFS(C62&gt;300,1.15,(C62&gt;=100)*AND(C62&lt;300),1.2,C62&lt;100,1.25),1.25)</f>
        <v>#REF!</v>
      </c>
      <c r="M61" s="1" t="e">
        <f>IF(G60&lt;L61,"○","×")</f>
        <v>#DIV/0!</v>
      </c>
    </row>
    <row r="62" spans="1:13" x14ac:dyDescent="0.15">
      <c r="A62" s="5"/>
      <c r="B62" s="4" t="s">
        <v>6</v>
      </c>
      <c r="C62" s="33"/>
      <c r="D62" s="19"/>
      <c r="E62" s="11"/>
      <c r="F62" s="23"/>
      <c r="G62" s="26"/>
      <c r="H62"/>
      <c r="K62" s="1" t="s">
        <v>14</v>
      </c>
      <c r="L62" s="1" t="e">
        <f>IF(#REF!="○",_xlfn.IFS(C62&gt;300,1.05,(C62&gt;=100)*AND(C62&lt;300),1.1,C62&lt;100,1.15),1.15)</f>
        <v>#REF!</v>
      </c>
      <c r="M62" s="1" t="e">
        <f>IF(C60&lt;L62,"○","×")</f>
        <v>#DIV/0!</v>
      </c>
    </row>
    <row r="63" spans="1:13" x14ac:dyDescent="0.15">
      <c r="A63" s="7" t="s">
        <v>9</v>
      </c>
      <c r="B63" s="2" t="s">
        <v>4</v>
      </c>
      <c r="C63" s="24" t="e">
        <f t="shared" ref="C63:E63" si="33">ROUNDDOWN(C64/C65,2)</f>
        <v>#DIV/0!</v>
      </c>
      <c r="D63" s="29" t="e">
        <f t="shared" si="33"/>
        <v>#DIV/0!</v>
      </c>
      <c r="E63" s="8" t="e">
        <f t="shared" si="33"/>
        <v>#DIV/0!</v>
      </c>
      <c r="F63" s="21" t="e">
        <f t="shared" ref="F63" si="34">ROUNDDOWN(F64/F65,2)</f>
        <v>#DIV/0!</v>
      </c>
      <c r="G63" s="24" t="e">
        <f>ROUNDDOWN(_xlfn.AGGREGATE(1,6,C63:F63),2)</f>
        <v>#DIV/0!</v>
      </c>
      <c r="H63"/>
    </row>
    <row r="64" spans="1:13" x14ac:dyDescent="0.15">
      <c r="A64" s="9"/>
      <c r="B64" s="28" t="s">
        <v>5</v>
      </c>
      <c r="C64" s="32"/>
      <c r="D64" s="30"/>
      <c r="E64" s="10"/>
      <c r="F64" s="22"/>
      <c r="G64" s="25"/>
      <c r="H64"/>
      <c r="K64" s="14" t="s">
        <v>21</v>
      </c>
      <c r="L64" s="1" t="e">
        <f>IF(#REF!="○",_xlfn.IFS(C65&gt;300,1.15,(C65&gt;=100)*AND(C65&lt;300),1.2,C65&lt;100,1.25),1.25)</f>
        <v>#REF!</v>
      </c>
      <c r="M64" s="1" t="e">
        <f>IF(G63&lt;L64,"○","×")</f>
        <v>#DIV/0!</v>
      </c>
    </row>
    <row r="65" spans="1:13" x14ac:dyDescent="0.15">
      <c r="A65" s="5"/>
      <c r="B65" s="4" t="s">
        <v>7</v>
      </c>
      <c r="C65" s="33"/>
      <c r="D65" s="19"/>
      <c r="E65" s="11"/>
      <c r="F65" s="23"/>
      <c r="G65" s="26"/>
      <c r="H65"/>
      <c r="K65" s="1" t="s">
        <v>14</v>
      </c>
      <c r="L65" s="1" t="e">
        <f>IF(#REF!="○",_xlfn.IFS(C65&gt;300,1.05,(C65&gt;=100)*AND(C65&lt;300),1.1,C65&lt;100,1.15),1.15)</f>
        <v>#REF!</v>
      </c>
      <c r="M65" s="1" t="e">
        <f>IF(C63&lt;L65,"○","×")</f>
        <v>#DIV/0!</v>
      </c>
    </row>
    <row r="66" spans="1:13" x14ac:dyDescent="0.15">
      <c r="A66" s="7" t="s">
        <v>9</v>
      </c>
      <c r="B66" s="2" t="s">
        <v>4</v>
      </c>
      <c r="C66" s="24" t="e">
        <f t="shared" ref="C66:E66" si="35">ROUNDDOWN(C67/C68,2)</f>
        <v>#DIV/0!</v>
      </c>
      <c r="D66" s="29" t="e">
        <f t="shared" si="35"/>
        <v>#DIV/0!</v>
      </c>
      <c r="E66" s="8" t="e">
        <f t="shared" si="35"/>
        <v>#DIV/0!</v>
      </c>
      <c r="F66" s="21" t="e">
        <f t="shared" ref="F66" si="36">ROUNDDOWN(F67/F68,2)</f>
        <v>#DIV/0!</v>
      </c>
      <c r="G66" s="24" t="e">
        <f>ROUNDDOWN(_xlfn.AGGREGATE(1,6,C66:F66),2)</f>
        <v>#DIV/0!</v>
      </c>
      <c r="H66"/>
    </row>
    <row r="67" spans="1:13" x14ac:dyDescent="0.15">
      <c r="A67" s="9"/>
      <c r="B67" s="28" t="s">
        <v>5</v>
      </c>
      <c r="C67" s="32"/>
      <c r="D67" s="30"/>
      <c r="E67" s="10"/>
      <c r="F67" s="22"/>
      <c r="G67" s="25"/>
      <c r="H67"/>
      <c r="K67" s="14" t="s">
        <v>21</v>
      </c>
      <c r="L67" s="1" t="e">
        <f>IF(#REF!="○",_xlfn.IFS(C68&gt;300,1.15,(C68&gt;=100)*AND(C68&lt;300),1.2,C68&lt;100,1.25),1.25)</f>
        <v>#REF!</v>
      </c>
      <c r="M67" s="1" t="e">
        <f>IF(G66&lt;L67,"○","×")</f>
        <v>#DIV/0!</v>
      </c>
    </row>
    <row r="68" spans="1:13" x14ac:dyDescent="0.15">
      <c r="A68" s="5"/>
      <c r="B68" s="4" t="s">
        <v>7</v>
      </c>
      <c r="C68" s="33"/>
      <c r="D68" s="19"/>
      <c r="E68" s="11"/>
      <c r="F68" s="23"/>
      <c r="G68" s="26"/>
      <c r="H68"/>
      <c r="K68" s="1" t="s">
        <v>14</v>
      </c>
      <c r="L68" s="1" t="e">
        <f>IF(#REF!="○",_xlfn.IFS(C68&gt;300,1.05,(C68&gt;=100)*AND(C68&lt;300),1.1,C68&lt;100,1.15),1.15)</f>
        <v>#REF!</v>
      </c>
      <c r="M68" s="1" t="e">
        <f>IF(C66&lt;L68,"○","×")</f>
        <v>#DIV/0!</v>
      </c>
    </row>
    <row r="69" spans="1:13" x14ac:dyDescent="0.15">
      <c r="A69" s="7" t="s">
        <v>9</v>
      </c>
      <c r="B69" s="2" t="s">
        <v>4</v>
      </c>
      <c r="C69" s="24" t="e">
        <f t="shared" ref="C69:E69" si="37">ROUNDDOWN(C70/C71,2)</f>
        <v>#DIV/0!</v>
      </c>
      <c r="D69" s="29" t="e">
        <f t="shared" si="37"/>
        <v>#DIV/0!</v>
      </c>
      <c r="E69" s="8" t="e">
        <f t="shared" si="37"/>
        <v>#DIV/0!</v>
      </c>
      <c r="F69" s="21" t="e">
        <f t="shared" ref="F69" si="38">ROUNDDOWN(F70/F71,2)</f>
        <v>#DIV/0!</v>
      </c>
      <c r="G69" s="24" t="e">
        <f>ROUNDDOWN(_xlfn.AGGREGATE(1,6,C69:F69),2)</f>
        <v>#DIV/0!</v>
      </c>
      <c r="H69"/>
    </row>
    <row r="70" spans="1:13" x14ac:dyDescent="0.15">
      <c r="A70" s="9"/>
      <c r="B70" s="28" t="s">
        <v>5</v>
      </c>
      <c r="C70" s="32"/>
      <c r="D70" s="30"/>
      <c r="E70" s="10"/>
      <c r="F70" s="22"/>
      <c r="G70" s="25"/>
      <c r="H70"/>
      <c r="K70" s="14" t="s">
        <v>21</v>
      </c>
      <c r="L70" s="1" t="e">
        <f>IF(#REF!="○",_xlfn.IFS(C71&gt;300,1.15,(C71&gt;=100)*AND(C71&lt;300),1.2,C71&lt;100,1.25),1.25)</f>
        <v>#REF!</v>
      </c>
      <c r="M70" s="1" t="e">
        <f>IF(G69&lt;L70,"○","×")</f>
        <v>#DIV/0!</v>
      </c>
    </row>
    <row r="71" spans="1:13" x14ac:dyDescent="0.15">
      <c r="A71" s="5"/>
      <c r="B71" s="4" t="s">
        <v>7</v>
      </c>
      <c r="C71" s="33"/>
      <c r="D71" s="19"/>
      <c r="E71" s="11"/>
      <c r="F71" s="23"/>
      <c r="G71" s="26"/>
      <c r="H71"/>
      <c r="K71" s="1" t="s">
        <v>14</v>
      </c>
      <c r="L71" s="1" t="e">
        <f>IF(#REF!="○",_xlfn.IFS(C71&gt;300,1.05,(C71&gt;=100)*AND(C71&lt;300),1.1,C71&lt;100,1.15),1.15)</f>
        <v>#REF!</v>
      </c>
      <c r="M71" s="1" t="e">
        <f>IF(C69&lt;L71,"○","×")</f>
        <v>#DIV/0!</v>
      </c>
    </row>
    <row r="72" spans="1:13" x14ac:dyDescent="0.15">
      <c r="A72" s="7" t="s">
        <v>9</v>
      </c>
      <c r="B72" s="2" t="s">
        <v>4</v>
      </c>
      <c r="C72" s="24" t="e">
        <f t="shared" ref="C72:E72" si="39">ROUNDDOWN(C73/C74,2)</f>
        <v>#DIV/0!</v>
      </c>
      <c r="D72" s="29" t="e">
        <f t="shared" si="39"/>
        <v>#DIV/0!</v>
      </c>
      <c r="E72" s="8" t="e">
        <f t="shared" si="39"/>
        <v>#DIV/0!</v>
      </c>
      <c r="F72" s="21" t="e">
        <f t="shared" ref="F72" si="40">ROUNDDOWN(F73/F74,2)</f>
        <v>#DIV/0!</v>
      </c>
      <c r="G72" s="24" t="e">
        <f>ROUNDDOWN(_xlfn.AGGREGATE(1,6,C72:F72),2)</f>
        <v>#DIV/0!</v>
      </c>
      <c r="H72"/>
    </row>
    <row r="73" spans="1:13" x14ac:dyDescent="0.15">
      <c r="A73" s="9"/>
      <c r="B73" s="28" t="s">
        <v>5</v>
      </c>
      <c r="C73" s="32"/>
      <c r="D73" s="30"/>
      <c r="E73" s="10"/>
      <c r="F73" s="22"/>
      <c r="G73" s="25"/>
      <c r="H73"/>
      <c r="K73" s="14" t="s">
        <v>21</v>
      </c>
      <c r="L73" s="1" t="e">
        <f>IF(#REF!="○",_xlfn.IFS(C74&gt;300,1.15,(C74&gt;=100)*AND(C74&lt;300),1.2,C74&lt;100,1.25),1.25)</f>
        <v>#REF!</v>
      </c>
      <c r="M73" s="1" t="e">
        <f>IF(G72&lt;L73,"○","×")</f>
        <v>#DIV/0!</v>
      </c>
    </row>
    <row r="74" spans="1:13" x14ac:dyDescent="0.15">
      <c r="A74" s="5"/>
      <c r="B74" s="4" t="s">
        <v>7</v>
      </c>
      <c r="C74" s="33"/>
      <c r="D74" s="19"/>
      <c r="E74" s="11"/>
      <c r="F74" s="23"/>
      <c r="G74" s="26"/>
      <c r="H74"/>
      <c r="K74" s="1" t="s">
        <v>14</v>
      </c>
      <c r="L74" s="1" t="e">
        <f>IF(#REF!="○",_xlfn.IFS(C74&gt;300,1.05,(C74&gt;=100)*AND(C74&lt;300),1.1,C74&lt;100,1.15),1.15)</f>
        <v>#REF!</v>
      </c>
      <c r="M74" s="1" t="e">
        <f>IF(C72&lt;L74,"○","×")</f>
        <v>#DIV/0!</v>
      </c>
    </row>
    <row r="75" spans="1:13" x14ac:dyDescent="0.15">
      <c r="A75" s="7" t="s">
        <v>9</v>
      </c>
      <c r="B75" s="2" t="s">
        <v>4</v>
      </c>
      <c r="C75" s="24" t="e">
        <f t="shared" ref="C75:E75" si="41">ROUNDDOWN(C76/C77,2)</f>
        <v>#DIV/0!</v>
      </c>
      <c r="D75" s="29" t="e">
        <f t="shared" si="41"/>
        <v>#DIV/0!</v>
      </c>
      <c r="E75" s="8" t="e">
        <f t="shared" si="41"/>
        <v>#DIV/0!</v>
      </c>
      <c r="F75" s="21" t="e">
        <f t="shared" ref="F75" si="42">ROUNDDOWN(F76/F77,2)</f>
        <v>#DIV/0!</v>
      </c>
      <c r="G75" s="24" t="e">
        <f>ROUNDDOWN(_xlfn.AGGREGATE(1,6,C75:F75),2)</f>
        <v>#DIV/0!</v>
      </c>
      <c r="H75"/>
    </row>
    <row r="76" spans="1:13" x14ac:dyDescent="0.15">
      <c r="A76" s="9"/>
      <c r="B76" s="28" t="s">
        <v>5</v>
      </c>
      <c r="C76" s="32"/>
      <c r="D76" s="30"/>
      <c r="E76" s="10"/>
      <c r="F76" s="22"/>
      <c r="G76" s="25"/>
      <c r="H76"/>
      <c r="K76" s="14" t="s">
        <v>21</v>
      </c>
      <c r="L76" s="1" t="e">
        <f>IF(#REF!="○",_xlfn.IFS(C77&gt;300,1.15,(C77&gt;=100)*AND(C77&lt;300),1.2,C77&lt;100,1.25),1.25)</f>
        <v>#REF!</v>
      </c>
      <c r="M76" s="1" t="e">
        <f>IF(G75&lt;L76,"○","×")</f>
        <v>#DIV/0!</v>
      </c>
    </row>
    <row r="77" spans="1:13" x14ac:dyDescent="0.15">
      <c r="A77" s="5"/>
      <c r="B77" s="4" t="s">
        <v>7</v>
      </c>
      <c r="C77" s="33"/>
      <c r="D77" s="19"/>
      <c r="E77" s="11"/>
      <c r="F77" s="23"/>
      <c r="G77" s="26"/>
      <c r="H77"/>
      <c r="K77" s="1" t="s">
        <v>14</v>
      </c>
      <c r="L77" s="1" t="e">
        <f>IF(#REF!="○",_xlfn.IFS(C77&gt;300,1.05,(C77&gt;=100)*AND(C77&lt;300),1.1,C77&lt;100,1.15),1.15)</f>
        <v>#REF!</v>
      </c>
      <c r="M77" s="1" t="e">
        <f>IF(C75&lt;L77,"○","×")</f>
        <v>#DIV/0!</v>
      </c>
    </row>
    <row r="78" spans="1:13" x14ac:dyDescent="0.15">
      <c r="A78" s="7" t="s">
        <v>9</v>
      </c>
      <c r="B78" s="2" t="s">
        <v>4</v>
      </c>
      <c r="C78" s="24" t="e">
        <f t="shared" ref="C78:E78" si="43">ROUNDDOWN(C79/C80,2)</f>
        <v>#DIV/0!</v>
      </c>
      <c r="D78" s="29" t="e">
        <f t="shared" si="43"/>
        <v>#DIV/0!</v>
      </c>
      <c r="E78" s="8" t="e">
        <f t="shared" si="43"/>
        <v>#DIV/0!</v>
      </c>
      <c r="F78" s="21" t="e">
        <f t="shared" ref="F78" si="44">ROUNDDOWN(F79/F80,2)</f>
        <v>#DIV/0!</v>
      </c>
      <c r="G78" s="24" t="e">
        <f>ROUNDDOWN(_xlfn.AGGREGATE(1,6,C78:F78),2)</f>
        <v>#DIV/0!</v>
      </c>
      <c r="H78"/>
    </row>
    <row r="79" spans="1:13" x14ac:dyDescent="0.15">
      <c r="A79" s="9"/>
      <c r="B79" s="28" t="s">
        <v>5</v>
      </c>
      <c r="C79" s="32"/>
      <c r="D79" s="30"/>
      <c r="E79" s="10"/>
      <c r="F79" s="22"/>
      <c r="G79" s="25"/>
      <c r="H79"/>
      <c r="K79" s="14" t="s">
        <v>21</v>
      </c>
      <c r="L79" s="1" t="e">
        <f>IF(#REF!="○",_xlfn.IFS(C80&gt;300,1.15,(C80&gt;=100)*AND(C80&lt;300),1.2,C80&lt;100,1.25),1.25)</f>
        <v>#REF!</v>
      </c>
      <c r="M79" s="1" t="e">
        <f>IF(G78&lt;L79,"○","×")</f>
        <v>#DIV/0!</v>
      </c>
    </row>
    <row r="80" spans="1:13" x14ac:dyDescent="0.15">
      <c r="A80" s="5"/>
      <c r="B80" s="4" t="s">
        <v>7</v>
      </c>
      <c r="C80" s="33"/>
      <c r="D80" s="19"/>
      <c r="E80" s="11"/>
      <c r="F80" s="23"/>
      <c r="G80" s="26"/>
      <c r="H80"/>
      <c r="K80" s="1" t="s">
        <v>14</v>
      </c>
      <c r="L80" s="1" t="e">
        <f>IF(#REF!="○",_xlfn.IFS(C80&gt;300,1.05,(C80&gt;=100)*AND(C80&lt;300),1.1,C80&lt;100,1.15),1.15)</f>
        <v>#REF!</v>
      </c>
      <c r="M80" s="1" t="e">
        <f>IF(C78&lt;L80,"○","×")</f>
        <v>#DIV/0!</v>
      </c>
    </row>
    <row r="81" spans="1:13" x14ac:dyDescent="0.15">
      <c r="A81" s="7" t="s">
        <v>9</v>
      </c>
      <c r="B81" s="2" t="s">
        <v>4</v>
      </c>
      <c r="C81" s="24" t="e">
        <f t="shared" ref="C81:E81" si="45">ROUNDDOWN(C82/C83,2)</f>
        <v>#DIV/0!</v>
      </c>
      <c r="D81" s="29" t="e">
        <f t="shared" si="45"/>
        <v>#DIV/0!</v>
      </c>
      <c r="E81" s="8" t="e">
        <f t="shared" si="45"/>
        <v>#DIV/0!</v>
      </c>
      <c r="F81" s="21" t="e">
        <f t="shared" ref="F81" si="46">ROUNDDOWN(F82/F83,2)</f>
        <v>#DIV/0!</v>
      </c>
      <c r="G81" s="24" t="e">
        <f>ROUNDDOWN(_xlfn.AGGREGATE(1,6,C81:F81),2)</f>
        <v>#DIV/0!</v>
      </c>
      <c r="H81"/>
    </row>
    <row r="82" spans="1:13" x14ac:dyDescent="0.15">
      <c r="A82" s="9"/>
      <c r="B82" s="28" t="s">
        <v>5</v>
      </c>
      <c r="C82" s="32"/>
      <c r="D82" s="30"/>
      <c r="E82" s="10"/>
      <c r="F82" s="22"/>
      <c r="G82" s="25"/>
      <c r="H82"/>
      <c r="K82" s="14" t="s">
        <v>21</v>
      </c>
      <c r="L82" s="1" t="e">
        <f>IF(#REF!="○",_xlfn.IFS(C83&gt;300,1.15,(C83&gt;=100)*AND(C83&lt;300),1.2,C83&lt;100,1.25),1.25)</f>
        <v>#REF!</v>
      </c>
      <c r="M82" s="1" t="e">
        <f>IF(G81&lt;L82,"○","×")</f>
        <v>#DIV/0!</v>
      </c>
    </row>
    <row r="83" spans="1:13" x14ac:dyDescent="0.15">
      <c r="A83" s="5"/>
      <c r="B83" s="4" t="s">
        <v>7</v>
      </c>
      <c r="C83" s="33"/>
      <c r="D83" s="19"/>
      <c r="E83" s="11"/>
      <c r="F83" s="23"/>
      <c r="G83" s="26"/>
      <c r="H83"/>
      <c r="K83" s="1" t="s">
        <v>14</v>
      </c>
      <c r="L83" s="1" t="e">
        <f>IF(#REF!="○",_xlfn.IFS(C83&gt;300,1.05,(C83&gt;=100)*AND(C83&lt;300),1.1,C83&lt;100,1.15),1.15)</f>
        <v>#REF!</v>
      </c>
      <c r="M83" s="1" t="e">
        <f>IF(C81&lt;L83,"○","×")</f>
        <v>#DIV/0!</v>
      </c>
    </row>
    <row r="84" spans="1:13" x14ac:dyDescent="0.15">
      <c r="A84" s="7" t="s">
        <v>9</v>
      </c>
      <c r="B84" s="2" t="s">
        <v>4</v>
      </c>
      <c r="C84" s="24" t="e">
        <f t="shared" ref="C84:E84" si="47">ROUNDDOWN(C85/C86,2)</f>
        <v>#DIV/0!</v>
      </c>
      <c r="D84" s="29" t="e">
        <f t="shared" si="47"/>
        <v>#DIV/0!</v>
      </c>
      <c r="E84" s="8" t="e">
        <f t="shared" si="47"/>
        <v>#DIV/0!</v>
      </c>
      <c r="F84" s="21" t="e">
        <f t="shared" ref="F84" si="48">ROUNDDOWN(F85/F86,2)</f>
        <v>#DIV/0!</v>
      </c>
      <c r="G84" s="24" t="e">
        <f>ROUNDDOWN(_xlfn.AGGREGATE(1,6,C84:F84),2)</f>
        <v>#DIV/0!</v>
      </c>
      <c r="H84"/>
    </row>
    <row r="85" spans="1:13" x14ac:dyDescent="0.15">
      <c r="A85" s="9"/>
      <c r="B85" s="28" t="s">
        <v>8</v>
      </c>
      <c r="C85" s="32"/>
      <c r="D85" s="30"/>
      <c r="E85" s="10"/>
      <c r="F85" s="22"/>
      <c r="G85" s="25"/>
      <c r="H85"/>
      <c r="K85" s="14" t="s">
        <v>21</v>
      </c>
      <c r="L85" s="1" t="e">
        <f>IF(#REF!="○",_xlfn.IFS(C86&gt;300,1.15,(C86&gt;=100)*AND(C86&lt;300),1.2,C86&lt;100,1.25),1.25)</f>
        <v>#REF!</v>
      </c>
      <c r="M85" s="1" t="e">
        <f>IF(G84&lt;L85,"○","×")</f>
        <v>#DIV/0!</v>
      </c>
    </row>
    <row r="86" spans="1:13" x14ac:dyDescent="0.15">
      <c r="A86" s="5"/>
      <c r="B86" s="4" t="s">
        <v>7</v>
      </c>
      <c r="C86" s="33"/>
      <c r="D86" s="19"/>
      <c r="E86" s="11"/>
      <c r="F86" s="23"/>
      <c r="G86" s="26"/>
      <c r="H86"/>
      <c r="K86" s="1" t="s">
        <v>14</v>
      </c>
      <c r="L86" s="1" t="e">
        <f>IF(#REF!="○",_xlfn.IFS(C86&gt;300,1.05,(C86&gt;=100)*AND(C86&lt;300),1.1,C86&lt;100,1.15),1.15)</f>
        <v>#REF!</v>
      </c>
      <c r="M86" s="1" t="e">
        <f>IF(C84&lt;L86,"○","×")</f>
        <v>#DIV/0!</v>
      </c>
    </row>
    <row r="87" spans="1:13" x14ac:dyDescent="0.15">
      <c r="A87" s="7" t="s">
        <v>9</v>
      </c>
      <c r="B87" s="2" t="s">
        <v>4</v>
      </c>
      <c r="C87" s="24" t="e">
        <f t="shared" ref="C87:E87" si="49">ROUNDDOWN(C88/C89,2)</f>
        <v>#DIV/0!</v>
      </c>
      <c r="D87" s="29" t="e">
        <f t="shared" si="49"/>
        <v>#DIV/0!</v>
      </c>
      <c r="E87" s="8" t="e">
        <f t="shared" si="49"/>
        <v>#DIV/0!</v>
      </c>
      <c r="F87" s="21" t="e">
        <f t="shared" ref="F87" si="50">ROUNDDOWN(F88/F89,2)</f>
        <v>#DIV/0!</v>
      </c>
      <c r="G87" s="24" t="e">
        <f>ROUNDDOWN(_xlfn.AGGREGATE(1,6,C87:F87),2)</f>
        <v>#DIV/0!</v>
      </c>
      <c r="H87"/>
    </row>
    <row r="88" spans="1:13" x14ac:dyDescent="0.15">
      <c r="A88" s="9"/>
      <c r="B88" s="28" t="s">
        <v>5</v>
      </c>
      <c r="C88" s="32"/>
      <c r="D88" s="30"/>
      <c r="E88" s="10"/>
      <c r="F88" s="22"/>
      <c r="G88" s="25"/>
      <c r="H88"/>
      <c r="K88" s="14" t="s">
        <v>21</v>
      </c>
      <c r="L88" s="1" t="e">
        <f>IF(#REF!="○",_xlfn.IFS(C89&gt;300,1.15,(C89&gt;=100)*AND(C89&lt;300),1.2,C89&lt;100,1.25),1.25)</f>
        <v>#REF!</v>
      </c>
      <c r="M88" s="1" t="e">
        <f>IF(G87&lt;L88,"○","×")</f>
        <v>#DIV/0!</v>
      </c>
    </row>
    <row r="89" spans="1:13" x14ac:dyDescent="0.15">
      <c r="A89" s="5"/>
      <c r="B89" s="4" t="s">
        <v>7</v>
      </c>
      <c r="C89" s="33"/>
      <c r="D89" s="19"/>
      <c r="E89" s="11"/>
      <c r="F89" s="23"/>
      <c r="G89" s="26"/>
      <c r="H89"/>
      <c r="K89" s="1" t="s">
        <v>14</v>
      </c>
      <c r="L89" s="1" t="e">
        <f>IF(#REF!="○",_xlfn.IFS(C89&gt;300,1.05,(C89&gt;=100)*AND(C89&lt;300),1.1,C89&lt;100,1.15),1.15)</f>
        <v>#REF!</v>
      </c>
      <c r="M89" s="1" t="e">
        <f>IF(C87&lt;L89,"○","×")</f>
        <v>#DIV/0!</v>
      </c>
    </row>
    <row r="90" spans="1:13" x14ac:dyDescent="0.15">
      <c r="A90" s="7" t="s">
        <v>9</v>
      </c>
      <c r="B90" s="2" t="s">
        <v>4</v>
      </c>
      <c r="C90" s="24" t="e">
        <f t="shared" ref="C90:E90" si="51">ROUNDDOWN(C91/C92,2)</f>
        <v>#DIV/0!</v>
      </c>
      <c r="D90" s="29" t="e">
        <f t="shared" si="51"/>
        <v>#DIV/0!</v>
      </c>
      <c r="E90" s="8" t="e">
        <f t="shared" si="51"/>
        <v>#DIV/0!</v>
      </c>
      <c r="F90" s="21" t="e">
        <f t="shared" ref="F90" si="52">ROUNDDOWN(F91/F92,2)</f>
        <v>#DIV/0!</v>
      </c>
      <c r="G90" s="24" t="e">
        <f>ROUNDDOWN(_xlfn.AGGREGATE(1,6,C90:F90),2)</f>
        <v>#DIV/0!</v>
      </c>
      <c r="H90"/>
    </row>
    <row r="91" spans="1:13" x14ac:dyDescent="0.15">
      <c r="A91" s="9"/>
      <c r="B91" s="28" t="s">
        <v>8</v>
      </c>
      <c r="C91" s="32"/>
      <c r="D91" s="30"/>
      <c r="E91" s="10"/>
      <c r="F91" s="22"/>
      <c r="G91" s="25"/>
      <c r="H91"/>
      <c r="K91" s="14" t="s">
        <v>21</v>
      </c>
      <c r="L91" s="1" t="e">
        <f>IF(#REF!="○",_xlfn.IFS(C92&gt;300,1.15,(C92&gt;=100)*AND(C92&lt;300),1.2,C92&lt;100,1.25),1.25)</f>
        <v>#REF!</v>
      </c>
      <c r="M91" s="1" t="e">
        <f>IF(G90&lt;L91,"○","×")</f>
        <v>#DIV/0!</v>
      </c>
    </row>
    <row r="92" spans="1:13" x14ac:dyDescent="0.15">
      <c r="A92" s="5"/>
      <c r="B92" s="4" t="s">
        <v>7</v>
      </c>
      <c r="C92" s="33"/>
      <c r="D92" s="19"/>
      <c r="E92" s="11"/>
      <c r="F92" s="23"/>
      <c r="G92" s="26"/>
      <c r="H92"/>
      <c r="K92" s="1" t="s">
        <v>14</v>
      </c>
      <c r="L92" s="1" t="e">
        <f>IF(#REF!="○",_xlfn.IFS(C92&gt;300,1.05,(C92&gt;=100)*AND(C92&lt;300),1.1,C92&lt;100,1.15),1.15)</f>
        <v>#REF!</v>
      </c>
      <c r="M92" s="1" t="e">
        <f>IF(C90&lt;L92,"○","×")</f>
        <v>#DIV/0!</v>
      </c>
    </row>
    <row r="93" spans="1:13" x14ac:dyDescent="0.15">
      <c r="A93" s="7" t="s">
        <v>9</v>
      </c>
      <c r="B93" s="2" t="s">
        <v>4</v>
      </c>
      <c r="C93" s="24" t="e">
        <f t="shared" ref="C93:E93" si="53">ROUNDDOWN(C94/C95,2)</f>
        <v>#DIV/0!</v>
      </c>
      <c r="D93" s="29" t="e">
        <f t="shared" si="53"/>
        <v>#DIV/0!</v>
      </c>
      <c r="E93" s="8" t="e">
        <f t="shared" si="53"/>
        <v>#DIV/0!</v>
      </c>
      <c r="F93" s="21" t="e">
        <f t="shared" ref="F93" si="54">ROUNDDOWN(F94/F95,2)</f>
        <v>#DIV/0!</v>
      </c>
      <c r="G93" s="24" t="e">
        <f>ROUNDDOWN(_xlfn.AGGREGATE(1,6,C93:F93),2)</f>
        <v>#DIV/0!</v>
      </c>
      <c r="H93"/>
    </row>
    <row r="94" spans="1:13" x14ac:dyDescent="0.15">
      <c r="A94" s="9"/>
      <c r="B94" s="28" t="s">
        <v>5</v>
      </c>
      <c r="C94" s="32"/>
      <c r="D94" s="30"/>
      <c r="E94" s="10"/>
      <c r="F94" s="22"/>
      <c r="G94" s="25"/>
      <c r="H94"/>
      <c r="K94" s="14" t="s">
        <v>21</v>
      </c>
      <c r="L94" s="1" t="e">
        <f>IF(#REF!="○",_xlfn.IFS(C95&gt;300,1.15,(C95&gt;=100)*AND(C95&lt;300),1.2,C95&lt;100,1.25),1.25)</f>
        <v>#REF!</v>
      </c>
      <c r="M94" s="1" t="e">
        <f>IF(G93&lt;L94,"○","×")</f>
        <v>#DIV/0!</v>
      </c>
    </row>
    <row r="95" spans="1:13" x14ac:dyDescent="0.15">
      <c r="A95" s="5"/>
      <c r="B95" s="4" t="s">
        <v>7</v>
      </c>
      <c r="C95" s="33"/>
      <c r="D95" s="19"/>
      <c r="E95" s="11"/>
      <c r="F95" s="23"/>
      <c r="G95" s="26"/>
      <c r="H95"/>
      <c r="K95" s="1" t="s">
        <v>14</v>
      </c>
      <c r="L95" s="1" t="e">
        <f>IF(#REF!="○",_xlfn.IFS(C95&gt;300,1.05,(C95&gt;=100)*AND(C95&lt;300),1.1,C95&lt;100,1.15),1.15)</f>
        <v>#REF!</v>
      </c>
      <c r="M95" s="1" t="e">
        <f>IF(C93&lt;L95,"○","×")</f>
        <v>#DIV/0!</v>
      </c>
    </row>
    <row r="96" spans="1:13" x14ac:dyDescent="0.15">
      <c r="A96" s="7" t="s">
        <v>9</v>
      </c>
      <c r="B96" s="2" t="s">
        <v>4</v>
      </c>
      <c r="C96" s="24" t="e">
        <f t="shared" ref="C96:E96" si="55">ROUNDDOWN(C97/C98,2)</f>
        <v>#DIV/0!</v>
      </c>
      <c r="D96" s="29" t="e">
        <f t="shared" si="55"/>
        <v>#DIV/0!</v>
      </c>
      <c r="E96" s="8" t="e">
        <f t="shared" si="55"/>
        <v>#DIV/0!</v>
      </c>
      <c r="F96" s="21" t="e">
        <f t="shared" ref="F96" si="56">ROUNDDOWN(F97/F98,2)</f>
        <v>#DIV/0!</v>
      </c>
      <c r="G96" s="24" t="e">
        <f>ROUNDDOWN(_xlfn.AGGREGATE(1,6,C96:F96),2)</f>
        <v>#DIV/0!</v>
      </c>
      <c r="H96"/>
    </row>
    <row r="97" spans="1:13" x14ac:dyDescent="0.15">
      <c r="A97" s="9"/>
      <c r="B97" s="28" t="s">
        <v>5</v>
      </c>
      <c r="C97" s="32"/>
      <c r="D97" s="30"/>
      <c r="E97" s="10"/>
      <c r="F97" s="22"/>
      <c r="G97" s="25"/>
      <c r="H97"/>
      <c r="K97" s="14" t="s">
        <v>21</v>
      </c>
      <c r="L97" s="1" t="e">
        <f>IF(#REF!="○",_xlfn.IFS(C98&gt;300,1.15,(C98&gt;=100)*AND(C98&lt;300),1.2,C98&lt;100,1.25),1.25)</f>
        <v>#REF!</v>
      </c>
      <c r="M97" s="1" t="e">
        <f>IF(G96&lt;L97,"○","×")</f>
        <v>#DIV/0!</v>
      </c>
    </row>
    <row r="98" spans="1:13" x14ac:dyDescent="0.15">
      <c r="A98" s="5"/>
      <c r="B98" s="4" t="s">
        <v>7</v>
      </c>
      <c r="C98" s="33"/>
      <c r="D98" s="19"/>
      <c r="E98" s="11"/>
      <c r="F98" s="23"/>
      <c r="G98" s="26"/>
      <c r="H98"/>
      <c r="K98" s="1" t="s">
        <v>14</v>
      </c>
      <c r="L98" s="1" t="e">
        <f>IF(#REF!="○",_xlfn.IFS(C98&gt;300,1.05,(C98&gt;=100)*AND(C98&lt;300),1.1,C98&lt;100,1.15),1.15)</f>
        <v>#REF!</v>
      </c>
      <c r="M98" s="1" t="e">
        <f>IF(C96&lt;L98,"○","×")</f>
        <v>#DIV/0!</v>
      </c>
    </row>
    <row r="99" spans="1:13" x14ac:dyDescent="0.15">
      <c r="A99" s="3" t="s">
        <v>23</v>
      </c>
      <c r="B99" s="2" t="s">
        <v>4</v>
      </c>
      <c r="C99" s="24" t="e">
        <f t="shared" ref="C99:E99" si="57">ROUNDDOWN(C100/C101,2)</f>
        <v>#DIV/0!</v>
      </c>
      <c r="D99" s="29" t="e">
        <f t="shared" si="57"/>
        <v>#DIV/0!</v>
      </c>
      <c r="E99" s="8" t="e">
        <f t="shared" si="57"/>
        <v>#DIV/0!</v>
      </c>
      <c r="F99" s="21" t="e">
        <f t="shared" ref="F99" si="58">ROUNDDOWN(F100/F101,2)</f>
        <v>#DIV/0!</v>
      </c>
      <c r="G99" s="24" t="e">
        <f>ROUNDDOWN(_xlfn.AGGREGATE(1,6,C99:F99),2)</f>
        <v>#DIV/0!</v>
      </c>
      <c r="H99"/>
    </row>
    <row r="100" spans="1:13" x14ac:dyDescent="0.15">
      <c r="A100" s="9"/>
      <c r="B100" s="28" t="s">
        <v>5</v>
      </c>
      <c r="C100" s="32">
        <f>C58+C61+C64+C67+C70+C73+C76+C79+C82+C85+C88+C91+C94+C97</f>
        <v>0</v>
      </c>
      <c r="D100" s="30">
        <f t="shared" ref="D100:F100" si="59">D58+D61+D64+D67+D70+D73+D76+D79+D82+D85+D88+D91+D94+D97</f>
        <v>0</v>
      </c>
      <c r="E100" s="10">
        <f t="shared" si="59"/>
        <v>0</v>
      </c>
      <c r="F100" s="22">
        <f t="shared" si="59"/>
        <v>0</v>
      </c>
      <c r="G100" s="25"/>
      <c r="H100"/>
      <c r="K100" s="14" t="s">
        <v>21</v>
      </c>
      <c r="L100" s="1" t="e">
        <f>IF(#REF!="○",_xlfn.IFS(C101&gt;300,1.15,(C101&gt;=100)*AND(C101&lt;300),1.2,C101&lt;100,1.25),1.25)</f>
        <v>#REF!</v>
      </c>
      <c r="M100" s="1" t="e">
        <f>IF(G99&lt;L100,"○","×")</f>
        <v>#DIV/0!</v>
      </c>
    </row>
    <row r="101" spans="1:13" ht="14.25" thickBot="1" x14ac:dyDescent="0.2">
      <c r="A101" s="5"/>
      <c r="B101" s="4" t="s">
        <v>7</v>
      </c>
      <c r="C101" s="34">
        <f>C59+C62+C65+C68+C71+C74+C77+C80+C83+C86+C89+C92+C95+C98</f>
        <v>0</v>
      </c>
      <c r="D101" s="19">
        <f t="shared" ref="D101:F101" si="60">D59+D62+D65+D68+D71+D74+D77+D80+D83+D86+D89+D92+D95+D98</f>
        <v>0</v>
      </c>
      <c r="E101" s="11">
        <f t="shared" si="60"/>
        <v>0</v>
      </c>
      <c r="F101" s="23">
        <f t="shared" si="60"/>
        <v>0</v>
      </c>
      <c r="G101" s="27"/>
      <c r="H101"/>
      <c r="K101" s="1" t="s">
        <v>14</v>
      </c>
      <c r="L101" s="1" t="e">
        <f>IF(#REF!="○",_xlfn.IFS(C101&gt;300,1.05,(C101&gt;=100)*AND(C101&lt;300),1.1,C101&lt;100,1.15),1.15)</f>
        <v>#REF!</v>
      </c>
      <c r="M101" s="1" t="e">
        <f>IF(C99&lt;L101,"○","×")</f>
        <v>#DIV/0!</v>
      </c>
    </row>
    <row r="102" spans="1:13" ht="14.25" thickTop="1" x14ac:dyDescent="0.15"/>
    <row r="103" spans="1:13" x14ac:dyDescent="0.15">
      <c r="A103" s="12" t="s">
        <v>11</v>
      </c>
    </row>
    <row r="104" spans="1:13" x14ac:dyDescent="0.15">
      <c r="A104" s="12" t="s">
        <v>62</v>
      </c>
    </row>
    <row r="105" spans="1:13" x14ac:dyDescent="0.15">
      <c r="A105" s="12" t="s">
        <v>63</v>
      </c>
    </row>
    <row r="106" spans="1:13" x14ac:dyDescent="0.15">
      <c r="A106" s="12" t="s">
        <v>64</v>
      </c>
    </row>
    <row r="107" spans="1:13" x14ac:dyDescent="0.15">
      <c r="A107" s="12" t="s">
        <v>65</v>
      </c>
    </row>
    <row r="108" spans="1:13" x14ac:dyDescent="0.15">
      <c r="A108" s="12" t="s">
        <v>22</v>
      </c>
    </row>
    <row r="109" spans="1:13" x14ac:dyDescent="0.15">
      <c r="A109" s="12" t="s">
        <v>66</v>
      </c>
    </row>
    <row r="110" spans="1:13" x14ac:dyDescent="0.15">
      <c r="A110" s="12" t="s">
        <v>35</v>
      </c>
    </row>
    <row r="111" spans="1:13" x14ac:dyDescent="0.15">
      <c r="A111" s="12" t="s">
        <v>67</v>
      </c>
    </row>
  </sheetData>
  <mergeCells count="7">
    <mergeCell ref="B5:B6"/>
    <mergeCell ref="A5:A6"/>
    <mergeCell ref="A55:A56"/>
    <mergeCell ref="B55:B56"/>
    <mergeCell ref="G55:G56"/>
    <mergeCell ref="C5:H5"/>
    <mergeCell ref="C55:F55"/>
  </mergeCells>
  <phoneticPr fontId="1"/>
  <printOptions horizontalCentered="1"/>
  <pageMargins left="0.31496062992125984" right="0.31496062992125984" top="0.74803149606299213" bottom="0.15748031496062992" header="0.31496062992125984" footer="0.31496062992125984"/>
  <pageSetup paperSize="9" scale="55" orientation="portrait" r:id="rId1"/>
  <headerFooter>
    <oddHeader>&amp;R&amp;14【調査票】</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6"/>
  <sheetViews>
    <sheetView view="pageBreakPreview" zoomScaleNormal="100" zoomScaleSheetLayoutView="100" workbookViewId="0">
      <selection activeCell="I1" sqref="I1"/>
    </sheetView>
  </sheetViews>
  <sheetFormatPr defaultRowHeight="13.5" x14ac:dyDescent="0.15"/>
  <cols>
    <col min="1" max="1" width="9" style="38"/>
    <col min="2" max="2" width="15" style="38" customWidth="1"/>
    <col min="3" max="8" width="10.625" style="38" customWidth="1"/>
    <col min="9" max="16384" width="9" style="38"/>
  </cols>
  <sheetData>
    <row r="1" spans="1:8" s="36" customFormat="1" ht="18" customHeight="1" x14ac:dyDescent="0.15">
      <c r="A1" s="35" t="s">
        <v>79</v>
      </c>
    </row>
    <row r="2" spans="1:8" s="36" customFormat="1" ht="18" customHeight="1" x14ac:dyDescent="0.15">
      <c r="G2" s="68" t="s">
        <v>58</v>
      </c>
      <c r="H2" s="69"/>
    </row>
    <row r="3" spans="1:8" s="36" customFormat="1" ht="18" customHeight="1" x14ac:dyDescent="0.15">
      <c r="H3" s="37"/>
    </row>
    <row r="4" spans="1:8" ht="18" customHeight="1" x14ac:dyDescent="0.15"/>
    <row r="5" spans="1:8" ht="18" customHeight="1" x14ac:dyDescent="0.15">
      <c r="A5" s="38" t="s">
        <v>50</v>
      </c>
      <c r="H5" s="39" t="s">
        <v>61</v>
      </c>
    </row>
    <row r="6" spans="1:8" s="40" customFormat="1" ht="22.5" customHeight="1" x14ac:dyDescent="0.15">
      <c r="A6" s="71" t="s">
        <v>47</v>
      </c>
      <c r="B6" s="78"/>
      <c r="C6" s="71" t="s">
        <v>36</v>
      </c>
      <c r="D6" s="72"/>
      <c r="E6" s="71" t="s">
        <v>37</v>
      </c>
      <c r="F6" s="72"/>
      <c r="G6" s="71" t="s">
        <v>38</v>
      </c>
      <c r="H6" s="77"/>
    </row>
    <row r="7" spans="1:8" s="40" customFormat="1" ht="22.5" customHeight="1" x14ac:dyDescent="0.15">
      <c r="A7" s="79"/>
      <c r="B7" s="80"/>
      <c r="C7" s="41"/>
      <c r="D7" s="42" t="s">
        <v>51</v>
      </c>
      <c r="E7" s="41"/>
      <c r="F7" s="42" t="s">
        <v>51</v>
      </c>
      <c r="G7" s="41"/>
      <c r="H7" s="42" t="s">
        <v>51</v>
      </c>
    </row>
    <row r="8" spans="1:8" ht="22.5" customHeight="1" x14ac:dyDescent="0.15">
      <c r="A8" s="81" t="s">
        <v>39</v>
      </c>
      <c r="B8" s="43" t="s">
        <v>40</v>
      </c>
      <c r="C8" s="44"/>
      <c r="D8" s="45"/>
      <c r="E8" s="44"/>
      <c r="F8" s="45"/>
      <c r="G8" s="44">
        <f>SUM(C8,E8)</f>
        <v>0</v>
      </c>
      <c r="H8" s="45">
        <f>SUM(D8,F8)</f>
        <v>0</v>
      </c>
    </row>
    <row r="9" spans="1:8" ht="22.5" customHeight="1" x14ac:dyDescent="0.15">
      <c r="A9" s="82"/>
      <c r="B9" s="43" t="s">
        <v>41</v>
      </c>
      <c r="C9" s="44"/>
      <c r="D9" s="45"/>
      <c r="E9" s="44"/>
      <c r="F9" s="45"/>
      <c r="G9" s="44">
        <f>SUM(C9,E9)</f>
        <v>0</v>
      </c>
      <c r="H9" s="45">
        <f t="shared" ref="H9:H10" si="0">SUM(D9,F9)</f>
        <v>0</v>
      </c>
    </row>
    <row r="10" spans="1:8" ht="22.5" customHeight="1" x14ac:dyDescent="0.15">
      <c r="A10" s="82"/>
      <c r="B10" s="43" t="s">
        <v>42</v>
      </c>
      <c r="C10" s="44"/>
      <c r="D10" s="45"/>
      <c r="E10" s="44"/>
      <c r="F10" s="45"/>
      <c r="G10" s="44">
        <f t="shared" ref="G10" si="1">SUM(C10,E10)</f>
        <v>0</v>
      </c>
      <c r="H10" s="45">
        <f t="shared" si="0"/>
        <v>0</v>
      </c>
    </row>
    <row r="11" spans="1:8" ht="22.5" customHeight="1" x14ac:dyDescent="0.15">
      <c r="A11" s="64" t="s">
        <v>59</v>
      </c>
      <c r="B11" s="65"/>
      <c r="C11" s="44">
        <f t="shared" ref="C11:H11" si="2">SUM(C8:C10)</f>
        <v>0</v>
      </c>
      <c r="D11" s="45">
        <f t="shared" si="2"/>
        <v>0</v>
      </c>
      <c r="E11" s="44">
        <f t="shared" si="2"/>
        <v>0</v>
      </c>
      <c r="F11" s="45">
        <f t="shared" si="2"/>
        <v>0</v>
      </c>
      <c r="G11" s="44">
        <f t="shared" si="2"/>
        <v>0</v>
      </c>
      <c r="H11" s="45">
        <f t="shared" si="2"/>
        <v>0</v>
      </c>
    </row>
    <row r="12" spans="1:8" ht="22.5" customHeight="1" x14ac:dyDescent="0.15">
      <c r="A12" s="89" t="s">
        <v>46</v>
      </c>
      <c r="B12" s="46" t="s">
        <v>43</v>
      </c>
      <c r="C12" s="66"/>
      <c r="D12" s="67"/>
      <c r="E12" s="66"/>
      <c r="F12" s="67"/>
      <c r="G12" s="66">
        <f>SUM(C12,E12)</f>
        <v>0</v>
      </c>
      <c r="H12" s="67"/>
    </row>
    <row r="13" spans="1:8" ht="22.5" customHeight="1" x14ac:dyDescent="0.15">
      <c r="A13" s="89"/>
      <c r="B13" s="46" t="s">
        <v>44</v>
      </c>
      <c r="C13" s="66"/>
      <c r="D13" s="67"/>
      <c r="E13" s="66"/>
      <c r="F13" s="67"/>
      <c r="G13" s="66">
        <f t="shared" ref="G13:G15" si="3">SUM(C13,E13)</f>
        <v>0</v>
      </c>
      <c r="H13" s="67"/>
    </row>
    <row r="14" spans="1:8" ht="22.5" customHeight="1" x14ac:dyDescent="0.15">
      <c r="A14" s="89"/>
      <c r="B14" s="46" t="s">
        <v>45</v>
      </c>
      <c r="C14" s="66"/>
      <c r="D14" s="67"/>
      <c r="E14" s="66"/>
      <c r="F14" s="67"/>
      <c r="G14" s="66">
        <f t="shared" si="3"/>
        <v>0</v>
      </c>
      <c r="H14" s="67"/>
    </row>
    <row r="15" spans="1:8" ht="22.5" customHeight="1" x14ac:dyDescent="0.15">
      <c r="A15" s="89"/>
      <c r="B15" s="47" t="s">
        <v>42</v>
      </c>
      <c r="C15" s="66"/>
      <c r="D15" s="67"/>
      <c r="E15" s="66"/>
      <c r="F15" s="67"/>
      <c r="G15" s="66">
        <f t="shared" si="3"/>
        <v>0</v>
      </c>
      <c r="H15" s="67"/>
    </row>
    <row r="16" spans="1:8" ht="22.5" customHeight="1" x14ac:dyDescent="0.15">
      <c r="A16" s="64" t="s">
        <v>59</v>
      </c>
      <c r="B16" s="65"/>
      <c r="C16" s="66">
        <f>SUM(C12:D15)</f>
        <v>0</v>
      </c>
      <c r="D16" s="67"/>
      <c r="E16" s="66">
        <f t="shared" ref="E16" si="4">SUM(E12:F15)</f>
        <v>0</v>
      </c>
      <c r="F16" s="67"/>
      <c r="G16" s="66">
        <f>SUM(G12:H15)</f>
        <v>0</v>
      </c>
      <c r="H16" s="67"/>
    </row>
    <row r="17" spans="1:8" ht="22.5" customHeight="1" x14ac:dyDescent="0.15">
      <c r="A17" s="64" t="s">
        <v>60</v>
      </c>
      <c r="B17" s="65"/>
      <c r="C17" s="48">
        <f>SUM(C16,C11)</f>
        <v>0</v>
      </c>
      <c r="D17" s="49">
        <f>SUM(D11)</f>
        <v>0</v>
      </c>
      <c r="E17" s="48">
        <f>SUM(E16,E11)</f>
        <v>0</v>
      </c>
      <c r="F17" s="49">
        <f>SUM(F11)</f>
        <v>0</v>
      </c>
      <c r="G17" s="48">
        <f>SUM(G16,G11)</f>
        <v>0</v>
      </c>
      <c r="H17" s="49">
        <f>SUM(H11)</f>
        <v>0</v>
      </c>
    </row>
    <row r="19" spans="1:8" ht="75" customHeight="1" x14ac:dyDescent="0.15">
      <c r="A19" s="83" t="s">
        <v>49</v>
      </c>
      <c r="B19" s="84"/>
      <c r="C19" s="84"/>
      <c r="D19" s="84"/>
      <c r="E19" s="84"/>
      <c r="F19" s="84"/>
      <c r="G19" s="84"/>
      <c r="H19" s="85"/>
    </row>
    <row r="20" spans="1:8" ht="60" customHeight="1" x14ac:dyDescent="0.15">
      <c r="A20" s="86" t="s">
        <v>48</v>
      </c>
      <c r="B20" s="87"/>
      <c r="C20" s="87"/>
      <c r="D20" s="87"/>
      <c r="E20" s="87"/>
      <c r="F20" s="87"/>
      <c r="G20" s="87"/>
      <c r="H20" s="88"/>
    </row>
    <row r="22" spans="1:8" hidden="1" x14ac:dyDescent="0.15"/>
    <row r="23" spans="1:8" ht="18" hidden="1" customHeight="1" x14ac:dyDescent="0.15">
      <c r="A23" s="38" t="s">
        <v>52</v>
      </c>
      <c r="G23" s="39"/>
    </row>
    <row r="24" spans="1:8" s="40" customFormat="1" ht="22.5" hidden="1" customHeight="1" x14ac:dyDescent="0.15">
      <c r="A24" s="76" t="s">
        <v>47</v>
      </c>
      <c r="B24" s="76"/>
      <c r="C24" s="70" t="s">
        <v>53</v>
      </c>
      <c r="D24" s="65"/>
      <c r="E24" s="38"/>
      <c r="F24" s="38"/>
      <c r="G24" s="38"/>
    </row>
    <row r="25" spans="1:8" ht="22.5" hidden="1" customHeight="1" x14ac:dyDescent="0.15">
      <c r="A25" s="64" t="s">
        <v>54</v>
      </c>
      <c r="B25" s="65"/>
      <c r="C25" s="66"/>
      <c r="D25" s="67"/>
    </row>
    <row r="26" spans="1:8" ht="22.5" hidden="1" customHeight="1" x14ac:dyDescent="0.15">
      <c r="A26" s="64" t="s">
        <v>55</v>
      </c>
      <c r="B26" s="65"/>
      <c r="C26" s="66"/>
      <c r="D26" s="67"/>
    </row>
    <row r="27" spans="1:8" ht="22.5" hidden="1" customHeight="1" x14ac:dyDescent="0.15">
      <c r="A27" s="64" t="s">
        <v>56</v>
      </c>
      <c r="B27" s="65"/>
      <c r="C27" s="66"/>
      <c r="D27" s="67"/>
    </row>
    <row r="28" spans="1:8" ht="22.5" hidden="1" customHeight="1" x14ac:dyDescent="0.15">
      <c r="A28" s="64" t="s">
        <v>57</v>
      </c>
      <c r="B28" s="65"/>
      <c r="C28" s="66"/>
      <c r="D28" s="67"/>
    </row>
    <row r="29" spans="1:8" ht="22.5" hidden="1" customHeight="1" x14ac:dyDescent="0.15">
      <c r="A29" s="64" t="s">
        <v>38</v>
      </c>
      <c r="B29" s="65"/>
      <c r="C29" s="66">
        <f>SUM(C25:D28)</f>
        <v>0</v>
      </c>
      <c r="D29" s="67"/>
    </row>
    <row r="30" spans="1:8" hidden="1" x14ac:dyDescent="0.15"/>
    <row r="31" spans="1:8" s="36" customFormat="1" x14ac:dyDescent="0.15">
      <c r="A31" s="50" t="s">
        <v>11</v>
      </c>
    </row>
    <row r="32" spans="1:8" s="36" customFormat="1" x14ac:dyDescent="0.15">
      <c r="A32" s="50" t="s">
        <v>62</v>
      </c>
    </row>
    <row r="33" spans="1:6" s="36" customFormat="1" x14ac:dyDescent="0.15">
      <c r="A33" s="50" t="s">
        <v>69</v>
      </c>
    </row>
    <row r="34" spans="1:6" s="36" customFormat="1" x14ac:dyDescent="0.15">
      <c r="A34" s="50" t="s">
        <v>70</v>
      </c>
    </row>
    <row r="35" spans="1:6" s="36" customFormat="1" x14ac:dyDescent="0.15">
      <c r="A35" s="50" t="s">
        <v>68</v>
      </c>
    </row>
    <row r="38" spans="1:6" ht="18" customHeight="1" x14ac:dyDescent="0.15">
      <c r="A38" s="38" t="s">
        <v>78</v>
      </c>
      <c r="F38" s="39"/>
    </row>
    <row r="39" spans="1:6" ht="22.5" customHeight="1" x14ac:dyDescent="0.15">
      <c r="A39" s="73" t="s">
        <v>71</v>
      </c>
      <c r="B39" s="74"/>
      <c r="C39" s="51" t="s">
        <v>72</v>
      </c>
      <c r="D39" s="52" t="s">
        <v>73</v>
      </c>
      <c r="E39" s="51" t="s">
        <v>74</v>
      </c>
    </row>
    <row r="40" spans="1:6" ht="22.5" customHeight="1" x14ac:dyDescent="0.15">
      <c r="A40" s="75" t="s">
        <v>75</v>
      </c>
      <c r="B40" s="74"/>
      <c r="C40" s="53"/>
      <c r="D40" s="54"/>
      <c r="E40" s="53"/>
    </row>
    <row r="42" spans="1:6" s="36" customFormat="1" x14ac:dyDescent="0.15">
      <c r="A42" s="50" t="s">
        <v>11</v>
      </c>
    </row>
    <row r="43" spans="1:6" s="36" customFormat="1" ht="13.5" customHeight="1" x14ac:dyDescent="0.15">
      <c r="A43" s="50" t="s">
        <v>62</v>
      </c>
    </row>
    <row r="44" spans="1:6" s="36" customFormat="1" ht="13.5" customHeight="1" x14ac:dyDescent="0.15">
      <c r="A44" s="50" t="s">
        <v>76</v>
      </c>
    </row>
    <row r="45" spans="1:6" s="36" customFormat="1" ht="13.5" customHeight="1" x14ac:dyDescent="0.15">
      <c r="A45" s="50" t="s">
        <v>77</v>
      </c>
    </row>
    <row r="46" spans="1:6" s="36" customFormat="1" ht="13.5" customHeight="1" x14ac:dyDescent="0.15">
      <c r="A46" s="50"/>
    </row>
  </sheetData>
  <mergeCells count="41">
    <mergeCell ref="A39:B39"/>
    <mergeCell ref="A40:B40"/>
    <mergeCell ref="A24:B24"/>
    <mergeCell ref="G6:H6"/>
    <mergeCell ref="C12:D12"/>
    <mergeCell ref="C13:D13"/>
    <mergeCell ref="C14:D14"/>
    <mergeCell ref="A6:B7"/>
    <mergeCell ref="A8:A10"/>
    <mergeCell ref="A19:H19"/>
    <mergeCell ref="A20:H20"/>
    <mergeCell ref="A12:A15"/>
    <mergeCell ref="G12:H12"/>
    <mergeCell ref="G13:H13"/>
    <mergeCell ref="G14:H14"/>
    <mergeCell ref="G15:H15"/>
    <mergeCell ref="C6:D6"/>
    <mergeCell ref="E6:F6"/>
    <mergeCell ref="C27:D27"/>
    <mergeCell ref="C28:D28"/>
    <mergeCell ref="C15:D15"/>
    <mergeCell ref="E12:F12"/>
    <mergeCell ref="E13:F13"/>
    <mergeCell ref="E14:F14"/>
    <mergeCell ref="E15:F15"/>
    <mergeCell ref="A17:B17"/>
    <mergeCell ref="A29:B29"/>
    <mergeCell ref="C29:D29"/>
    <mergeCell ref="G2:H2"/>
    <mergeCell ref="A11:B11"/>
    <mergeCell ref="A16:B16"/>
    <mergeCell ref="C16:D16"/>
    <mergeCell ref="E16:F16"/>
    <mergeCell ref="G16:H16"/>
    <mergeCell ref="A25:B25"/>
    <mergeCell ref="A26:B26"/>
    <mergeCell ref="A27:B27"/>
    <mergeCell ref="A28:B28"/>
    <mergeCell ref="C24:D24"/>
    <mergeCell ref="C25:D25"/>
    <mergeCell ref="C26:D26"/>
  </mergeCells>
  <phoneticPr fontId="1"/>
  <printOptions horizontalCentered="1"/>
  <pageMargins left="0.31496062992125984" right="0.31496062992125984" top="0.74803149606299213" bottom="0.15748031496062992" header="0.31496062992125984" footer="0.31496062992125984"/>
  <pageSetup paperSize="9" orientation="portrait" r:id="rId1"/>
  <headerFooter>
    <oddHeader>&amp;R【調査票】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収容定員・入学定員</vt:lpstr>
      <vt:lpstr>【参考】組織等状況</vt:lpstr>
      <vt:lpstr>【参考】組織等状況!Print_Area</vt:lpstr>
      <vt:lpstr>収容定員・入学定員!Print_Area</vt:lpstr>
      <vt:lpstr>収容定員・入学定員!Print_Titles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2019-05-10T02:20:15Z</dcterms:created>
  <dcterms:modified xsi:type="dcterms:W3CDTF">2021-03-25T05:21:20Z</dcterms:modified>
</cp:coreProperties>
</file>