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5】基金関係\基金シート\R2\19_★最終公表作業（基金シート、地公体執行状況表、出資状況表）\05_HP掲載作業\04_HP掲載データ\02_地公体執行状況表\04_個別表\"/>
    </mc:Choice>
  </mc:AlternateContent>
  <bookViews>
    <workbookView xWindow="0" yWindow="0" windowWidth="28800" windowHeight="13515"/>
  </bookViews>
  <sheets>
    <sheet name="個別表" sheetId="1" r:id="rId1"/>
  </sheets>
  <definedNames>
    <definedName name="_xlnm._FilterDatabase" localSheetId="0" hidden="1">個別表!$A$1:$Y$39</definedName>
    <definedName name="_xlnm.Print_Area" localSheetId="0">個別表!$A$1:$X$50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9" i="1" l="1"/>
  <c r="W39" i="1"/>
  <c r="V39" i="1"/>
  <c r="U39" i="1"/>
  <c r="T39" i="1"/>
  <c r="S39" i="1"/>
  <c r="R39" i="1"/>
  <c r="Q39" i="1"/>
  <c r="X38" i="1"/>
  <c r="W38" i="1"/>
  <c r="V38" i="1"/>
  <c r="U38" i="1"/>
  <c r="T38" i="1"/>
  <c r="S38" i="1"/>
  <c r="R38" i="1"/>
  <c r="Q38" i="1"/>
  <c r="N38" i="1"/>
  <c r="M38" i="1"/>
  <c r="L38" i="1"/>
  <c r="K38" i="1"/>
  <c r="J38" i="1"/>
  <c r="I38" i="1"/>
  <c r="F38" i="1"/>
  <c r="H36" i="1"/>
  <c r="G36" i="1" s="1"/>
  <c r="O36" i="1" s="1"/>
  <c r="P36" i="1" s="1"/>
  <c r="E36" i="1"/>
  <c r="H34" i="1"/>
  <c r="G34" i="1" s="1"/>
  <c r="O34" i="1" s="1"/>
  <c r="P34" i="1" s="1"/>
  <c r="E34" i="1"/>
  <c r="H32" i="1"/>
  <c r="G32" i="1" s="1"/>
  <c r="E32" i="1"/>
  <c r="H30" i="1"/>
  <c r="G30" i="1"/>
  <c r="O30" i="1" s="1"/>
  <c r="P30" i="1" s="1"/>
  <c r="E30" i="1"/>
  <c r="H28" i="1"/>
  <c r="G28" i="1" s="1"/>
  <c r="O28" i="1" s="1"/>
  <c r="P28" i="1" s="1"/>
  <c r="E28" i="1"/>
  <c r="O26" i="1"/>
  <c r="P26" i="1" s="1"/>
  <c r="H26" i="1"/>
  <c r="G26" i="1"/>
  <c r="E26" i="1"/>
  <c r="H24" i="1"/>
  <c r="G24" i="1"/>
  <c r="E24" i="1"/>
  <c r="O24" i="1" s="1"/>
  <c r="P24" i="1" s="1"/>
  <c r="H22" i="1"/>
  <c r="G22" i="1"/>
  <c r="O22" i="1" s="1"/>
  <c r="P22" i="1" s="1"/>
  <c r="E22" i="1"/>
  <c r="H20" i="1"/>
  <c r="G20" i="1" s="1"/>
  <c r="O20" i="1" s="1"/>
  <c r="P20" i="1" s="1"/>
  <c r="E20" i="1"/>
  <c r="O18" i="1"/>
  <c r="P18" i="1" s="1"/>
  <c r="H18" i="1"/>
  <c r="G18" i="1"/>
  <c r="E18" i="1"/>
  <c r="H16" i="1"/>
  <c r="G16" i="1"/>
  <c r="E16" i="1"/>
  <c r="O16" i="1" s="1"/>
  <c r="P16" i="1" s="1"/>
  <c r="H14" i="1"/>
  <c r="G14" i="1"/>
  <c r="O14" i="1" s="1"/>
  <c r="P14" i="1" s="1"/>
  <c r="E14" i="1"/>
  <c r="H12" i="1"/>
  <c r="G12" i="1" s="1"/>
  <c r="O12" i="1" s="1"/>
  <c r="P12" i="1" s="1"/>
  <c r="E12" i="1"/>
  <c r="O10" i="1"/>
  <c r="P10" i="1" s="1"/>
  <c r="H10" i="1"/>
  <c r="G10" i="1"/>
  <c r="E10" i="1"/>
  <c r="H8" i="1"/>
  <c r="H38" i="1" s="1"/>
  <c r="G8" i="1"/>
  <c r="G38" i="1" s="1"/>
  <c r="E8" i="1"/>
  <c r="E38" i="1" s="1"/>
  <c r="O51" i="1" l="1"/>
  <c r="O32" i="1"/>
  <c r="P32" i="1" s="1"/>
  <c r="O8" i="1"/>
  <c r="O38" i="1" l="1"/>
  <c r="P8" i="1"/>
  <c r="P38" i="1" s="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<sst xmlns="http://schemas.openxmlformats.org/spreadsheetml/2006/main" count="144" uniqueCount="81">
  <si>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</si>
  <si>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</si>
  <si>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</si>
  <si>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</si>
  <si>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平成30年度末基金残高
（ａ）</t>
    <rPh sb="0" eb="2">
      <t>ヘイセイ</t>
    </rPh>
    <rPh sb="4" eb="6">
      <t>ネンド</t>
    </rPh>
    <rPh sb="6" eb="7">
      <t>マツ</t>
    </rPh>
    <rPh sb="7" eb="9">
      <t>キキン</t>
    </rPh>
    <rPh sb="9" eb="11">
      <t>ザンダカ</t>
    </rPh>
    <phoneticPr fontId="2"/>
  </si>
  <si>
    <t>令　和　元　年　度　収　入　支　出</t>
    <rPh sb="0" eb="1">
      <t>レイ</t>
    </rPh>
    <rPh sb="2" eb="3">
      <t>ワ</t>
    </rPh>
    <rPh sb="4" eb="5">
      <t>モト</t>
    </rPh>
    <rPh sb="6" eb="7">
      <t>トシ</t>
    </rPh>
    <rPh sb="8" eb="9">
      <t>ド</t>
    </rPh>
    <rPh sb="10" eb="11">
      <t>オサム</t>
    </rPh>
    <rPh sb="12" eb="13">
      <t>イ</t>
    </rPh>
    <rPh sb="14" eb="15">
      <t>シ</t>
    </rPh>
    <rPh sb="16" eb="17">
      <t>デ</t>
    </rPh>
    <phoneticPr fontId="2"/>
  </si>
  <si>
    <t>令和元年度
国庫返納額
（ｄ）</t>
    <rPh sb="0" eb="2">
      <t>レイワ</t>
    </rPh>
    <rPh sb="2" eb="4">
      <t>ガンネン</t>
    </rPh>
    <rPh sb="3" eb="5">
      <t>ネンド</t>
    </rPh>
    <rPh sb="8" eb="10">
      <t>ヘンノウ</t>
    </rPh>
    <phoneticPr fontId="2"/>
  </si>
  <si>
    <t>令和元年度末基金残高
(ｅ=ａ+ｂ-ｃ-ｄ)</t>
    <rPh sb="0" eb="2">
      <t>レイワ</t>
    </rPh>
    <rPh sb="2" eb="4">
      <t>ガンネン</t>
    </rPh>
    <rPh sb="3" eb="5">
      <t>ネンド</t>
    </rPh>
    <rPh sb="5" eb="6">
      <t>マツ</t>
    </rPh>
    <rPh sb="6" eb="8">
      <t>キキン</t>
    </rPh>
    <rPh sb="8" eb="10">
      <t>ザンダカ</t>
    </rPh>
    <phoneticPr fontId="2"/>
  </si>
  <si>
    <t>令和元年度　事業実施決定等</t>
    <rPh sb="0" eb="2">
      <t>レイワ</t>
    </rPh>
    <rPh sb="2" eb="4">
      <t>ガンネン</t>
    </rPh>
    <rPh sb="3" eb="5">
      <t>ネンド</t>
    </rPh>
    <rPh sb="6" eb="8">
      <t>ジギョウ</t>
    </rPh>
    <rPh sb="8" eb="10">
      <t>ジッシ</t>
    </rPh>
    <rPh sb="10" eb="12">
      <t>ケッテイ</t>
    </rPh>
    <rPh sb="12" eb="13">
      <t>トウ</t>
    </rPh>
    <phoneticPr fontId="2"/>
  </si>
  <si>
    <t>令和元年度末　貸付残高等</t>
    <rPh sb="0" eb="2">
      <t>レイワ</t>
    </rPh>
    <rPh sb="2" eb="4">
      <t>ガンネン</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</si>
  <si>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</si>
  <si>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</si>
  <si>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</si>
  <si>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</si>
  <si>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</si>
  <si>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</si>
  <si>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</si>
  <si>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</si>
  <si>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</si>
  <si>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</si>
  <si>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</si>
  <si>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</si>
  <si>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</si>
  <si>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</si>
  <si>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</si>
  <si>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</si>
  <si>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</si>
  <si>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</si>
  <si>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茨城県
水戸市</t>
    <rPh sb="0" eb="3">
      <t>イバラキケン</t>
    </rPh>
    <rPh sb="4" eb="7">
      <t>ミトシ</t>
    </rPh>
    <phoneticPr fontId="2"/>
  </si>
  <si>
    <t>水戸市電源立地振興基金</t>
    <rPh sb="0" eb="3">
      <t>ミトシ</t>
    </rPh>
    <rPh sb="3" eb="5">
      <t>デンゲン</t>
    </rPh>
    <rPh sb="5" eb="7">
      <t>リッチ</t>
    </rPh>
    <rPh sb="7" eb="9">
      <t>シンコウ</t>
    </rPh>
    <rPh sb="9" eb="11">
      <t>キキン</t>
    </rPh>
    <phoneticPr fontId="2"/>
  </si>
  <si>
    <t>（仮称）水戸市保健所施設の整備</t>
    <rPh sb="1" eb="3">
      <t>カショウ</t>
    </rPh>
    <rPh sb="4" eb="7">
      <t>ミトシ</t>
    </rPh>
    <rPh sb="7" eb="10">
      <t>ホケンショ</t>
    </rPh>
    <rPh sb="10" eb="12">
      <t>シセツ</t>
    </rPh>
    <rPh sb="13" eb="15">
      <t>セイビ</t>
    </rPh>
    <phoneticPr fontId="2"/>
  </si>
  <si>
    <t>健康増進等施設の整備</t>
    <rPh sb="0" eb="2">
      <t>ケンコウ</t>
    </rPh>
    <rPh sb="2" eb="4">
      <t>ゾウシン</t>
    </rPh>
    <rPh sb="4" eb="5">
      <t>トウ</t>
    </rPh>
    <rPh sb="5" eb="7">
      <t>シセツ</t>
    </rPh>
    <rPh sb="8" eb="10">
      <t>セイビ</t>
    </rPh>
    <phoneticPr fontId="2"/>
  </si>
  <si>
    <t>福井県</t>
    <rPh sb="0" eb="3">
      <t>フクイケン</t>
    </rPh>
    <phoneticPr fontId="2"/>
  </si>
  <si>
    <t>福井県企業立地促進資金貸付基金</t>
    <rPh sb="0" eb="3">
      <t>フクイケン</t>
    </rPh>
    <rPh sb="3" eb="5">
      <t>キギョウ</t>
    </rPh>
    <rPh sb="5" eb="7">
      <t>リッチ</t>
    </rPh>
    <rPh sb="7" eb="9">
      <t>ソクシン</t>
    </rPh>
    <rPh sb="9" eb="11">
      <t>シキン</t>
    </rPh>
    <rPh sb="11" eb="12">
      <t>カ</t>
    </rPh>
    <rPh sb="12" eb="13">
      <t>ツ</t>
    </rPh>
    <rPh sb="13" eb="15">
      <t>キキン</t>
    </rPh>
    <phoneticPr fontId="2"/>
  </si>
  <si>
    <t>企業の立地を促進するための資金の貸付けを行うことにより、雇用の安定および増大を図る</t>
    <rPh sb="0" eb="2">
      <t>キギョウ</t>
    </rPh>
    <rPh sb="3" eb="5">
      <t>リッチ</t>
    </rPh>
    <rPh sb="6" eb="8">
      <t>ソクシン</t>
    </rPh>
    <rPh sb="13" eb="15">
      <t>シキン</t>
    </rPh>
    <rPh sb="16" eb="17">
      <t>カ</t>
    </rPh>
    <rPh sb="17" eb="18">
      <t>ツ</t>
    </rPh>
    <rPh sb="20" eb="21">
      <t>オコナ</t>
    </rPh>
    <rPh sb="28" eb="30">
      <t>コヨウ</t>
    </rPh>
    <rPh sb="31" eb="33">
      <t>アンテイ</t>
    </rPh>
    <rPh sb="36" eb="38">
      <t>ゾウダイ</t>
    </rPh>
    <rPh sb="39" eb="40">
      <t>ハカ</t>
    </rPh>
    <phoneticPr fontId="2"/>
  </si>
  <si>
    <t>福井県特別経済対策産業団地整備基金</t>
    <rPh sb="0" eb="3">
      <t>フクイケン</t>
    </rPh>
    <rPh sb="3" eb="5">
      <t>トクベツ</t>
    </rPh>
    <rPh sb="5" eb="7">
      <t>ケイザイ</t>
    </rPh>
    <rPh sb="7" eb="9">
      <t>タイサク</t>
    </rPh>
    <rPh sb="9" eb="11">
      <t>サンギョウ</t>
    </rPh>
    <rPh sb="11" eb="13">
      <t>ダンチ</t>
    </rPh>
    <rPh sb="13" eb="15">
      <t>セイビ</t>
    </rPh>
    <rPh sb="15" eb="17">
      <t>キキン</t>
    </rPh>
    <phoneticPr fontId="2"/>
  </si>
  <si>
    <t>嶺南市町が実施する産業団地の整備に要する経費に対し、負担が発生しないよう支援を行う</t>
    <rPh sb="0" eb="2">
      <t>レイナン</t>
    </rPh>
    <rPh sb="2" eb="4">
      <t>シチョウ</t>
    </rPh>
    <rPh sb="5" eb="7">
      <t>ジッシ</t>
    </rPh>
    <rPh sb="9" eb="11">
      <t>サンギョウ</t>
    </rPh>
    <rPh sb="11" eb="13">
      <t>ダンチ</t>
    </rPh>
    <rPh sb="14" eb="16">
      <t>セイビ</t>
    </rPh>
    <rPh sb="17" eb="18">
      <t>ヨウ</t>
    </rPh>
    <rPh sb="20" eb="22">
      <t>ケイヒ</t>
    </rPh>
    <rPh sb="23" eb="24">
      <t>タイ</t>
    </rPh>
    <rPh sb="26" eb="28">
      <t>フタン</t>
    </rPh>
    <rPh sb="29" eb="31">
      <t>ハッセイ</t>
    </rPh>
    <rPh sb="36" eb="38">
      <t>シエン</t>
    </rPh>
    <rPh sb="39" eb="40">
      <t>オコナ</t>
    </rPh>
    <phoneticPr fontId="2"/>
  </si>
  <si>
    <t>福井県地域活性化基金</t>
    <phoneticPr fontId="2"/>
  </si>
  <si>
    <t>企業の立地を促進するための必要な補助を行うことにより、雇用の確保を図る</t>
    <rPh sb="0" eb="2">
      <t>キギョウ</t>
    </rPh>
    <rPh sb="3" eb="5">
      <t>リッチ</t>
    </rPh>
    <rPh sb="6" eb="8">
      <t>ソクシン</t>
    </rPh>
    <rPh sb="13" eb="15">
      <t>ヒツヨウ</t>
    </rPh>
    <rPh sb="16" eb="18">
      <t>ホジョ</t>
    </rPh>
    <rPh sb="19" eb="20">
      <t>オコナ</t>
    </rPh>
    <rPh sb="27" eb="29">
      <t>コヨウ</t>
    </rPh>
    <rPh sb="30" eb="32">
      <t>カクホ</t>
    </rPh>
    <rPh sb="33" eb="34">
      <t>ハカ</t>
    </rPh>
    <phoneticPr fontId="2"/>
  </si>
  <si>
    <t>福井県
南越前町</t>
    <rPh sb="0" eb="3">
      <t>フクイケン</t>
    </rPh>
    <rPh sb="4" eb="8">
      <t>ミナミエチゼンチョウ</t>
    </rPh>
    <phoneticPr fontId="2"/>
  </si>
  <si>
    <t>南越前町電源立地地域対策交付金事業維持基金</t>
    <rPh sb="0" eb="4">
      <t>ミナミエチゼンチョウ</t>
    </rPh>
    <rPh sb="4" eb="6">
      <t>デンゲン</t>
    </rPh>
    <rPh sb="6" eb="8">
      <t>リッチ</t>
    </rPh>
    <rPh sb="8" eb="10">
      <t>チイキ</t>
    </rPh>
    <rPh sb="10" eb="12">
      <t>タイサク</t>
    </rPh>
    <rPh sb="12" eb="15">
      <t>コウフキン</t>
    </rPh>
    <rPh sb="15" eb="17">
      <t>ジギョウ</t>
    </rPh>
    <rPh sb="17" eb="19">
      <t>イジ</t>
    </rPh>
    <rPh sb="19" eb="21">
      <t>キキン</t>
    </rPh>
    <phoneticPr fontId="2"/>
  </si>
  <si>
    <t>電源立地地域対策交付金により整備した公共用施設の修繕その他の維持補修</t>
    <rPh sb="14" eb="16">
      <t>セイビ</t>
    </rPh>
    <rPh sb="18" eb="21">
      <t>コウキョウヨウ</t>
    </rPh>
    <rPh sb="21" eb="23">
      <t>シセツ</t>
    </rPh>
    <rPh sb="24" eb="26">
      <t>シュウゼン</t>
    </rPh>
    <rPh sb="28" eb="29">
      <t>タ</t>
    </rPh>
    <rPh sb="30" eb="32">
      <t>イジ</t>
    </rPh>
    <rPh sb="32" eb="34">
      <t>ホシュウ</t>
    </rPh>
    <phoneticPr fontId="2"/>
  </si>
  <si>
    <t>南越前町広域観光推進事業基金</t>
    <rPh sb="0" eb="4">
      <t>ミナミエチゼンチョウ</t>
    </rPh>
    <rPh sb="4" eb="6">
      <t>コウイキ</t>
    </rPh>
    <rPh sb="6" eb="8">
      <t>カンコウ</t>
    </rPh>
    <rPh sb="8" eb="10">
      <t>スイシン</t>
    </rPh>
    <rPh sb="10" eb="12">
      <t>ジギョウ</t>
    </rPh>
    <rPh sb="12" eb="14">
      <t>キキン</t>
    </rPh>
    <phoneticPr fontId="2"/>
  </si>
  <si>
    <t>河野北前船主通り魅力向上ブランド発信事業、旧北陸線トンネル群観光連携事業、花はす公園リニューアル事業を行う</t>
    <rPh sb="0" eb="2">
      <t>コウノ</t>
    </rPh>
    <rPh sb="2" eb="3">
      <t>キタ</t>
    </rPh>
    <rPh sb="3" eb="4">
      <t>マエ</t>
    </rPh>
    <rPh sb="4" eb="6">
      <t>センシュ</t>
    </rPh>
    <rPh sb="6" eb="7">
      <t>トオ</t>
    </rPh>
    <rPh sb="8" eb="10">
      <t>ミリョク</t>
    </rPh>
    <rPh sb="10" eb="12">
      <t>コウジョウ</t>
    </rPh>
    <rPh sb="16" eb="18">
      <t>ハッシン</t>
    </rPh>
    <rPh sb="18" eb="20">
      <t>ジギョウ</t>
    </rPh>
    <rPh sb="21" eb="22">
      <t>キュウ</t>
    </rPh>
    <rPh sb="22" eb="25">
      <t>ホクリクセン</t>
    </rPh>
    <rPh sb="29" eb="30">
      <t>グン</t>
    </rPh>
    <rPh sb="30" eb="32">
      <t>カンコウ</t>
    </rPh>
    <rPh sb="32" eb="34">
      <t>レンケイ</t>
    </rPh>
    <rPh sb="34" eb="36">
      <t>ジギョウ</t>
    </rPh>
    <rPh sb="37" eb="38">
      <t>ハナ</t>
    </rPh>
    <rPh sb="40" eb="42">
      <t>コウエン</t>
    </rPh>
    <rPh sb="48" eb="50">
      <t>ジギョウ</t>
    </rPh>
    <rPh sb="51" eb="52">
      <t>オコナ</t>
    </rPh>
    <phoneticPr fontId="2"/>
  </si>
  <si>
    <t>福井県
敦賀市</t>
    <rPh sb="0" eb="3">
      <t>フクイケン</t>
    </rPh>
    <rPh sb="4" eb="7">
      <t>ツルガシ</t>
    </rPh>
    <phoneticPr fontId="2"/>
  </si>
  <si>
    <t>敦賀市企業立地促進基金</t>
    <rPh sb="0" eb="3">
      <t>ツルガシ</t>
    </rPh>
    <rPh sb="3" eb="5">
      <t>キギョウ</t>
    </rPh>
    <rPh sb="5" eb="7">
      <t>リッチ</t>
    </rPh>
    <rPh sb="7" eb="9">
      <t>ソクシン</t>
    </rPh>
    <rPh sb="9" eb="11">
      <t>キキン</t>
    </rPh>
    <phoneticPr fontId="2"/>
  </si>
  <si>
    <t>福井県
美浜町</t>
    <rPh sb="0" eb="3">
      <t>フクイケン</t>
    </rPh>
    <rPh sb="4" eb="7">
      <t>ミハマチョウ</t>
    </rPh>
    <phoneticPr fontId="2"/>
  </si>
  <si>
    <t>美浜町町道日向線道路改良事業基金</t>
    <rPh sb="0" eb="3">
      <t>ミハマチョウ</t>
    </rPh>
    <rPh sb="3" eb="5">
      <t>チョウドウ</t>
    </rPh>
    <rPh sb="5" eb="7">
      <t>ヒュウガ</t>
    </rPh>
    <rPh sb="7" eb="8">
      <t>セン</t>
    </rPh>
    <rPh sb="8" eb="10">
      <t>ドウロ</t>
    </rPh>
    <rPh sb="10" eb="12">
      <t>カイリョウ</t>
    </rPh>
    <rPh sb="12" eb="14">
      <t>ジギョウ</t>
    </rPh>
    <rPh sb="14" eb="16">
      <t>キキン</t>
    </rPh>
    <phoneticPr fontId="2"/>
  </si>
  <si>
    <t>町道日向線道路の改良</t>
    <rPh sb="0" eb="2">
      <t>チョウドウ</t>
    </rPh>
    <rPh sb="2" eb="4">
      <t>ヒュウガ</t>
    </rPh>
    <rPh sb="4" eb="5">
      <t>セン</t>
    </rPh>
    <rPh sb="5" eb="7">
      <t>ドウロ</t>
    </rPh>
    <rPh sb="8" eb="10">
      <t>カイリョウ</t>
    </rPh>
    <phoneticPr fontId="2"/>
  </si>
  <si>
    <t>美浜町町道太田・上野線道路改良事業基金</t>
    <rPh sb="0" eb="3">
      <t>ミハマチョウ</t>
    </rPh>
    <rPh sb="3" eb="5">
      <t>チョウドウ</t>
    </rPh>
    <rPh sb="5" eb="7">
      <t>オオタ</t>
    </rPh>
    <rPh sb="8" eb="10">
      <t>ウエノ</t>
    </rPh>
    <rPh sb="10" eb="11">
      <t>セン</t>
    </rPh>
    <rPh sb="11" eb="13">
      <t>ドウロ</t>
    </rPh>
    <rPh sb="13" eb="15">
      <t>カイリョウ</t>
    </rPh>
    <rPh sb="15" eb="17">
      <t>ジギョウ</t>
    </rPh>
    <rPh sb="17" eb="19">
      <t>キキン</t>
    </rPh>
    <phoneticPr fontId="2"/>
  </si>
  <si>
    <t>町道太田・上野線道路の改良</t>
    <rPh sb="0" eb="2">
      <t>チョウドウ</t>
    </rPh>
    <rPh sb="2" eb="4">
      <t>オオタ</t>
    </rPh>
    <rPh sb="5" eb="7">
      <t>ウエノ</t>
    </rPh>
    <rPh sb="7" eb="8">
      <t>セン</t>
    </rPh>
    <rPh sb="8" eb="10">
      <t>ドウロ</t>
    </rPh>
    <rPh sb="11" eb="13">
      <t>カイリョウ</t>
    </rPh>
    <phoneticPr fontId="2"/>
  </si>
  <si>
    <t>美浜町町道久々子・金山線及び町道佐柿・郷市線道路改良事業基金</t>
    <rPh sb="0" eb="3">
      <t>ミハマチョウ</t>
    </rPh>
    <rPh sb="3" eb="5">
      <t>チョウドウ</t>
    </rPh>
    <rPh sb="5" eb="7">
      <t>ヒサビサ</t>
    </rPh>
    <rPh sb="7" eb="8">
      <t>コ</t>
    </rPh>
    <rPh sb="9" eb="11">
      <t>カナヤマ</t>
    </rPh>
    <rPh sb="11" eb="12">
      <t>セン</t>
    </rPh>
    <rPh sb="12" eb="13">
      <t>オヨ</t>
    </rPh>
    <rPh sb="14" eb="16">
      <t>チョウドウ</t>
    </rPh>
    <rPh sb="16" eb="17">
      <t>サ</t>
    </rPh>
    <rPh sb="17" eb="18">
      <t>カキ</t>
    </rPh>
    <rPh sb="19" eb="20">
      <t>ゴウ</t>
    </rPh>
    <rPh sb="20" eb="21">
      <t>シ</t>
    </rPh>
    <rPh sb="21" eb="22">
      <t>セン</t>
    </rPh>
    <rPh sb="22" eb="24">
      <t>ドウロ</t>
    </rPh>
    <rPh sb="24" eb="26">
      <t>カイリョウ</t>
    </rPh>
    <rPh sb="26" eb="28">
      <t>ジギョウ</t>
    </rPh>
    <rPh sb="28" eb="30">
      <t>キキン</t>
    </rPh>
    <phoneticPr fontId="2"/>
  </si>
  <si>
    <t>町道久々子・金山線及び町道佐柿・郷市線道路の改良</t>
    <phoneticPr fontId="2"/>
  </si>
  <si>
    <t>美浜町丹生地区農業用施設及び菅浜地区農業用施設改修事業基金</t>
    <rPh sb="0" eb="3">
      <t>ミハマチョウ</t>
    </rPh>
    <rPh sb="3" eb="5">
      <t>ウニュウ</t>
    </rPh>
    <rPh sb="5" eb="7">
      <t>チク</t>
    </rPh>
    <rPh sb="7" eb="9">
      <t>ノウギョウ</t>
    </rPh>
    <rPh sb="9" eb="10">
      <t>ヨウ</t>
    </rPh>
    <rPh sb="10" eb="12">
      <t>シセツ</t>
    </rPh>
    <rPh sb="12" eb="13">
      <t>オヨ</t>
    </rPh>
    <rPh sb="14" eb="16">
      <t>スガハマ</t>
    </rPh>
    <rPh sb="16" eb="18">
      <t>チク</t>
    </rPh>
    <rPh sb="18" eb="21">
      <t>ノウギョウヨウ</t>
    </rPh>
    <rPh sb="21" eb="23">
      <t>シセツ</t>
    </rPh>
    <rPh sb="23" eb="25">
      <t>カイシュウ</t>
    </rPh>
    <rPh sb="25" eb="27">
      <t>ジギョウ</t>
    </rPh>
    <rPh sb="27" eb="29">
      <t>キキン</t>
    </rPh>
    <phoneticPr fontId="2"/>
  </si>
  <si>
    <t>農業用排水路の改修</t>
    <rPh sb="3" eb="6">
      <t>ハイスイロ</t>
    </rPh>
    <phoneticPr fontId="2"/>
  </si>
  <si>
    <t>美浜町水産振興施設整備事業基金</t>
    <rPh sb="0" eb="3">
      <t>ミハマチョウ</t>
    </rPh>
    <rPh sb="3" eb="5">
      <t>スイサン</t>
    </rPh>
    <rPh sb="5" eb="7">
      <t>シンコウ</t>
    </rPh>
    <rPh sb="7" eb="9">
      <t>シセツ</t>
    </rPh>
    <rPh sb="9" eb="11">
      <t>セイビ</t>
    </rPh>
    <rPh sb="11" eb="13">
      <t>ジギョウ</t>
    </rPh>
    <rPh sb="13" eb="15">
      <t>キキン</t>
    </rPh>
    <phoneticPr fontId="2"/>
  </si>
  <si>
    <t>漁業用冷凍冷蔵施設の改修</t>
    <rPh sb="0" eb="3">
      <t>ギョギョウヨウ</t>
    </rPh>
    <rPh sb="3" eb="5">
      <t>レイトウ</t>
    </rPh>
    <rPh sb="5" eb="7">
      <t>レイゾウ</t>
    </rPh>
    <rPh sb="7" eb="9">
      <t>シセツ</t>
    </rPh>
    <rPh sb="10" eb="12">
      <t>カイシュウ</t>
    </rPh>
    <phoneticPr fontId="2"/>
  </si>
  <si>
    <t>美浜町観光振興基金</t>
    <rPh sb="0" eb="3">
      <t>ミハマチョウ</t>
    </rPh>
    <rPh sb="3" eb="5">
      <t>カンコウ</t>
    </rPh>
    <rPh sb="5" eb="7">
      <t>シンコウ</t>
    </rPh>
    <rPh sb="7" eb="9">
      <t>キキン</t>
    </rPh>
    <phoneticPr fontId="2"/>
  </si>
  <si>
    <t>美浜町観光振興施設整備事業</t>
    <rPh sb="0" eb="3">
      <t>ミハマチョウ</t>
    </rPh>
    <rPh sb="3" eb="5">
      <t>カンコウ</t>
    </rPh>
    <rPh sb="5" eb="7">
      <t>シンコウ</t>
    </rPh>
    <rPh sb="7" eb="9">
      <t>シセツ</t>
    </rPh>
    <rPh sb="9" eb="11">
      <t>セイビ</t>
    </rPh>
    <rPh sb="11" eb="13">
      <t>ジギョウ</t>
    </rPh>
    <phoneticPr fontId="2"/>
  </si>
  <si>
    <t>鳥取県
三朝町</t>
    <rPh sb="0" eb="3">
      <t>トットリケン</t>
    </rPh>
    <rPh sb="4" eb="7">
      <t>ミササチョウ</t>
    </rPh>
    <phoneticPr fontId="2"/>
  </si>
  <si>
    <t>電源地域対策交付金基金</t>
    <rPh sb="0" eb="2">
      <t>デンゲン</t>
    </rPh>
    <rPh sb="2" eb="4">
      <t>チイキ</t>
    </rPh>
    <rPh sb="4" eb="6">
      <t>タイサク</t>
    </rPh>
    <rPh sb="6" eb="9">
      <t>コウフキン</t>
    </rPh>
    <rPh sb="9" eb="11">
      <t>キキン</t>
    </rPh>
    <phoneticPr fontId="2"/>
  </si>
  <si>
    <t>三朝温泉熱気浴施設の整備</t>
    <rPh sb="10" eb="12">
      <t>セイビ</t>
    </rPh>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</si>
  <si>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</si>
  <si>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</si>
  <si>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</si>
  <si>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</si>
  <si>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</si>
  <si>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</si>
  <si>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</si>
  <si>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</si>
  <si>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</si>
  <si>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</si>
  <si>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</si>
  <si>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</si>
  <si>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</si>
  <si>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</si>
  <si>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</si>
  <si>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</si>
  <si>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</si>
  <si>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</si>
  <si>
    <t>【個別表】令和２年度基金造成団体別基金執行状況表（004電源立地地域対策交付金基金）</t>
    <rPh sb="1" eb="3">
      <t>コベツ</t>
    </rPh>
    <rPh sb="3" eb="4">
      <t>ヒョウ</t>
    </rPh>
    <rPh sb="5" eb="7">
      <t>レイワ</t>
    </rPh>
    <rPh sb="8" eb="10">
      <t>ネンド</t>
    </rPh>
    <rPh sb="9" eb="10">
      <t>ガンネン</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</si>
</sst>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22"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10"/>
      <name val="ＭＳ ゴシック"/>
      <family val="3"/>
      <charset val="128"/>
    </font>
    <font>
      <sz val="8"/>
      <name val="ＭＳ ゴシック"/>
      <family val="3"/>
      <charset val="128"/>
    </font>
    <font>
      <sz val="11"/>
      <name val="游ゴシック"/>
      <family val="2"/>
      <charset val="128"/>
      <scheme val="minor"/>
    </font>
    <font>
      <sz val="8"/>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57">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16" xfId="0" applyFont="1" applyFill="1" applyBorder="1" applyAlignment="1">
      <alignment horizontal="left" vertical="center" wrapText="1"/>
    </xf>
    <xf numFmtId="0" fontId="5" fillId="2" borderId="10" xfId="0" applyFont="1" applyFill="1" applyBorder="1" applyAlignment="1">
      <alignment horizontal="left" vertical="center"/>
    </xf>
    <xf numFmtId="0" fontId="0" fillId="2" borderId="17" xfId="0" applyFill="1" applyBorder="1" applyAlignment="1">
      <alignment vertical="center"/>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3" fillId="2" borderId="4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3" xfId="0" applyFont="1" applyFill="1" applyBorder="1" applyAlignment="1">
      <alignment horizontal="center" vertical="center"/>
    </xf>
    <xf numFmtId="0" fontId="16" fillId="2" borderId="6" xfId="0" applyFont="1" applyFill="1" applyBorder="1" applyAlignment="1">
      <alignment horizontal="center" vertical="center"/>
    </xf>
    <xf numFmtId="177" fontId="17" fillId="0" borderId="2" xfId="0" applyNumberFormat="1" applyFont="1" applyFill="1" applyBorder="1" applyAlignment="1">
      <alignment horizontal="right" vertical="center"/>
    </xf>
    <xf numFmtId="177" fontId="17" fillId="0" borderId="47" xfId="0" applyNumberFormat="1" applyFont="1" applyFill="1" applyBorder="1" applyAlignment="1">
      <alignment horizontal="right" vertical="center"/>
    </xf>
    <xf numFmtId="177" fontId="17" fillId="0" borderId="46" xfId="0" applyNumberFormat="1" applyFont="1" applyFill="1" applyBorder="1" applyAlignment="1">
      <alignment horizontal="right" vertical="center"/>
    </xf>
    <xf numFmtId="177" fontId="17" fillId="0" borderId="3" xfId="0" applyNumberFormat="1" applyFont="1" applyFill="1" applyBorder="1" applyAlignment="1">
      <alignment horizontal="right" vertical="center"/>
    </xf>
    <xf numFmtId="0" fontId="15" fillId="0" borderId="0" xfId="0" applyFont="1" applyFill="1" applyBorder="1" applyAlignment="1">
      <alignment horizontal="center" vertical="center"/>
    </xf>
    <xf numFmtId="0" fontId="17" fillId="0" borderId="0" xfId="0" applyFont="1" applyFill="1">
      <alignment vertical="center"/>
    </xf>
    <xf numFmtId="41" fontId="17" fillId="0" borderId="38" xfId="0" applyNumberFormat="1" applyFont="1" applyFill="1" applyBorder="1" applyAlignment="1">
      <alignment horizontal="right" vertical="center"/>
    </xf>
    <xf numFmtId="41" fontId="17" fillId="0" borderId="40" xfId="0" applyNumberFormat="1" applyFont="1" applyFill="1" applyBorder="1" applyAlignment="1">
      <alignment horizontal="right" vertical="center"/>
    </xf>
    <xf numFmtId="41" fontId="17" fillId="0" borderId="41" xfId="0" applyNumberFormat="1" applyFont="1" applyFill="1" applyBorder="1" applyAlignment="1">
      <alignment horizontal="right" vertical="center"/>
    </xf>
    <xf numFmtId="41" fontId="17" fillId="0" borderId="43" xfId="0" applyNumberFormat="1" applyFont="1" applyFill="1" applyBorder="1" applyAlignment="1">
      <alignment horizontal="right" vertical="center"/>
    </xf>
    <xf numFmtId="0" fontId="16" fillId="0" borderId="0" xfId="0" applyFont="1" applyFill="1" applyBorder="1" applyAlignment="1">
      <alignment horizontal="center" vertical="center"/>
    </xf>
    <xf numFmtId="177" fontId="17" fillId="0" borderId="2" xfId="0" applyNumberFormat="1" applyFont="1" applyBorder="1" applyAlignment="1">
      <alignment horizontal="right" vertical="center"/>
    </xf>
    <xf numFmtId="177" fontId="17" fillId="0" borderId="47" xfId="0" applyNumberFormat="1" applyFont="1" applyBorder="1" applyAlignment="1">
      <alignment horizontal="right" vertical="center"/>
    </xf>
    <xf numFmtId="177" fontId="17" fillId="0" borderId="46" xfId="0" applyNumberFormat="1" applyFont="1" applyBorder="1" applyAlignment="1">
      <alignment horizontal="right" vertical="center"/>
    </xf>
    <xf numFmtId="177" fontId="17" fillId="0" borderId="3" xfId="0" applyNumberFormat="1" applyFont="1" applyBorder="1" applyAlignment="1">
      <alignment horizontal="right" vertical="center"/>
    </xf>
    <xf numFmtId="0" fontId="15" fillId="2" borderId="0" xfId="0" applyFont="1" applyFill="1" applyBorder="1" applyAlignment="1">
      <alignment horizontal="center" vertical="center"/>
    </xf>
    <xf numFmtId="0" fontId="17" fillId="0" borderId="0" xfId="0" applyFont="1">
      <alignment vertical="center"/>
    </xf>
    <xf numFmtId="41" fontId="17" fillId="0" borderId="38" xfId="0" applyNumberFormat="1" applyFont="1" applyBorder="1" applyAlignment="1">
      <alignment horizontal="right" vertical="center"/>
    </xf>
    <xf numFmtId="41" fontId="17" fillId="0" borderId="40" xfId="0" applyNumberFormat="1" applyFont="1" applyBorder="1" applyAlignment="1">
      <alignment horizontal="right" vertical="center"/>
    </xf>
    <xf numFmtId="41" fontId="17" fillId="0" borderId="41" xfId="0" applyNumberFormat="1" applyFont="1" applyBorder="1" applyAlignment="1">
      <alignment horizontal="right" vertical="center"/>
    </xf>
    <xf numFmtId="41" fontId="17" fillId="0" borderId="43" xfId="0" applyNumberFormat="1" applyFont="1" applyBorder="1" applyAlignment="1">
      <alignment horizontal="right" vertical="center"/>
    </xf>
    <xf numFmtId="0" fontId="16" fillId="2" borderId="0" xfId="0" applyFont="1" applyFill="1" applyBorder="1" applyAlignment="1">
      <alignment horizontal="center" vertical="center"/>
    </xf>
    <xf numFmtId="177" fontId="5" fillId="4" borderId="2" xfId="0" applyNumberFormat="1" applyFont="1" applyFill="1" applyBorder="1" applyAlignment="1">
      <alignment horizontal="right" vertical="center"/>
    </xf>
    <xf numFmtId="177" fontId="5" fillId="4" borderId="47" xfId="0" applyNumberFormat="1" applyFont="1" applyFill="1" applyBorder="1" applyAlignment="1">
      <alignment horizontal="right" vertical="center"/>
    </xf>
    <xf numFmtId="177" fontId="5" fillId="4" borderId="46" xfId="0" applyNumberFormat="1" applyFont="1" applyFill="1" applyBorder="1" applyAlignment="1">
      <alignment horizontal="right" vertical="center"/>
    </xf>
    <xf numFmtId="177" fontId="5" fillId="4" borderId="3" xfId="0" applyNumberFormat="1" applyFont="1" applyFill="1" applyBorder="1" applyAlignment="1">
      <alignment horizontal="right" vertical="center"/>
    </xf>
    <xf numFmtId="0" fontId="9" fillId="0" borderId="0" xfId="0" applyFont="1" applyAlignment="1">
      <alignment vertical="center" wrapText="1"/>
    </xf>
    <xf numFmtId="41" fontId="5" fillId="4" borderId="38" xfId="0" applyNumberFormat="1" applyFont="1" applyFill="1" applyBorder="1" applyAlignment="1">
      <alignment horizontal="right" vertical="center"/>
    </xf>
    <xf numFmtId="41" fontId="5" fillId="4" borderId="40" xfId="0" applyNumberFormat="1" applyFont="1" applyFill="1" applyBorder="1" applyAlignment="1">
      <alignment horizontal="right" vertical="center"/>
    </xf>
    <xf numFmtId="41" fontId="5" fillId="4" borderId="41" xfId="0" applyNumberFormat="1" applyFont="1" applyFill="1" applyBorder="1" applyAlignment="1">
      <alignment horizontal="right" vertical="center"/>
    </xf>
    <xf numFmtId="41" fontId="5" fillId="4"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5" fillId="0" borderId="4" xfId="0" applyNumberFormat="1" applyFont="1" applyFill="1" applyBorder="1" applyAlignment="1">
      <alignment vertical="center"/>
    </xf>
    <xf numFmtId="41" fontId="5"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5" fillId="4" borderId="2" xfId="0" applyNumberFormat="1" applyFont="1" applyFill="1" applyBorder="1" applyAlignment="1">
      <alignment horizontal="right" vertical="center"/>
    </xf>
    <xf numFmtId="41" fontId="0" fillId="4" borderId="48" xfId="0" applyNumberFormat="1" applyFill="1" applyBorder="1" applyAlignment="1">
      <alignment horizontal="right" vertical="center"/>
    </xf>
    <xf numFmtId="41" fontId="5" fillId="4" borderId="44" xfId="0" applyNumberFormat="1" applyFont="1" applyFill="1" applyBorder="1" applyAlignment="1">
      <alignment horizontal="right" vertical="center"/>
    </xf>
    <xf numFmtId="41" fontId="0" fillId="4" borderId="42" xfId="0" applyNumberFormat="1" applyFill="1" applyBorder="1" applyAlignment="1">
      <alignment horizontal="right" vertical="center"/>
    </xf>
    <xf numFmtId="41" fontId="5" fillId="4" borderId="45" xfId="0" applyNumberFormat="1" applyFont="1" applyFill="1" applyBorder="1" applyAlignment="1">
      <alignment horizontal="right" vertical="center"/>
    </xf>
    <xf numFmtId="41" fontId="0" fillId="4" borderId="39" xfId="0" applyNumberFormat="1" applyFill="1" applyBorder="1" applyAlignment="1">
      <alignment horizontal="right" vertical="center"/>
    </xf>
    <xf numFmtId="176" fontId="5" fillId="0" borderId="1" xfId="0" applyNumberFormat="1" applyFont="1" applyBorder="1" applyAlignment="1">
      <alignment horizontal="center" vertical="center"/>
    </xf>
    <xf numFmtId="176" fontId="5" fillId="0" borderId="37" xfId="0" applyNumberFormat="1"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20" fillId="0" borderId="1" xfId="0" applyFont="1" applyBorder="1" applyAlignment="1">
      <alignment horizontal="left" vertical="center"/>
    </xf>
    <xf numFmtId="0" fontId="20" fillId="0" borderId="37" xfId="0" applyFont="1" applyBorder="1" applyAlignment="1">
      <alignment horizontal="left" vertical="center"/>
    </xf>
    <xf numFmtId="41" fontId="17" fillId="0" borderId="44" xfId="0" applyNumberFormat="1" applyFont="1" applyBorder="1" applyAlignment="1">
      <alignment horizontal="right" vertical="center"/>
    </xf>
    <xf numFmtId="41" fontId="19" fillId="0" borderId="42" xfId="0" applyNumberFormat="1" applyFont="1" applyBorder="1" applyAlignment="1">
      <alignment horizontal="right" vertical="center"/>
    </xf>
    <xf numFmtId="41" fontId="17" fillId="5" borderId="46" xfId="0" applyNumberFormat="1" applyFont="1" applyFill="1" applyBorder="1" applyAlignment="1">
      <alignment horizontal="right" vertical="center"/>
    </xf>
    <xf numFmtId="41" fontId="19" fillId="5" borderId="41" xfId="0" applyNumberFormat="1" applyFont="1" applyFill="1" applyBorder="1" applyAlignment="1">
      <alignment horizontal="right" vertical="center"/>
    </xf>
    <xf numFmtId="41" fontId="17" fillId="5" borderId="41" xfId="0" applyNumberFormat="1" applyFont="1" applyFill="1" applyBorder="1" applyAlignment="1">
      <alignment horizontal="right" vertical="center"/>
    </xf>
    <xf numFmtId="41" fontId="17" fillId="0" borderId="44" xfId="0" applyNumberFormat="1" applyFont="1" applyBorder="1" applyAlignment="1">
      <alignment vertical="center"/>
    </xf>
    <xf numFmtId="41" fontId="19" fillId="0" borderId="42" xfId="0" applyNumberFormat="1" applyFont="1" applyBorder="1" applyAlignment="1">
      <alignment vertical="center"/>
    </xf>
    <xf numFmtId="41" fontId="17" fillId="4" borderId="44" xfId="0" applyNumberFormat="1" applyFont="1" applyFill="1" applyBorder="1" applyAlignment="1">
      <alignment horizontal="right" vertical="center"/>
    </xf>
    <xf numFmtId="41" fontId="19" fillId="4" borderId="42" xfId="0" applyNumberFormat="1" applyFont="1" applyFill="1" applyBorder="1" applyAlignment="1">
      <alignment horizontal="right" vertical="center"/>
    </xf>
    <xf numFmtId="41" fontId="17" fillId="0" borderId="45" xfId="0" applyNumberFormat="1" applyFont="1" applyBorder="1" applyAlignment="1">
      <alignment horizontal="right" vertical="center"/>
    </xf>
    <xf numFmtId="41" fontId="19" fillId="0" borderId="39" xfId="0" applyNumberFormat="1" applyFont="1" applyBorder="1" applyAlignment="1">
      <alignment horizontal="right" vertical="center"/>
    </xf>
    <xf numFmtId="176" fontId="17" fillId="0" borderId="1" xfId="0" applyNumberFormat="1" applyFont="1" applyFill="1" applyBorder="1" applyAlignment="1">
      <alignment horizontal="center" vertical="center"/>
    </xf>
    <xf numFmtId="176" fontId="17" fillId="0" borderId="37"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37" xfId="0" applyFont="1" applyFill="1" applyBorder="1" applyAlignment="1">
      <alignment horizontal="center" vertical="center"/>
    </xf>
    <xf numFmtId="0" fontId="17" fillId="0" borderId="1" xfId="0" applyFont="1" applyFill="1" applyBorder="1" applyAlignment="1">
      <alignment vertical="center" wrapText="1"/>
    </xf>
    <xf numFmtId="0" fontId="17" fillId="0" borderId="37" xfId="0" applyFont="1" applyFill="1" applyBorder="1" applyAlignment="1">
      <alignment vertical="center"/>
    </xf>
    <xf numFmtId="0" fontId="18" fillId="0" borderId="1" xfId="0" applyFont="1" applyFill="1" applyBorder="1" applyAlignment="1">
      <alignment horizontal="left" vertical="center"/>
    </xf>
    <xf numFmtId="0" fontId="18" fillId="0" borderId="37" xfId="0" applyFont="1" applyFill="1" applyBorder="1" applyAlignment="1">
      <alignment horizontal="left" vertical="center"/>
    </xf>
    <xf numFmtId="41" fontId="17" fillId="0" borderId="45" xfId="0" applyNumberFormat="1" applyFont="1" applyFill="1" applyBorder="1" applyAlignment="1">
      <alignment horizontal="center" vertical="center"/>
    </xf>
    <xf numFmtId="41" fontId="17" fillId="0" borderId="39"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37" xfId="0" applyFont="1" applyFill="1" applyBorder="1" applyAlignment="1">
      <alignment horizontal="left" vertical="center" wrapText="1"/>
    </xf>
    <xf numFmtId="41" fontId="17" fillId="0" borderId="44" xfId="0" applyNumberFormat="1" applyFont="1" applyFill="1" applyBorder="1" applyAlignment="1">
      <alignment vertical="center"/>
    </xf>
    <xf numFmtId="41" fontId="19" fillId="0" borderId="42" xfId="0" applyNumberFormat="1" applyFont="1" applyFill="1" applyBorder="1" applyAlignment="1">
      <alignment vertical="center"/>
    </xf>
    <xf numFmtId="41" fontId="17" fillId="0" borderId="45" xfId="0" applyNumberFormat="1" applyFont="1" applyFill="1" applyBorder="1" applyAlignment="1">
      <alignment horizontal="right" vertical="center"/>
    </xf>
    <xf numFmtId="41" fontId="19" fillId="0" borderId="39" xfId="0" applyNumberFormat="1" applyFont="1" applyFill="1" applyBorder="1" applyAlignment="1">
      <alignment horizontal="right" vertical="center"/>
    </xf>
    <xf numFmtId="41" fontId="17" fillId="0" borderId="44" xfId="0" applyNumberFormat="1" applyFont="1" applyFill="1" applyBorder="1" applyAlignment="1">
      <alignment horizontal="right" vertical="center"/>
    </xf>
    <xf numFmtId="41" fontId="19" fillId="0" borderId="42" xfId="0" applyNumberFormat="1" applyFont="1" applyFill="1" applyBorder="1" applyAlignment="1">
      <alignment horizontal="right" vertical="center"/>
    </xf>
    <xf numFmtId="41" fontId="17" fillId="0" borderId="46" xfId="0" applyNumberFormat="1" applyFont="1" applyFill="1" applyBorder="1" applyAlignment="1">
      <alignment horizontal="right" vertical="center"/>
    </xf>
    <xf numFmtId="41" fontId="19" fillId="0" borderId="41" xfId="0" applyNumberFormat="1" applyFont="1" applyFill="1" applyBorder="1" applyAlignment="1">
      <alignment horizontal="right" vertical="center"/>
    </xf>
    <xf numFmtId="41" fontId="17" fillId="0" borderId="41" xfId="0" applyNumberFormat="1" applyFont="1" applyFill="1" applyBorder="1" applyAlignment="1">
      <alignment horizontal="right" vertical="center"/>
    </xf>
    <xf numFmtId="0" fontId="17" fillId="0" borderId="1" xfId="0" applyFont="1" applyFill="1" applyBorder="1" applyAlignment="1">
      <alignment horizontal="center" vertical="center"/>
    </xf>
    <xf numFmtId="41" fontId="17" fillId="4" borderId="42"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5"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2" borderId="6" xfId="0" applyFont="1" applyFill="1" applyBorder="1" applyAlignment="1">
      <alignment vertical="center" wrapText="1"/>
    </xf>
    <xf numFmtId="0" fontId="12" fillId="2" borderId="23" xfId="0" applyFont="1" applyFill="1" applyBorder="1" applyAlignment="1">
      <alignment vertical="center"/>
    </xf>
    <xf numFmtId="0" fontId="9"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6"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6"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9" fillId="2" borderId="14" xfId="0" applyFont="1" applyFill="1" applyBorder="1" applyAlignment="1">
      <alignment horizontal="center" vertical="center" wrapText="1"/>
    </xf>
    <xf numFmtId="0" fontId="11" fillId="0" borderId="20" xfId="0" applyFont="1" applyBorder="1" applyAlignment="1">
      <alignment vertical="center" wrapText="1"/>
    </xf>
    <xf numFmtId="0" fontId="0" fillId="0" borderId="27"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Normal="100" zoomScaleSheetLayoutView="100" workbookViewId="0">
      <pane ySplit="7" topLeftCell="A8" activePane="bottomLeft" state="frozen"/>
      <selection activeCell="D29" sqref="D29"/>
      <selection pane="bottomLeft"/>
    </sheetView>
  </sheetViews>
  <sheetFormatPr defaultColWidth="9" defaultRowHeight="18.75" outlineLevelRow="1" x14ac:dyDescent="0.4"/>
  <cols>
    <col min="1" max="1" width="4.125" customWidth="1"/>
    <col min="2" max="2" width="7.875" customWidth="1"/>
    <col min="3" max="3" width="17.75" customWidth="1"/>
    <col min="4" max="4" width="33" customWidth="1"/>
    <col min="5" max="6" width="9.625" customWidth="1"/>
    <col min="7" max="14" width="9" customWidth="1"/>
    <col min="15" max="16" width="9.625" customWidth="1"/>
    <col min="17" max="24" width="8" customWidth="1"/>
  </cols>
  <sheetData>
    <row r="1" spans="1:25" ht="20.25" customHeight="1" thickBot="1" x14ac:dyDescent="0.45">
      <c r="A1" s="1" t="s">
        <v>80</v>
      </c>
      <c r="B1" s="1"/>
      <c r="C1" s="2"/>
      <c r="D1" s="2"/>
      <c r="E1" s="2"/>
      <c r="F1" s="2"/>
      <c r="G1" s="2"/>
      <c r="H1" s="2"/>
      <c r="I1" s="2"/>
      <c r="J1" s="2"/>
      <c r="K1" s="2"/>
      <c r="L1" s="2"/>
      <c r="M1" s="2"/>
      <c r="N1" s="2"/>
      <c r="O1" s="2"/>
      <c r="P1" s="2"/>
      <c r="Q1" s="2"/>
      <c r="R1" s="2"/>
      <c r="S1" s="2"/>
      <c r="T1" s="2"/>
      <c r="U1" s="2"/>
      <c r="V1" s="2"/>
      <c r="W1" s="2"/>
      <c r="X1" s="2"/>
      <c r="Y1" s="3"/>
    </row>
    <row r="2" spans="1:25" s="5" customFormat="1" ht="12.75" customHeight="1" x14ac:dyDescent="0.4">
      <c r="A2" s="112" t="s">
        <v>0</v>
      </c>
      <c r="B2" s="112" t="s">
        <v>1</v>
      </c>
      <c r="C2" s="112" t="s">
        <v>2</v>
      </c>
      <c r="D2" s="112" t="s">
        <v>3</v>
      </c>
      <c r="E2" s="117" t="s">
        <v>4</v>
      </c>
      <c r="F2" s="118"/>
      <c r="G2" s="117" t="s">
        <v>5</v>
      </c>
      <c r="H2" s="121"/>
      <c r="I2" s="121"/>
      <c r="J2" s="121"/>
      <c r="K2" s="121"/>
      <c r="L2" s="121"/>
      <c r="M2" s="121"/>
      <c r="N2" s="140" t="s">
        <v>6</v>
      </c>
      <c r="O2" s="117" t="s">
        <v>7</v>
      </c>
      <c r="P2" s="118"/>
      <c r="Q2" s="117" t="s">
        <v>8</v>
      </c>
      <c r="R2" s="143"/>
      <c r="S2" s="143"/>
      <c r="T2" s="143"/>
      <c r="U2" s="143"/>
      <c r="V2" s="117" t="s">
        <v>9</v>
      </c>
      <c r="W2" s="143"/>
      <c r="X2" s="144"/>
      <c r="Y2" s="4"/>
    </row>
    <row r="3" spans="1:25" s="5" customFormat="1" ht="12" customHeight="1" x14ac:dyDescent="0.4">
      <c r="A3" s="113"/>
      <c r="B3" s="115"/>
      <c r="C3" s="113"/>
      <c r="D3" s="113"/>
      <c r="E3" s="119"/>
      <c r="F3" s="120"/>
      <c r="G3" s="122"/>
      <c r="H3" s="123"/>
      <c r="I3" s="123"/>
      <c r="J3" s="123"/>
      <c r="K3" s="123"/>
      <c r="L3" s="123"/>
      <c r="M3" s="123"/>
      <c r="N3" s="141"/>
      <c r="O3" s="119"/>
      <c r="P3" s="120"/>
      <c r="Q3" s="6" t="s">
        <v>10</v>
      </c>
      <c r="R3" s="145" t="s">
        <v>11</v>
      </c>
      <c r="S3" s="145" t="s">
        <v>12</v>
      </c>
      <c r="T3" s="148" t="s">
        <v>13</v>
      </c>
      <c r="U3" s="151" t="s">
        <v>14</v>
      </c>
      <c r="V3" s="154" t="s">
        <v>11</v>
      </c>
      <c r="W3" s="148" t="s">
        <v>12</v>
      </c>
      <c r="X3" s="124" t="s">
        <v>13</v>
      </c>
      <c r="Y3" s="4"/>
    </row>
    <row r="4" spans="1:25" s="5" customFormat="1" ht="20.25" customHeight="1" x14ac:dyDescent="0.4">
      <c r="A4" s="113"/>
      <c r="B4" s="115"/>
      <c r="C4" s="113"/>
      <c r="D4" s="113"/>
      <c r="E4" s="7"/>
      <c r="F4" s="8"/>
      <c r="G4" s="9" t="s">
        <v>15</v>
      </c>
      <c r="H4" s="10"/>
      <c r="I4" s="10"/>
      <c r="J4" s="10"/>
      <c r="K4" s="10"/>
      <c r="L4" s="10"/>
      <c r="M4" s="127" t="s">
        <v>16</v>
      </c>
      <c r="N4" s="141"/>
      <c r="O4" s="7"/>
      <c r="P4" s="8"/>
      <c r="Q4" s="130" t="s">
        <v>17</v>
      </c>
      <c r="R4" s="146"/>
      <c r="S4" s="146"/>
      <c r="T4" s="149"/>
      <c r="U4" s="152"/>
      <c r="V4" s="155"/>
      <c r="W4" s="149"/>
      <c r="X4" s="125"/>
      <c r="Y4" s="4"/>
    </row>
    <row r="5" spans="1:25" s="5" customFormat="1" ht="20.25" customHeight="1" x14ac:dyDescent="0.4">
      <c r="A5" s="113"/>
      <c r="B5" s="115"/>
      <c r="C5" s="113"/>
      <c r="D5" s="113"/>
      <c r="E5" s="7"/>
      <c r="F5" s="132" t="s">
        <v>18</v>
      </c>
      <c r="G5" s="7"/>
      <c r="H5" s="11" t="s">
        <v>19</v>
      </c>
      <c r="I5" s="12"/>
      <c r="J5" s="12"/>
      <c r="K5" s="12"/>
      <c r="L5" s="13"/>
      <c r="M5" s="128"/>
      <c r="N5" s="141"/>
      <c r="O5" s="7"/>
      <c r="P5" s="132" t="s">
        <v>18</v>
      </c>
      <c r="Q5" s="131"/>
      <c r="R5" s="147"/>
      <c r="S5" s="147"/>
      <c r="T5" s="150"/>
      <c r="U5" s="153"/>
      <c r="V5" s="156"/>
      <c r="W5" s="150"/>
      <c r="X5" s="126"/>
      <c r="Y5" s="4"/>
    </row>
    <row r="6" spans="1:25" s="5" customFormat="1" ht="12" customHeight="1" x14ac:dyDescent="0.4">
      <c r="A6" s="113"/>
      <c r="B6" s="115"/>
      <c r="C6" s="113"/>
      <c r="D6" s="113"/>
      <c r="E6" s="7"/>
      <c r="F6" s="133"/>
      <c r="G6" s="7"/>
      <c r="H6" s="14" t="s">
        <v>20</v>
      </c>
      <c r="I6" s="135" t="s">
        <v>21</v>
      </c>
      <c r="J6" s="136"/>
      <c r="K6" s="137"/>
      <c r="L6" s="138" t="s">
        <v>22</v>
      </c>
      <c r="M6" s="128"/>
      <c r="N6" s="141"/>
      <c r="O6" s="7"/>
      <c r="P6" s="133"/>
      <c r="Q6" s="15" t="s">
        <v>23</v>
      </c>
      <c r="R6" s="16" t="s">
        <v>23</v>
      </c>
      <c r="S6" s="16" t="s">
        <v>23</v>
      </c>
      <c r="T6" s="17" t="s">
        <v>23</v>
      </c>
      <c r="U6" s="18" t="s">
        <v>23</v>
      </c>
      <c r="V6" s="19" t="s">
        <v>23</v>
      </c>
      <c r="W6" s="17" t="s">
        <v>23</v>
      </c>
      <c r="X6" s="18" t="s">
        <v>23</v>
      </c>
      <c r="Y6" s="20" t="s">
        <v>23</v>
      </c>
    </row>
    <row r="7" spans="1:25" s="5" customFormat="1" ht="12.75" customHeight="1" thickBot="1" x14ac:dyDescent="0.45">
      <c r="A7" s="114"/>
      <c r="B7" s="116"/>
      <c r="C7" s="114"/>
      <c r="D7" s="114"/>
      <c r="E7" s="21"/>
      <c r="F7" s="134"/>
      <c r="G7" s="21"/>
      <c r="H7" s="22"/>
      <c r="I7" s="23" t="s">
        <v>24</v>
      </c>
      <c r="J7" s="23" t="s">
        <v>25</v>
      </c>
      <c r="K7" s="23" t="s">
        <v>26</v>
      </c>
      <c r="L7" s="139"/>
      <c r="M7" s="129"/>
      <c r="N7" s="142"/>
      <c r="O7" s="21"/>
      <c r="P7" s="134"/>
      <c r="Q7" s="24" t="s">
        <v>27</v>
      </c>
      <c r="R7" s="25" t="s">
        <v>27</v>
      </c>
      <c r="S7" s="25" t="s">
        <v>27</v>
      </c>
      <c r="T7" s="26" t="s">
        <v>27</v>
      </c>
      <c r="U7" s="27" t="s">
        <v>27</v>
      </c>
      <c r="V7" s="28" t="s">
        <v>27</v>
      </c>
      <c r="W7" s="26" t="s">
        <v>27</v>
      </c>
      <c r="X7" s="29" t="s">
        <v>27</v>
      </c>
      <c r="Y7" s="30" t="s">
        <v>27</v>
      </c>
    </row>
    <row r="8" spans="1:25" s="36" customFormat="1" ht="18" customHeight="1" x14ac:dyDescent="0.4">
      <c r="A8" s="89">
        <v>1</v>
      </c>
      <c r="B8" s="91" t="s">
        <v>28</v>
      </c>
      <c r="C8" s="93" t="s">
        <v>29</v>
      </c>
      <c r="D8" s="99" t="s">
        <v>30</v>
      </c>
      <c r="E8" s="105">
        <f>F8</f>
        <v>563.12800000000004</v>
      </c>
      <c r="F8" s="103">
        <v>563.12800000000004</v>
      </c>
      <c r="G8" s="105">
        <f>H8</f>
        <v>0.14199999999999999</v>
      </c>
      <c r="H8" s="107">
        <f>SUBTOTAL(9,I8:L9)</f>
        <v>0.14199999999999999</v>
      </c>
      <c r="I8" s="107">
        <v>0</v>
      </c>
      <c r="J8" s="107">
        <v>0</v>
      </c>
      <c r="K8" s="107">
        <v>0</v>
      </c>
      <c r="L8" s="107">
        <v>0.14199999999999999</v>
      </c>
      <c r="M8" s="107">
        <v>563.27</v>
      </c>
      <c r="N8" s="101">
        <v>0</v>
      </c>
      <c r="O8" s="85">
        <f>+(+E8+G8)-(M8+N8)</f>
        <v>0</v>
      </c>
      <c r="P8" s="103">
        <f>O8</f>
        <v>0</v>
      </c>
      <c r="Q8" s="31">
        <v>1</v>
      </c>
      <c r="R8" s="32">
        <v>0</v>
      </c>
      <c r="S8" s="32">
        <v>0</v>
      </c>
      <c r="T8" s="33">
        <v>0</v>
      </c>
      <c r="U8" s="32">
        <v>0</v>
      </c>
      <c r="V8" s="31">
        <v>0</v>
      </c>
      <c r="W8" s="33">
        <v>0</v>
      </c>
      <c r="X8" s="34">
        <v>0</v>
      </c>
      <c r="Y8" s="35" t="s">
        <v>23</v>
      </c>
    </row>
    <row r="9" spans="1:25" s="36" customFormat="1" ht="18" customHeight="1" thickBot="1" x14ac:dyDescent="0.45">
      <c r="A9" s="90"/>
      <c r="B9" s="92"/>
      <c r="C9" s="94"/>
      <c r="D9" s="100"/>
      <c r="E9" s="106"/>
      <c r="F9" s="104"/>
      <c r="G9" s="106"/>
      <c r="H9" s="108"/>
      <c r="I9" s="108"/>
      <c r="J9" s="108"/>
      <c r="K9" s="108"/>
      <c r="L9" s="108"/>
      <c r="M9" s="108"/>
      <c r="N9" s="102"/>
      <c r="O9" s="86"/>
      <c r="P9" s="104"/>
      <c r="Q9" s="37">
        <v>563.27</v>
      </c>
      <c r="R9" s="38">
        <v>0</v>
      </c>
      <c r="S9" s="38">
        <v>0</v>
      </c>
      <c r="T9" s="39">
        <v>0</v>
      </c>
      <c r="U9" s="38">
        <v>0</v>
      </c>
      <c r="V9" s="37">
        <v>0</v>
      </c>
      <c r="W9" s="39">
        <v>0</v>
      </c>
      <c r="X9" s="40">
        <v>0</v>
      </c>
      <c r="Y9" s="41" t="s">
        <v>27</v>
      </c>
    </row>
    <row r="10" spans="1:25" s="36" customFormat="1" ht="18" customHeight="1" x14ac:dyDescent="0.4">
      <c r="A10" s="89">
        <v>2</v>
      </c>
      <c r="B10" s="91" t="s">
        <v>28</v>
      </c>
      <c r="C10" s="93" t="s">
        <v>29</v>
      </c>
      <c r="D10" s="99" t="s">
        <v>31</v>
      </c>
      <c r="E10" s="105">
        <f>F10</f>
        <v>0</v>
      </c>
      <c r="F10" s="103">
        <v>0</v>
      </c>
      <c r="G10" s="105">
        <f>H10</f>
        <v>42</v>
      </c>
      <c r="H10" s="107">
        <f>SUBTOTAL(9,I10:L11)</f>
        <v>42</v>
      </c>
      <c r="I10" s="107">
        <v>42</v>
      </c>
      <c r="J10" s="107">
        <v>0</v>
      </c>
      <c r="K10" s="107">
        <v>0</v>
      </c>
      <c r="L10" s="107">
        <v>0</v>
      </c>
      <c r="M10" s="107">
        <v>0</v>
      </c>
      <c r="N10" s="101">
        <v>0</v>
      </c>
      <c r="O10" s="85">
        <f>+(+E10+G10)-(M10+N10)</f>
        <v>42</v>
      </c>
      <c r="P10" s="103">
        <f>O10</f>
        <v>42</v>
      </c>
      <c r="Q10" s="31">
        <v>0</v>
      </c>
      <c r="R10" s="32">
        <v>0</v>
      </c>
      <c r="S10" s="32">
        <v>0</v>
      </c>
      <c r="T10" s="33">
        <v>0</v>
      </c>
      <c r="U10" s="32">
        <v>0</v>
      </c>
      <c r="V10" s="31">
        <v>0</v>
      </c>
      <c r="W10" s="33">
        <v>0</v>
      </c>
      <c r="X10" s="34">
        <v>0</v>
      </c>
      <c r="Y10" s="35" t="s">
        <v>23</v>
      </c>
    </row>
    <row r="11" spans="1:25" s="36" customFormat="1" ht="18" customHeight="1" thickBot="1" x14ac:dyDescent="0.45">
      <c r="A11" s="90"/>
      <c r="B11" s="92"/>
      <c r="C11" s="94"/>
      <c r="D11" s="100"/>
      <c r="E11" s="106"/>
      <c r="F11" s="104"/>
      <c r="G11" s="106"/>
      <c r="H11" s="108"/>
      <c r="I11" s="108"/>
      <c r="J11" s="108"/>
      <c r="K11" s="108"/>
      <c r="L11" s="108"/>
      <c r="M11" s="108"/>
      <c r="N11" s="102"/>
      <c r="O11" s="86"/>
      <c r="P11" s="104"/>
      <c r="Q11" s="37">
        <v>0</v>
      </c>
      <c r="R11" s="38">
        <v>0</v>
      </c>
      <c r="S11" s="38">
        <v>0</v>
      </c>
      <c r="T11" s="39">
        <v>0</v>
      </c>
      <c r="U11" s="38">
        <v>0</v>
      </c>
      <c r="V11" s="37">
        <v>0</v>
      </c>
      <c r="W11" s="39">
        <v>0</v>
      </c>
      <c r="X11" s="40">
        <v>0</v>
      </c>
      <c r="Y11" s="41" t="s">
        <v>27</v>
      </c>
    </row>
    <row r="12" spans="1:25" s="36" customFormat="1" ht="18" customHeight="1" x14ac:dyDescent="0.4">
      <c r="A12" s="89">
        <v>3</v>
      </c>
      <c r="B12" s="110" t="s">
        <v>32</v>
      </c>
      <c r="C12" s="93" t="s">
        <v>33</v>
      </c>
      <c r="D12" s="99" t="s">
        <v>34</v>
      </c>
      <c r="E12" s="105">
        <f t="shared" ref="E12" si="0">F12</f>
        <v>525.34400000000005</v>
      </c>
      <c r="F12" s="103">
        <v>525.34400000000005</v>
      </c>
      <c r="G12" s="105">
        <f t="shared" ref="G12" si="1">H12</f>
        <v>1.7000000000000001E-2</v>
      </c>
      <c r="H12" s="107">
        <f t="shared" ref="H12" si="2">SUBTOTAL(9,I12:L13)</f>
        <v>1.7000000000000001E-2</v>
      </c>
      <c r="I12" s="107">
        <v>0</v>
      </c>
      <c r="J12" s="107">
        <v>0</v>
      </c>
      <c r="K12" s="107">
        <v>0</v>
      </c>
      <c r="L12" s="107">
        <v>1.7000000000000001E-2</v>
      </c>
      <c r="M12" s="97">
        <v>0</v>
      </c>
      <c r="N12" s="101">
        <v>0</v>
      </c>
      <c r="O12" s="85">
        <f>+(+E12+G12)-(M12+N12)</f>
        <v>525.3610000000001</v>
      </c>
      <c r="P12" s="103">
        <f t="shared" ref="P12" si="3">O12</f>
        <v>525.3610000000001</v>
      </c>
      <c r="Q12" s="31">
        <v>0</v>
      </c>
      <c r="R12" s="32">
        <v>0</v>
      </c>
      <c r="S12" s="32">
        <v>0</v>
      </c>
      <c r="T12" s="33">
        <v>0</v>
      </c>
      <c r="U12" s="32">
        <v>0</v>
      </c>
      <c r="V12" s="31">
        <v>0</v>
      </c>
      <c r="W12" s="33">
        <v>4</v>
      </c>
      <c r="X12" s="34">
        <v>0</v>
      </c>
      <c r="Y12" s="35" t="s">
        <v>23</v>
      </c>
    </row>
    <row r="13" spans="1:25" s="36" customFormat="1" ht="18" customHeight="1" thickBot="1" x14ac:dyDescent="0.45">
      <c r="A13" s="90"/>
      <c r="B13" s="92"/>
      <c r="C13" s="94"/>
      <c r="D13" s="100"/>
      <c r="E13" s="106"/>
      <c r="F13" s="104"/>
      <c r="G13" s="106"/>
      <c r="H13" s="108"/>
      <c r="I13" s="109"/>
      <c r="J13" s="109"/>
      <c r="K13" s="109"/>
      <c r="L13" s="109"/>
      <c r="M13" s="98"/>
      <c r="N13" s="102"/>
      <c r="O13" s="111"/>
      <c r="P13" s="104"/>
      <c r="Q13" s="37">
        <v>0</v>
      </c>
      <c r="R13" s="38">
        <v>0</v>
      </c>
      <c r="S13" s="38">
        <v>0</v>
      </c>
      <c r="T13" s="39">
        <v>0</v>
      </c>
      <c r="U13" s="38">
        <v>0</v>
      </c>
      <c r="V13" s="37">
        <v>0</v>
      </c>
      <c r="W13" s="39">
        <v>199.18100000000001</v>
      </c>
      <c r="X13" s="40">
        <v>0</v>
      </c>
      <c r="Y13" s="41" t="s">
        <v>27</v>
      </c>
    </row>
    <row r="14" spans="1:25" s="36" customFormat="1" ht="18" customHeight="1" x14ac:dyDescent="0.4">
      <c r="A14" s="89">
        <v>4</v>
      </c>
      <c r="B14" s="91" t="s">
        <v>32</v>
      </c>
      <c r="C14" s="93" t="s">
        <v>35</v>
      </c>
      <c r="D14" s="99" t="s">
        <v>36</v>
      </c>
      <c r="E14" s="105">
        <f t="shared" ref="E14" si="4">F14</f>
        <v>2672.44</v>
      </c>
      <c r="F14" s="103">
        <v>2672.44</v>
      </c>
      <c r="G14" s="105">
        <f t="shared" ref="G14" si="5">H14</f>
        <v>299.14400000000001</v>
      </c>
      <c r="H14" s="107">
        <f t="shared" ref="H14" si="6">SUBTOTAL(9,I14:L15)</f>
        <v>299.14400000000001</v>
      </c>
      <c r="I14" s="107">
        <v>0</v>
      </c>
      <c r="J14" s="107">
        <v>0</v>
      </c>
      <c r="K14" s="107">
        <v>0</v>
      </c>
      <c r="L14" s="107">
        <v>299.14400000000001</v>
      </c>
      <c r="M14" s="97">
        <v>274</v>
      </c>
      <c r="N14" s="101">
        <v>0</v>
      </c>
      <c r="O14" s="85">
        <f>+(+E14+G14)-(M14+N14)</f>
        <v>2697.5839999999998</v>
      </c>
      <c r="P14" s="103">
        <f t="shared" ref="P14" si="7">O14</f>
        <v>2697.5839999999998</v>
      </c>
      <c r="Q14" s="31">
        <v>0</v>
      </c>
      <c r="R14" s="32">
        <v>0</v>
      </c>
      <c r="S14" s="32">
        <v>1</v>
      </c>
      <c r="T14" s="33">
        <v>0</v>
      </c>
      <c r="U14" s="32">
        <v>0</v>
      </c>
      <c r="V14" s="31">
        <v>0</v>
      </c>
      <c r="W14" s="33">
        <v>6</v>
      </c>
      <c r="X14" s="34">
        <v>0</v>
      </c>
      <c r="Y14" s="35" t="s">
        <v>23</v>
      </c>
    </row>
    <row r="15" spans="1:25" s="36" customFormat="1" ht="18" customHeight="1" thickBot="1" x14ac:dyDescent="0.45">
      <c r="A15" s="90"/>
      <c r="B15" s="92"/>
      <c r="C15" s="94"/>
      <c r="D15" s="100"/>
      <c r="E15" s="106"/>
      <c r="F15" s="104"/>
      <c r="G15" s="106"/>
      <c r="H15" s="108"/>
      <c r="I15" s="109"/>
      <c r="J15" s="109"/>
      <c r="K15" s="109"/>
      <c r="L15" s="109"/>
      <c r="M15" s="98"/>
      <c r="N15" s="102"/>
      <c r="O15" s="86"/>
      <c r="P15" s="104"/>
      <c r="Q15" s="37">
        <v>0</v>
      </c>
      <c r="R15" s="38">
        <v>0</v>
      </c>
      <c r="S15" s="38">
        <v>274</v>
      </c>
      <c r="T15" s="39">
        <v>0</v>
      </c>
      <c r="U15" s="38">
        <v>0</v>
      </c>
      <c r="V15" s="37">
        <v>0</v>
      </c>
      <c r="W15" s="39">
        <v>1715.0039999999999</v>
      </c>
      <c r="X15" s="40">
        <v>0</v>
      </c>
      <c r="Y15" s="41" t="s">
        <v>27</v>
      </c>
    </row>
    <row r="16" spans="1:25" s="36" customFormat="1" ht="18" customHeight="1" x14ac:dyDescent="0.4">
      <c r="A16" s="89">
        <v>5</v>
      </c>
      <c r="B16" s="91" t="s">
        <v>32</v>
      </c>
      <c r="C16" s="93" t="s">
        <v>37</v>
      </c>
      <c r="D16" s="99" t="s">
        <v>38</v>
      </c>
      <c r="E16" s="105">
        <f t="shared" ref="E16" si="8">F16</f>
        <v>110.4</v>
      </c>
      <c r="F16" s="103">
        <v>110.4</v>
      </c>
      <c r="G16" s="105">
        <f>H16</f>
        <v>6.0000000000000001E-3</v>
      </c>
      <c r="H16" s="107">
        <f>SUBTOTAL(9,I16:L17)</f>
        <v>6.0000000000000001E-3</v>
      </c>
      <c r="I16" s="107">
        <v>0</v>
      </c>
      <c r="J16" s="107">
        <v>0</v>
      </c>
      <c r="K16" s="107">
        <v>0</v>
      </c>
      <c r="L16" s="107">
        <v>6.0000000000000001E-3</v>
      </c>
      <c r="M16" s="97">
        <v>110.40600000000001</v>
      </c>
      <c r="N16" s="101">
        <v>0</v>
      </c>
      <c r="O16" s="85">
        <f>+(+E16+G16)-(M16+N16)</f>
        <v>0</v>
      </c>
      <c r="P16" s="103">
        <f>O16</f>
        <v>0</v>
      </c>
      <c r="Q16" s="31">
        <v>1</v>
      </c>
      <c r="R16" s="32">
        <v>0</v>
      </c>
      <c r="S16" s="32">
        <v>0</v>
      </c>
      <c r="T16" s="33">
        <v>0</v>
      </c>
      <c r="U16" s="32">
        <v>0</v>
      </c>
      <c r="V16" s="31">
        <v>0</v>
      </c>
      <c r="W16" s="33">
        <v>0</v>
      </c>
      <c r="X16" s="34">
        <v>0</v>
      </c>
      <c r="Y16" s="35" t="s">
        <v>23</v>
      </c>
    </row>
    <row r="17" spans="1:25" s="36" customFormat="1" ht="18" customHeight="1" thickBot="1" x14ac:dyDescent="0.45">
      <c r="A17" s="90"/>
      <c r="B17" s="92"/>
      <c r="C17" s="94"/>
      <c r="D17" s="100"/>
      <c r="E17" s="106"/>
      <c r="F17" s="104"/>
      <c r="G17" s="106"/>
      <c r="H17" s="108"/>
      <c r="I17" s="109"/>
      <c r="J17" s="109"/>
      <c r="K17" s="109"/>
      <c r="L17" s="109"/>
      <c r="M17" s="98"/>
      <c r="N17" s="102"/>
      <c r="O17" s="86"/>
      <c r="P17" s="104"/>
      <c r="Q17" s="37">
        <v>110.40600000000001</v>
      </c>
      <c r="R17" s="38">
        <v>0</v>
      </c>
      <c r="S17" s="38">
        <v>0</v>
      </c>
      <c r="T17" s="39">
        <v>0</v>
      </c>
      <c r="U17" s="38">
        <v>0</v>
      </c>
      <c r="V17" s="37">
        <v>0</v>
      </c>
      <c r="W17" s="39">
        <v>0</v>
      </c>
      <c r="X17" s="40">
        <v>0</v>
      </c>
      <c r="Y17" s="41" t="s">
        <v>27</v>
      </c>
    </row>
    <row r="18" spans="1:25" s="36" customFormat="1" ht="21.75" customHeight="1" x14ac:dyDescent="0.4">
      <c r="A18" s="89">
        <v>6</v>
      </c>
      <c r="B18" s="91" t="s">
        <v>39</v>
      </c>
      <c r="C18" s="93" t="s">
        <v>40</v>
      </c>
      <c r="D18" s="99" t="s">
        <v>41</v>
      </c>
      <c r="E18" s="105">
        <f t="shared" ref="E18" si="9">F18</f>
        <v>40.817</v>
      </c>
      <c r="F18" s="103">
        <v>40.817</v>
      </c>
      <c r="G18" s="105">
        <f t="shared" ref="G18" si="10">H18</f>
        <v>9.1999999999999998E-2</v>
      </c>
      <c r="H18" s="107">
        <f t="shared" ref="H18" si="11">SUBTOTAL(9,I18:L19)</f>
        <v>9.1999999999999998E-2</v>
      </c>
      <c r="I18" s="107">
        <v>0</v>
      </c>
      <c r="J18" s="107">
        <v>0</v>
      </c>
      <c r="K18" s="107">
        <v>0</v>
      </c>
      <c r="L18" s="107">
        <v>9.1999999999999998E-2</v>
      </c>
      <c r="M18" s="97">
        <v>3.15</v>
      </c>
      <c r="N18" s="101">
        <v>0</v>
      </c>
      <c r="O18" s="85">
        <f>+(+E18+G18)-(M18+N18)</f>
        <v>37.759</v>
      </c>
      <c r="P18" s="103">
        <f t="shared" ref="P18" si="12">O18</f>
        <v>37.759</v>
      </c>
      <c r="Q18" s="31">
        <v>1</v>
      </c>
      <c r="R18" s="32">
        <v>0</v>
      </c>
      <c r="S18" s="32">
        <v>0</v>
      </c>
      <c r="T18" s="33">
        <v>0</v>
      </c>
      <c r="U18" s="32">
        <v>0</v>
      </c>
      <c r="V18" s="31">
        <v>0</v>
      </c>
      <c r="W18" s="33">
        <v>0</v>
      </c>
      <c r="X18" s="34">
        <v>0</v>
      </c>
      <c r="Y18" s="35" t="s">
        <v>23</v>
      </c>
    </row>
    <row r="19" spans="1:25" s="36" customFormat="1" ht="21.75" customHeight="1" thickBot="1" x14ac:dyDescent="0.45">
      <c r="A19" s="90"/>
      <c r="B19" s="92"/>
      <c r="C19" s="94"/>
      <c r="D19" s="100"/>
      <c r="E19" s="106"/>
      <c r="F19" s="104"/>
      <c r="G19" s="106"/>
      <c r="H19" s="108"/>
      <c r="I19" s="109"/>
      <c r="J19" s="109"/>
      <c r="K19" s="109"/>
      <c r="L19" s="109"/>
      <c r="M19" s="98"/>
      <c r="N19" s="102"/>
      <c r="O19" s="86"/>
      <c r="P19" s="104"/>
      <c r="Q19" s="37">
        <v>3.15</v>
      </c>
      <c r="R19" s="38">
        <v>0</v>
      </c>
      <c r="S19" s="38">
        <v>0</v>
      </c>
      <c r="T19" s="39">
        <v>0</v>
      </c>
      <c r="U19" s="38">
        <v>0</v>
      </c>
      <c r="V19" s="37">
        <v>0</v>
      </c>
      <c r="W19" s="39">
        <v>0</v>
      </c>
      <c r="X19" s="40">
        <v>0</v>
      </c>
      <c r="Y19" s="41" t="s">
        <v>27</v>
      </c>
    </row>
    <row r="20" spans="1:25" s="36" customFormat="1" ht="21" customHeight="1" x14ac:dyDescent="0.4">
      <c r="A20" s="89">
        <v>7</v>
      </c>
      <c r="B20" s="91" t="s">
        <v>39</v>
      </c>
      <c r="C20" s="93" t="s">
        <v>42</v>
      </c>
      <c r="D20" s="99" t="s">
        <v>43</v>
      </c>
      <c r="E20" s="105">
        <f t="shared" ref="E20" si="13">F20</f>
        <v>15.6</v>
      </c>
      <c r="F20" s="103">
        <v>15.6</v>
      </c>
      <c r="G20" s="105">
        <f>H20</f>
        <v>27.639000000000003</v>
      </c>
      <c r="H20" s="107">
        <f t="shared" ref="H20" si="14">SUBTOTAL(9,I20:L21)</f>
        <v>27.639000000000003</v>
      </c>
      <c r="I20" s="107">
        <v>27.6</v>
      </c>
      <c r="J20" s="107">
        <v>0</v>
      </c>
      <c r="K20" s="107">
        <v>0</v>
      </c>
      <c r="L20" s="107">
        <v>3.9E-2</v>
      </c>
      <c r="M20" s="97">
        <v>0</v>
      </c>
      <c r="N20" s="101">
        <v>0</v>
      </c>
      <c r="O20" s="85">
        <f>+(+E20+G20)-(M20+N20)</f>
        <v>43.239000000000004</v>
      </c>
      <c r="P20" s="103">
        <f t="shared" ref="P20" si="15">O20</f>
        <v>43.239000000000004</v>
      </c>
      <c r="Q20" s="31">
        <v>0</v>
      </c>
      <c r="R20" s="32">
        <v>0</v>
      </c>
      <c r="S20" s="32">
        <v>0</v>
      </c>
      <c r="T20" s="33">
        <v>0</v>
      </c>
      <c r="U20" s="32">
        <v>0</v>
      </c>
      <c r="V20" s="31">
        <v>0</v>
      </c>
      <c r="W20" s="33">
        <v>0</v>
      </c>
      <c r="X20" s="34">
        <v>0</v>
      </c>
      <c r="Y20" s="35" t="s">
        <v>23</v>
      </c>
    </row>
    <row r="21" spans="1:25" s="36" customFormat="1" ht="21" customHeight="1" thickBot="1" x14ac:dyDescent="0.45">
      <c r="A21" s="90"/>
      <c r="B21" s="92"/>
      <c r="C21" s="94"/>
      <c r="D21" s="100"/>
      <c r="E21" s="106"/>
      <c r="F21" s="104"/>
      <c r="G21" s="106"/>
      <c r="H21" s="108"/>
      <c r="I21" s="109"/>
      <c r="J21" s="109"/>
      <c r="K21" s="109"/>
      <c r="L21" s="109"/>
      <c r="M21" s="98"/>
      <c r="N21" s="102"/>
      <c r="O21" s="86"/>
      <c r="P21" s="104"/>
      <c r="Q21" s="37">
        <v>0</v>
      </c>
      <c r="R21" s="38">
        <v>0</v>
      </c>
      <c r="S21" s="38">
        <v>0</v>
      </c>
      <c r="T21" s="39">
        <v>0</v>
      </c>
      <c r="U21" s="38">
        <v>0</v>
      </c>
      <c r="V21" s="37">
        <v>0</v>
      </c>
      <c r="W21" s="39">
        <v>0</v>
      </c>
      <c r="X21" s="40">
        <v>0</v>
      </c>
      <c r="Y21" s="41" t="s">
        <v>27</v>
      </c>
    </row>
    <row r="22" spans="1:25" s="36" customFormat="1" ht="18" customHeight="1" x14ac:dyDescent="0.4">
      <c r="A22" s="89">
        <v>8</v>
      </c>
      <c r="B22" s="91" t="s">
        <v>44</v>
      </c>
      <c r="C22" s="93" t="s">
        <v>45</v>
      </c>
      <c r="D22" s="99" t="s">
        <v>38</v>
      </c>
      <c r="E22" s="105">
        <f t="shared" ref="E22" si="16">F22</f>
        <v>100.122</v>
      </c>
      <c r="F22" s="103">
        <v>100.122</v>
      </c>
      <c r="G22" s="105">
        <f t="shared" ref="G22" si="17">H22</f>
        <v>174.119</v>
      </c>
      <c r="H22" s="107">
        <f t="shared" ref="H22" si="18">SUBTOTAL(9,I22:L23)</f>
        <v>174.119</v>
      </c>
      <c r="I22" s="107">
        <v>174.018</v>
      </c>
      <c r="J22" s="107">
        <v>0</v>
      </c>
      <c r="K22" s="107">
        <v>0</v>
      </c>
      <c r="L22" s="107">
        <v>0.10100000000000001</v>
      </c>
      <c r="M22" s="97">
        <v>0</v>
      </c>
      <c r="N22" s="101">
        <v>0</v>
      </c>
      <c r="O22" s="85">
        <f>+(+E22+G22)-(M22+N22)</f>
        <v>274.24099999999999</v>
      </c>
      <c r="P22" s="103">
        <f t="shared" ref="P22" si="19">O22</f>
        <v>274.24099999999999</v>
      </c>
      <c r="Q22" s="31">
        <v>0</v>
      </c>
      <c r="R22" s="32">
        <v>0</v>
      </c>
      <c r="S22" s="32">
        <v>0</v>
      </c>
      <c r="T22" s="33">
        <v>0</v>
      </c>
      <c r="U22" s="32">
        <v>0</v>
      </c>
      <c r="V22" s="31">
        <v>0</v>
      </c>
      <c r="W22" s="33">
        <v>0</v>
      </c>
      <c r="X22" s="34">
        <v>0</v>
      </c>
      <c r="Y22" s="35" t="s">
        <v>23</v>
      </c>
    </row>
    <row r="23" spans="1:25" s="36" customFormat="1" ht="18" customHeight="1" thickBot="1" x14ac:dyDescent="0.45">
      <c r="A23" s="90"/>
      <c r="B23" s="92"/>
      <c r="C23" s="94"/>
      <c r="D23" s="100"/>
      <c r="E23" s="106"/>
      <c r="F23" s="104"/>
      <c r="G23" s="106"/>
      <c r="H23" s="108"/>
      <c r="I23" s="109"/>
      <c r="J23" s="109"/>
      <c r="K23" s="109"/>
      <c r="L23" s="109"/>
      <c r="M23" s="98"/>
      <c r="N23" s="102"/>
      <c r="O23" s="86"/>
      <c r="P23" s="104"/>
      <c r="Q23" s="37">
        <v>0</v>
      </c>
      <c r="R23" s="38">
        <v>0</v>
      </c>
      <c r="S23" s="38">
        <v>0</v>
      </c>
      <c r="T23" s="39">
        <v>0</v>
      </c>
      <c r="U23" s="38">
        <v>0</v>
      </c>
      <c r="V23" s="37">
        <v>0</v>
      </c>
      <c r="W23" s="39">
        <v>0</v>
      </c>
      <c r="X23" s="40">
        <v>0</v>
      </c>
      <c r="Y23" s="41" t="s">
        <v>27</v>
      </c>
    </row>
    <row r="24" spans="1:25" s="36" customFormat="1" ht="17.25" customHeight="1" x14ac:dyDescent="0.4">
      <c r="A24" s="89">
        <v>9</v>
      </c>
      <c r="B24" s="91" t="s">
        <v>46</v>
      </c>
      <c r="C24" s="93" t="s">
        <v>47</v>
      </c>
      <c r="D24" s="99" t="s">
        <v>48</v>
      </c>
      <c r="E24" s="105">
        <f t="shared" ref="E24:E26" si="20">F24</f>
        <v>42.744</v>
      </c>
      <c r="F24" s="103">
        <v>42.744</v>
      </c>
      <c r="G24" s="105">
        <f t="shared" ref="G24:G26" si="21">H24</f>
        <v>23.594999999999999</v>
      </c>
      <c r="H24" s="107">
        <f t="shared" ref="H24" si="22">SUBTOTAL(9,I24:L25)</f>
        <v>23.594999999999999</v>
      </c>
      <c r="I24" s="107">
        <v>23.5</v>
      </c>
      <c r="J24" s="107">
        <v>0</v>
      </c>
      <c r="K24" s="107">
        <v>0</v>
      </c>
      <c r="L24" s="107">
        <v>9.5000000000000001E-2</v>
      </c>
      <c r="M24" s="97">
        <v>42.838999999999999</v>
      </c>
      <c r="N24" s="101">
        <v>0</v>
      </c>
      <c r="O24" s="85">
        <f>+(+E24+G24)-(M24+N24)</f>
        <v>23.5</v>
      </c>
      <c r="P24" s="103">
        <f t="shared" ref="P24" si="23">O24</f>
        <v>23.5</v>
      </c>
      <c r="Q24" s="31">
        <v>1</v>
      </c>
      <c r="R24" s="32">
        <v>0</v>
      </c>
      <c r="S24" s="32">
        <v>0</v>
      </c>
      <c r="T24" s="33">
        <v>0</v>
      </c>
      <c r="U24" s="32">
        <v>0</v>
      </c>
      <c r="V24" s="31">
        <v>0</v>
      </c>
      <c r="W24" s="33">
        <v>0</v>
      </c>
      <c r="X24" s="34">
        <v>0</v>
      </c>
      <c r="Y24" s="35" t="s">
        <v>23</v>
      </c>
    </row>
    <row r="25" spans="1:25" s="36" customFormat="1" ht="17.25" customHeight="1" thickBot="1" x14ac:dyDescent="0.45">
      <c r="A25" s="90"/>
      <c r="B25" s="92"/>
      <c r="C25" s="94"/>
      <c r="D25" s="100"/>
      <c r="E25" s="106"/>
      <c r="F25" s="104"/>
      <c r="G25" s="106"/>
      <c r="H25" s="108"/>
      <c r="I25" s="109"/>
      <c r="J25" s="109"/>
      <c r="K25" s="109"/>
      <c r="L25" s="109"/>
      <c r="M25" s="98"/>
      <c r="N25" s="102"/>
      <c r="O25" s="86"/>
      <c r="P25" s="104"/>
      <c r="Q25" s="37">
        <v>42.838999999999999</v>
      </c>
      <c r="R25" s="38">
        <v>0</v>
      </c>
      <c r="S25" s="38">
        <v>0</v>
      </c>
      <c r="T25" s="39">
        <v>0</v>
      </c>
      <c r="U25" s="38">
        <v>0</v>
      </c>
      <c r="V25" s="37">
        <v>0</v>
      </c>
      <c r="W25" s="39">
        <v>0</v>
      </c>
      <c r="X25" s="40">
        <v>0</v>
      </c>
      <c r="Y25" s="41" t="s">
        <v>27</v>
      </c>
    </row>
    <row r="26" spans="1:25" s="36" customFormat="1" ht="20.25" customHeight="1" x14ac:dyDescent="0.4">
      <c r="A26" s="89">
        <v>10</v>
      </c>
      <c r="B26" s="91" t="s">
        <v>46</v>
      </c>
      <c r="C26" s="93" t="s">
        <v>49</v>
      </c>
      <c r="D26" s="99" t="s">
        <v>50</v>
      </c>
      <c r="E26" s="105">
        <f t="shared" si="20"/>
        <v>47.223999999999997</v>
      </c>
      <c r="F26" s="103">
        <v>47.223999999999997</v>
      </c>
      <c r="G26" s="105">
        <f t="shared" si="21"/>
        <v>0.105</v>
      </c>
      <c r="H26" s="107">
        <f t="shared" ref="H26" si="24">SUBTOTAL(9,I26:L27)</f>
        <v>0.105</v>
      </c>
      <c r="I26" s="107">
        <v>0</v>
      </c>
      <c r="J26" s="107">
        <v>0</v>
      </c>
      <c r="K26" s="107">
        <v>0</v>
      </c>
      <c r="L26" s="107">
        <v>0.105</v>
      </c>
      <c r="M26" s="97">
        <v>47.329000000000001</v>
      </c>
      <c r="N26" s="101">
        <v>0</v>
      </c>
      <c r="O26" s="85">
        <f>+(+E26+G26)-(M26+N26)</f>
        <v>0</v>
      </c>
      <c r="P26" s="103">
        <f>O26</f>
        <v>0</v>
      </c>
      <c r="Q26" s="31">
        <v>1</v>
      </c>
      <c r="R26" s="32">
        <v>0</v>
      </c>
      <c r="S26" s="32">
        <v>0</v>
      </c>
      <c r="T26" s="33">
        <v>0</v>
      </c>
      <c r="U26" s="32">
        <v>0</v>
      </c>
      <c r="V26" s="31">
        <v>0</v>
      </c>
      <c r="W26" s="33">
        <v>0</v>
      </c>
      <c r="X26" s="34">
        <v>0</v>
      </c>
      <c r="Y26" s="35" t="s">
        <v>23</v>
      </c>
    </row>
    <row r="27" spans="1:25" s="36" customFormat="1" ht="20.25" customHeight="1" thickBot="1" x14ac:dyDescent="0.45">
      <c r="A27" s="90"/>
      <c r="B27" s="92"/>
      <c r="C27" s="94"/>
      <c r="D27" s="100"/>
      <c r="E27" s="106"/>
      <c r="F27" s="104"/>
      <c r="G27" s="106"/>
      <c r="H27" s="108"/>
      <c r="I27" s="109"/>
      <c r="J27" s="109"/>
      <c r="K27" s="109"/>
      <c r="L27" s="109"/>
      <c r="M27" s="98"/>
      <c r="N27" s="102"/>
      <c r="O27" s="86"/>
      <c r="P27" s="104"/>
      <c r="Q27" s="37">
        <v>47.328000000000003</v>
      </c>
      <c r="R27" s="38">
        <v>0</v>
      </c>
      <c r="S27" s="38">
        <v>0</v>
      </c>
      <c r="T27" s="39">
        <v>0</v>
      </c>
      <c r="U27" s="38">
        <v>0</v>
      </c>
      <c r="V27" s="37">
        <v>0</v>
      </c>
      <c r="W27" s="39">
        <v>0</v>
      </c>
      <c r="X27" s="40">
        <v>0</v>
      </c>
      <c r="Y27" s="41" t="s">
        <v>27</v>
      </c>
    </row>
    <row r="28" spans="1:25" s="47" customFormat="1" ht="24.75" customHeight="1" x14ac:dyDescent="0.4">
      <c r="A28" s="89">
        <v>11</v>
      </c>
      <c r="B28" s="91" t="s">
        <v>46</v>
      </c>
      <c r="C28" s="93" t="s">
        <v>51</v>
      </c>
      <c r="D28" s="99" t="s">
        <v>52</v>
      </c>
      <c r="E28" s="78">
        <f t="shared" ref="E28" si="25">F28</f>
        <v>60</v>
      </c>
      <c r="F28" s="87">
        <v>60</v>
      </c>
      <c r="G28" s="78">
        <f t="shared" ref="G28" si="26">H28</f>
        <v>0.13300000000000001</v>
      </c>
      <c r="H28" s="80">
        <f t="shared" ref="H28" si="27">SUBTOTAL(9,I28:L29)</f>
        <v>0.13300000000000001</v>
      </c>
      <c r="I28" s="80">
        <v>0</v>
      </c>
      <c r="J28" s="80">
        <v>0</v>
      </c>
      <c r="K28" s="80">
        <v>0</v>
      </c>
      <c r="L28" s="80">
        <v>0.13300000000000001</v>
      </c>
      <c r="M28" s="97">
        <v>34.378999999999998</v>
      </c>
      <c r="N28" s="83">
        <v>0</v>
      </c>
      <c r="O28" s="85">
        <f>+(+E28+G28)-(M28+N28)</f>
        <v>25.754000000000005</v>
      </c>
      <c r="P28" s="87">
        <f t="shared" ref="P28" si="28">O28</f>
        <v>25.754000000000005</v>
      </c>
      <c r="Q28" s="42">
        <v>1</v>
      </c>
      <c r="R28" s="43">
        <v>0</v>
      </c>
      <c r="S28" s="43">
        <v>0</v>
      </c>
      <c r="T28" s="44">
        <v>0</v>
      </c>
      <c r="U28" s="43">
        <v>0</v>
      </c>
      <c r="V28" s="42">
        <v>0</v>
      </c>
      <c r="W28" s="44">
        <v>0</v>
      </c>
      <c r="X28" s="45">
        <v>0</v>
      </c>
      <c r="Y28" s="46" t="s">
        <v>23</v>
      </c>
    </row>
    <row r="29" spans="1:25" s="47" customFormat="1" ht="24.75" customHeight="1" thickBot="1" x14ac:dyDescent="0.45">
      <c r="A29" s="90"/>
      <c r="B29" s="92"/>
      <c r="C29" s="94"/>
      <c r="D29" s="100"/>
      <c r="E29" s="79"/>
      <c r="F29" s="88"/>
      <c r="G29" s="79"/>
      <c r="H29" s="81"/>
      <c r="I29" s="82"/>
      <c r="J29" s="82"/>
      <c r="K29" s="82"/>
      <c r="L29" s="82"/>
      <c r="M29" s="98"/>
      <c r="N29" s="84"/>
      <c r="O29" s="86"/>
      <c r="P29" s="88"/>
      <c r="Q29" s="48">
        <v>34.378999999999998</v>
      </c>
      <c r="R29" s="49">
        <v>0</v>
      </c>
      <c r="S29" s="49">
        <v>0</v>
      </c>
      <c r="T29" s="50">
        <v>0</v>
      </c>
      <c r="U29" s="49">
        <v>0</v>
      </c>
      <c r="V29" s="48">
        <v>0</v>
      </c>
      <c r="W29" s="50">
        <v>0</v>
      </c>
      <c r="X29" s="51">
        <v>0</v>
      </c>
      <c r="Y29" s="52" t="s">
        <v>27</v>
      </c>
    </row>
    <row r="30" spans="1:25" s="47" customFormat="1" ht="24.75" customHeight="1" x14ac:dyDescent="0.4">
      <c r="A30" s="89">
        <v>12</v>
      </c>
      <c r="B30" s="91" t="s">
        <v>46</v>
      </c>
      <c r="C30" s="93" t="s">
        <v>53</v>
      </c>
      <c r="D30" s="99" t="s">
        <v>54</v>
      </c>
      <c r="E30" s="78">
        <f t="shared" ref="E30" si="29">F30</f>
        <v>70</v>
      </c>
      <c r="F30" s="87">
        <v>70</v>
      </c>
      <c r="G30" s="78">
        <f t="shared" ref="G30" si="30">H30</f>
        <v>0.155</v>
      </c>
      <c r="H30" s="80">
        <f t="shared" ref="H30" si="31">SUBTOTAL(9,I30:L31)</f>
        <v>0.155</v>
      </c>
      <c r="I30" s="80">
        <v>0</v>
      </c>
      <c r="J30" s="80">
        <v>0</v>
      </c>
      <c r="K30" s="80">
        <v>0</v>
      </c>
      <c r="L30" s="80">
        <v>0.155</v>
      </c>
      <c r="M30" s="97">
        <v>10.67</v>
      </c>
      <c r="N30" s="83">
        <v>0</v>
      </c>
      <c r="O30" s="85">
        <f>+(+E30+G30)-(M30+N30)</f>
        <v>59.484999999999999</v>
      </c>
      <c r="P30" s="87">
        <f t="shared" ref="P30" si="32">O30</f>
        <v>59.484999999999999</v>
      </c>
      <c r="Q30" s="42">
        <v>1</v>
      </c>
      <c r="R30" s="43">
        <v>0</v>
      </c>
      <c r="S30" s="43">
        <v>0</v>
      </c>
      <c r="T30" s="44">
        <v>0</v>
      </c>
      <c r="U30" s="43">
        <v>0</v>
      </c>
      <c r="V30" s="42">
        <v>0</v>
      </c>
      <c r="W30" s="44">
        <v>0</v>
      </c>
      <c r="X30" s="45">
        <v>0</v>
      </c>
      <c r="Y30" s="46" t="s">
        <v>23</v>
      </c>
    </row>
    <row r="31" spans="1:25" s="47" customFormat="1" ht="24.75" customHeight="1" thickBot="1" x14ac:dyDescent="0.45">
      <c r="A31" s="90"/>
      <c r="B31" s="92"/>
      <c r="C31" s="94"/>
      <c r="D31" s="100"/>
      <c r="E31" s="79"/>
      <c r="F31" s="88"/>
      <c r="G31" s="79"/>
      <c r="H31" s="81"/>
      <c r="I31" s="82"/>
      <c r="J31" s="82"/>
      <c r="K31" s="82"/>
      <c r="L31" s="82"/>
      <c r="M31" s="98"/>
      <c r="N31" s="84"/>
      <c r="O31" s="86"/>
      <c r="P31" s="88"/>
      <c r="Q31" s="48">
        <v>10.67</v>
      </c>
      <c r="R31" s="49">
        <v>0</v>
      </c>
      <c r="S31" s="49">
        <v>0</v>
      </c>
      <c r="T31" s="50">
        <v>0</v>
      </c>
      <c r="U31" s="49">
        <v>0</v>
      </c>
      <c r="V31" s="48">
        <v>0</v>
      </c>
      <c r="W31" s="50">
        <v>0</v>
      </c>
      <c r="X31" s="51">
        <v>0</v>
      </c>
      <c r="Y31" s="52" t="s">
        <v>27</v>
      </c>
    </row>
    <row r="32" spans="1:25" s="47" customFormat="1" ht="18" customHeight="1" x14ac:dyDescent="0.4">
      <c r="A32" s="89">
        <v>13</v>
      </c>
      <c r="B32" s="91" t="s">
        <v>46</v>
      </c>
      <c r="C32" s="93" t="s">
        <v>55</v>
      </c>
      <c r="D32" s="95" t="s">
        <v>56</v>
      </c>
      <c r="E32" s="78">
        <f t="shared" ref="E32" si="33">F32</f>
        <v>32</v>
      </c>
      <c r="F32" s="87">
        <v>32</v>
      </c>
      <c r="G32" s="78">
        <f t="shared" ref="G32" si="34">H32</f>
        <v>7.0999999999999994E-2</v>
      </c>
      <c r="H32" s="80">
        <f t="shared" ref="H32" si="35">SUBTOTAL(9,I32:L33)</f>
        <v>7.0999999999999994E-2</v>
      </c>
      <c r="I32" s="80">
        <v>0</v>
      </c>
      <c r="J32" s="80">
        <v>0</v>
      </c>
      <c r="K32" s="80">
        <v>0</v>
      </c>
      <c r="L32" s="80">
        <v>7.0999999999999994E-2</v>
      </c>
      <c r="M32" s="97">
        <v>0</v>
      </c>
      <c r="N32" s="83">
        <v>0</v>
      </c>
      <c r="O32" s="85">
        <f>+(+E32+G32)-(M32+N32)</f>
        <v>32.070999999999998</v>
      </c>
      <c r="P32" s="87">
        <f t="shared" ref="P32" si="36">O32</f>
        <v>32.070999999999998</v>
      </c>
      <c r="Q32" s="42">
        <v>0</v>
      </c>
      <c r="R32" s="43">
        <v>0</v>
      </c>
      <c r="S32" s="43">
        <v>0</v>
      </c>
      <c r="T32" s="44">
        <v>0</v>
      </c>
      <c r="U32" s="43">
        <v>0</v>
      </c>
      <c r="V32" s="42">
        <v>0</v>
      </c>
      <c r="W32" s="44">
        <v>0</v>
      </c>
      <c r="X32" s="45">
        <v>0</v>
      </c>
      <c r="Y32" s="46" t="s">
        <v>23</v>
      </c>
    </row>
    <row r="33" spans="1:25" s="47" customFormat="1" ht="18" customHeight="1" thickBot="1" x14ac:dyDescent="0.45">
      <c r="A33" s="90"/>
      <c r="B33" s="92"/>
      <c r="C33" s="94"/>
      <c r="D33" s="96"/>
      <c r="E33" s="79"/>
      <c r="F33" s="88"/>
      <c r="G33" s="79"/>
      <c r="H33" s="81"/>
      <c r="I33" s="82"/>
      <c r="J33" s="82"/>
      <c r="K33" s="82"/>
      <c r="L33" s="82"/>
      <c r="M33" s="98"/>
      <c r="N33" s="84"/>
      <c r="O33" s="86"/>
      <c r="P33" s="88"/>
      <c r="Q33" s="48">
        <v>0</v>
      </c>
      <c r="R33" s="49">
        <v>0</v>
      </c>
      <c r="S33" s="49">
        <v>0</v>
      </c>
      <c r="T33" s="50">
        <v>0</v>
      </c>
      <c r="U33" s="49">
        <v>0</v>
      </c>
      <c r="V33" s="48">
        <v>0</v>
      </c>
      <c r="W33" s="50">
        <v>0</v>
      </c>
      <c r="X33" s="51">
        <v>0</v>
      </c>
      <c r="Y33" s="52" t="s">
        <v>27</v>
      </c>
    </row>
    <row r="34" spans="1:25" s="47" customFormat="1" ht="18" customHeight="1" x14ac:dyDescent="0.4">
      <c r="A34" s="89">
        <v>14</v>
      </c>
      <c r="B34" s="91" t="s">
        <v>46</v>
      </c>
      <c r="C34" s="93" t="s">
        <v>57</v>
      </c>
      <c r="D34" s="95" t="s">
        <v>58</v>
      </c>
      <c r="E34" s="78">
        <f t="shared" ref="E34" si="37">F34</f>
        <v>0</v>
      </c>
      <c r="F34" s="87">
        <v>0</v>
      </c>
      <c r="G34" s="78">
        <f t="shared" ref="G34" si="38">H34</f>
        <v>91.331999999999994</v>
      </c>
      <c r="H34" s="80">
        <f t="shared" ref="H34" si="39">SUBTOTAL(9,I34:L35)</f>
        <v>91.331999999999994</v>
      </c>
      <c r="I34" s="80">
        <v>91.331999999999994</v>
      </c>
      <c r="J34" s="80">
        <v>0</v>
      </c>
      <c r="K34" s="80">
        <v>0</v>
      </c>
      <c r="L34" s="80">
        <v>0</v>
      </c>
      <c r="M34" s="97">
        <v>0</v>
      </c>
      <c r="N34" s="83">
        <v>0</v>
      </c>
      <c r="O34" s="85">
        <f>+(+E34+G34)-(M34+N34)</f>
        <v>91.331999999999994</v>
      </c>
      <c r="P34" s="87">
        <f t="shared" ref="P34" si="40">O34</f>
        <v>91.331999999999994</v>
      </c>
      <c r="Q34" s="42">
        <v>0</v>
      </c>
      <c r="R34" s="43">
        <v>0</v>
      </c>
      <c r="S34" s="43">
        <v>0</v>
      </c>
      <c r="T34" s="44">
        <v>0</v>
      </c>
      <c r="U34" s="43">
        <v>0</v>
      </c>
      <c r="V34" s="42">
        <v>0</v>
      </c>
      <c r="W34" s="44">
        <v>0</v>
      </c>
      <c r="X34" s="45">
        <v>0</v>
      </c>
      <c r="Y34" s="46" t="s">
        <v>23</v>
      </c>
    </row>
    <row r="35" spans="1:25" s="47" customFormat="1" ht="18" customHeight="1" thickBot="1" x14ac:dyDescent="0.45">
      <c r="A35" s="90"/>
      <c r="B35" s="92"/>
      <c r="C35" s="94"/>
      <c r="D35" s="96"/>
      <c r="E35" s="79"/>
      <c r="F35" s="88"/>
      <c r="G35" s="79"/>
      <c r="H35" s="81"/>
      <c r="I35" s="82"/>
      <c r="J35" s="82"/>
      <c r="K35" s="82"/>
      <c r="L35" s="82"/>
      <c r="M35" s="98"/>
      <c r="N35" s="84"/>
      <c r="O35" s="86"/>
      <c r="P35" s="88"/>
      <c r="Q35" s="48">
        <v>0</v>
      </c>
      <c r="R35" s="49">
        <v>0</v>
      </c>
      <c r="S35" s="49">
        <v>0</v>
      </c>
      <c r="T35" s="50">
        <v>0</v>
      </c>
      <c r="U35" s="49">
        <v>0</v>
      </c>
      <c r="V35" s="48">
        <v>0</v>
      </c>
      <c r="W35" s="50">
        <v>0</v>
      </c>
      <c r="X35" s="51">
        <v>0</v>
      </c>
      <c r="Y35" s="52" t="s">
        <v>27</v>
      </c>
    </row>
    <row r="36" spans="1:25" s="47" customFormat="1" ht="18" customHeight="1" x14ac:dyDescent="0.4">
      <c r="A36" s="89">
        <v>15</v>
      </c>
      <c r="B36" s="91" t="s">
        <v>59</v>
      </c>
      <c r="C36" s="93" t="s">
        <v>60</v>
      </c>
      <c r="D36" s="95" t="s">
        <v>61</v>
      </c>
      <c r="E36" s="78">
        <f t="shared" ref="E36" si="41">F36</f>
        <v>50.085000000000001</v>
      </c>
      <c r="F36" s="87">
        <v>50.085000000000001</v>
      </c>
      <c r="G36" s="78">
        <f t="shared" ref="G36" si="42">H36</f>
        <v>0</v>
      </c>
      <c r="H36" s="80">
        <f t="shared" ref="H36" si="43">SUBTOTAL(9,I36:L37)</f>
        <v>0</v>
      </c>
      <c r="I36" s="80">
        <v>0</v>
      </c>
      <c r="J36" s="80">
        <v>0</v>
      </c>
      <c r="K36" s="80">
        <v>0</v>
      </c>
      <c r="L36" s="80">
        <v>0</v>
      </c>
      <c r="M36" s="97">
        <v>50.085000000000001</v>
      </c>
      <c r="N36" s="83">
        <v>0</v>
      </c>
      <c r="O36" s="85">
        <f>+(+E36+G36)-(M36+N36)</f>
        <v>0</v>
      </c>
      <c r="P36" s="87">
        <f t="shared" ref="P36" si="44">O36</f>
        <v>0</v>
      </c>
      <c r="Q36" s="42">
        <v>1</v>
      </c>
      <c r="R36" s="43">
        <v>0</v>
      </c>
      <c r="S36" s="43">
        <v>0</v>
      </c>
      <c r="T36" s="44">
        <v>0</v>
      </c>
      <c r="U36" s="43">
        <v>0</v>
      </c>
      <c r="V36" s="42">
        <v>0</v>
      </c>
      <c r="W36" s="44">
        <v>0</v>
      </c>
      <c r="X36" s="45">
        <v>0</v>
      </c>
      <c r="Y36" s="46" t="s">
        <v>23</v>
      </c>
    </row>
    <row r="37" spans="1:25" s="47" customFormat="1" ht="18" customHeight="1" thickBot="1" x14ac:dyDescent="0.45">
      <c r="A37" s="90"/>
      <c r="B37" s="92"/>
      <c r="C37" s="94"/>
      <c r="D37" s="96"/>
      <c r="E37" s="79"/>
      <c r="F37" s="88"/>
      <c r="G37" s="79"/>
      <c r="H37" s="81"/>
      <c r="I37" s="82"/>
      <c r="J37" s="82"/>
      <c r="K37" s="82"/>
      <c r="L37" s="82"/>
      <c r="M37" s="98"/>
      <c r="N37" s="84"/>
      <c r="O37" s="86"/>
      <c r="P37" s="88"/>
      <c r="Q37" s="48">
        <v>50.085000000000001</v>
      </c>
      <c r="R37" s="49">
        <v>0</v>
      </c>
      <c r="S37" s="49">
        <v>0</v>
      </c>
      <c r="T37" s="50">
        <v>0</v>
      </c>
      <c r="U37" s="49">
        <v>0</v>
      </c>
      <c r="V37" s="48">
        <v>0</v>
      </c>
      <c r="W37" s="50">
        <v>0</v>
      </c>
      <c r="X37" s="51">
        <v>0</v>
      </c>
      <c r="Y37" s="52" t="s">
        <v>27</v>
      </c>
    </row>
    <row r="38" spans="1:25" s="57" customFormat="1" ht="20.100000000000001" customHeight="1" x14ac:dyDescent="0.4">
      <c r="A38" s="72" t="s">
        <v>62</v>
      </c>
      <c r="B38" s="72">
        <v>15</v>
      </c>
      <c r="C38" s="74"/>
      <c r="D38" s="76"/>
      <c r="E38" s="68">
        <f t="shared" ref="E38:P38" si="45">SUM(E8:E37)</f>
        <v>4329.9040000000005</v>
      </c>
      <c r="F38" s="70">
        <f t="shared" si="45"/>
        <v>4329.9040000000005</v>
      </c>
      <c r="G38" s="68">
        <f t="shared" si="45"/>
        <v>658.55000000000007</v>
      </c>
      <c r="H38" s="64">
        <f t="shared" si="45"/>
        <v>658.55000000000007</v>
      </c>
      <c r="I38" s="64">
        <f t="shared" si="45"/>
        <v>358.45</v>
      </c>
      <c r="J38" s="64">
        <f t="shared" si="45"/>
        <v>0</v>
      </c>
      <c r="K38" s="64">
        <f t="shared" si="45"/>
        <v>0</v>
      </c>
      <c r="L38" s="64">
        <f t="shared" si="45"/>
        <v>300.09999999999997</v>
      </c>
      <c r="M38" s="64">
        <f t="shared" si="45"/>
        <v>1136.1279999999999</v>
      </c>
      <c r="N38" s="66">
        <f t="shared" si="45"/>
        <v>0</v>
      </c>
      <c r="O38" s="68">
        <f t="shared" si="45"/>
        <v>3852.3259999999996</v>
      </c>
      <c r="P38" s="70">
        <f t="shared" si="45"/>
        <v>3852.3259999999996</v>
      </c>
      <c r="Q38" s="53">
        <f t="shared" ref="Q38:X38" si="46">SUMIF($Y$8:$Y$37,$Y$6,Q8:Q37)</f>
        <v>8</v>
      </c>
      <c r="R38" s="54">
        <f t="shared" si="46"/>
        <v>0</v>
      </c>
      <c r="S38" s="54">
        <f t="shared" si="46"/>
        <v>1</v>
      </c>
      <c r="T38" s="55">
        <f t="shared" si="46"/>
        <v>0</v>
      </c>
      <c r="U38" s="54">
        <f t="shared" si="46"/>
        <v>0</v>
      </c>
      <c r="V38" s="53">
        <f t="shared" si="46"/>
        <v>0</v>
      </c>
      <c r="W38" s="55">
        <f t="shared" si="46"/>
        <v>10</v>
      </c>
      <c r="X38" s="56">
        <f t="shared" si="46"/>
        <v>0</v>
      </c>
      <c r="Y38" s="46" t="s">
        <v>23</v>
      </c>
    </row>
    <row r="39" spans="1:25" s="57" customFormat="1" ht="20.100000000000001" customHeight="1" thickBot="1" x14ac:dyDescent="0.45">
      <c r="A39" s="73"/>
      <c r="B39" s="73"/>
      <c r="C39" s="75"/>
      <c r="D39" s="77"/>
      <c r="E39" s="69"/>
      <c r="F39" s="71"/>
      <c r="G39" s="69"/>
      <c r="H39" s="65"/>
      <c r="I39" s="65"/>
      <c r="J39" s="65"/>
      <c r="K39" s="65"/>
      <c r="L39" s="65"/>
      <c r="M39" s="65"/>
      <c r="N39" s="67"/>
      <c r="O39" s="69"/>
      <c r="P39" s="71"/>
      <c r="Q39" s="58">
        <f t="shared" ref="Q39:X39" si="47">SUMIF($Y$8:$Y$37,$Y$7,Q8:Q37)</f>
        <v>862.12699999999995</v>
      </c>
      <c r="R39" s="59">
        <f t="shared" si="47"/>
        <v>0</v>
      </c>
      <c r="S39" s="59">
        <f t="shared" si="47"/>
        <v>274</v>
      </c>
      <c r="T39" s="60">
        <f t="shared" si="47"/>
        <v>0</v>
      </c>
      <c r="U39" s="59">
        <f t="shared" si="47"/>
        <v>0</v>
      </c>
      <c r="V39" s="58">
        <f t="shared" si="47"/>
        <v>0</v>
      </c>
      <c r="W39" s="60">
        <f t="shared" si="47"/>
        <v>1914.1849999999999</v>
      </c>
      <c r="X39" s="61">
        <f t="shared" si="47"/>
        <v>0</v>
      </c>
      <c r="Y39" s="52" t="s">
        <v>27</v>
      </c>
    </row>
    <row r="40" spans="1:25" ht="19.5" hidden="1" outlineLevel="1" thickBot="1" x14ac:dyDescent="0.45">
      <c r="A40" s="2" t="s">
        <v>63</v>
      </c>
      <c r="B40" s="2"/>
      <c r="C40" s="2"/>
      <c r="D40" s="2"/>
      <c r="E40" s="2"/>
      <c r="F40" s="2"/>
      <c r="G40" s="2"/>
      <c r="H40" s="2"/>
      <c r="I40" s="2"/>
      <c r="J40" s="2"/>
      <c r="K40" s="2"/>
      <c r="L40" s="2"/>
      <c r="M40" s="2"/>
      <c r="N40" s="2"/>
      <c r="O40" s="2"/>
      <c r="P40" s="2"/>
      <c r="Q40" s="2"/>
      <c r="R40" s="2"/>
      <c r="S40" s="2"/>
      <c r="T40" s="2"/>
      <c r="U40" s="2"/>
      <c r="V40" s="2"/>
      <c r="W40" s="2"/>
      <c r="X40" s="2"/>
      <c r="Y40" s="3"/>
    </row>
    <row r="41" spans="1:25" ht="19.5" hidden="1" outlineLevel="1" thickBot="1" x14ac:dyDescent="0.45">
      <c r="A41" s="2"/>
      <c r="B41" s="2"/>
      <c r="C41" s="2" t="s">
        <v>64</v>
      </c>
      <c r="D41" s="2"/>
      <c r="E41" s="2"/>
      <c r="F41" s="2" t="s">
        <v>65</v>
      </c>
      <c r="G41" s="2"/>
      <c r="H41" s="2"/>
      <c r="I41" s="2"/>
      <c r="J41" s="2"/>
      <c r="K41" s="2"/>
      <c r="L41" s="2"/>
      <c r="M41" s="2"/>
      <c r="N41" s="2"/>
      <c r="O41" s="62"/>
      <c r="P41" s="2"/>
      <c r="Q41" s="2"/>
      <c r="R41" s="2"/>
      <c r="S41" s="2"/>
      <c r="T41" s="2"/>
      <c r="U41" s="2"/>
      <c r="V41" s="2"/>
      <c r="W41" s="2"/>
      <c r="X41" s="2"/>
      <c r="Y41" s="3"/>
    </row>
    <row r="42" spans="1:25" ht="19.5" hidden="1" outlineLevel="1" thickBot="1" x14ac:dyDescent="0.45">
      <c r="A42" s="2"/>
      <c r="B42" s="2"/>
      <c r="C42" s="2" t="s">
        <v>66</v>
      </c>
      <c r="D42" s="2"/>
      <c r="E42" s="2"/>
      <c r="F42" s="2" t="s">
        <v>67</v>
      </c>
      <c r="G42" s="2"/>
      <c r="H42" s="2"/>
      <c r="I42" s="2"/>
      <c r="J42" s="2"/>
      <c r="K42" s="2"/>
      <c r="L42" s="2"/>
      <c r="M42" s="2"/>
      <c r="N42" s="2"/>
      <c r="O42" s="2"/>
      <c r="P42" s="2"/>
      <c r="Q42" s="2"/>
      <c r="R42" s="2"/>
      <c r="S42" s="2"/>
      <c r="T42" s="2"/>
      <c r="U42" s="2"/>
      <c r="V42" s="2"/>
      <c r="W42" s="2"/>
      <c r="X42" s="2"/>
      <c r="Y42" s="3"/>
    </row>
    <row r="43" spans="1:25" ht="19.5" hidden="1" outlineLevel="1" thickBot="1" x14ac:dyDescent="0.45">
      <c r="A43" s="2"/>
      <c r="B43" s="2"/>
      <c r="C43" s="2" t="s">
        <v>68</v>
      </c>
      <c r="D43" s="2"/>
      <c r="E43" s="2"/>
      <c r="F43" s="2" t="s">
        <v>69</v>
      </c>
      <c r="G43" s="2"/>
      <c r="H43" s="2"/>
      <c r="I43" s="2"/>
      <c r="J43" s="2"/>
      <c r="K43" s="2"/>
      <c r="L43" s="2"/>
      <c r="M43" s="2"/>
      <c r="N43" s="2"/>
      <c r="O43" s="2"/>
      <c r="P43" s="2"/>
      <c r="Q43" s="2"/>
      <c r="R43" s="2"/>
      <c r="S43" s="2"/>
      <c r="T43" s="2"/>
      <c r="U43" s="2"/>
      <c r="V43" s="2"/>
      <c r="W43" s="2"/>
      <c r="X43" s="2"/>
      <c r="Y43" s="3"/>
    </row>
    <row r="44" spans="1:25" ht="19.5" hidden="1" outlineLevel="1" thickBot="1" x14ac:dyDescent="0.45">
      <c r="A44" s="2"/>
      <c r="B44" s="2"/>
      <c r="C44" s="2" t="s">
        <v>70</v>
      </c>
      <c r="D44" s="2"/>
      <c r="E44" s="2"/>
      <c r="F44" s="2" t="s">
        <v>71</v>
      </c>
      <c r="G44" s="2"/>
      <c r="H44" s="2"/>
      <c r="I44" s="2"/>
      <c r="J44" s="2"/>
      <c r="K44" s="2"/>
      <c r="L44" s="2"/>
      <c r="M44" s="2"/>
      <c r="N44" s="2"/>
      <c r="O44" s="2"/>
      <c r="P44" s="2"/>
      <c r="Q44" s="2"/>
      <c r="R44" s="2"/>
      <c r="S44" s="2"/>
      <c r="T44" s="2"/>
      <c r="U44" s="2"/>
      <c r="V44" s="2"/>
      <c r="W44" s="2"/>
      <c r="X44" s="2"/>
      <c r="Y44" s="3"/>
    </row>
    <row r="45" spans="1:25" ht="19.5" hidden="1" outlineLevel="1" thickBot="1" x14ac:dyDescent="0.45">
      <c r="A45" s="2"/>
      <c r="B45" s="2"/>
      <c r="C45" s="2" t="s">
        <v>72</v>
      </c>
      <c r="D45" s="2"/>
      <c r="E45" s="2"/>
      <c r="F45" s="2" t="s">
        <v>73</v>
      </c>
      <c r="G45" s="2"/>
      <c r="H45" s="2"/>
      <c r="I45" s="2"/>
      <c r="J45" s="2"/>
      <c r="K45" s="2"/>
      <c r="L45" s="2"/>
      <c r="M45" s="2"/>
      <c r="N45" s="2"/>
      <c r="O45" s="2"/>
      <c r="P45" s="2"/>
      <c r="Q45" s="2"/>
      <c r="R45" s="2"/>
      <c r="S45" s="2"/>
      <c r="T45" s="2"/>
      <c r="U45" s="2"/>
      <c r="V45" s="2"/>
      <c r="W45" s="2"/>
      <c r="X45" s="2"/>
      <c r="Y45" s="3"/>
    </row>
    <row r="46" spans="1:25" ht="19.5" hidden="1" outlineLevel="1" thickBot="1" x14ac:dyDescent="0.45">
      <c r="A46" s="2"/>
      <c r="B46" s="2"/>
      <c r="C46" s="2" t="s">
        <v>74</v>
      </c>
      <c r="D46" s="2"/>
      <c r="E46" s="2"/>
      <c r="F46" s="2" t="s">
        <v>75</v>
      </c>
      <c r="G46" s="2"/>
      <c r="H46" s="2"/>
      <c r="I46" s="2"/>
      <c r="J46" s="2"/>
      <c r="K46" s="2"/>
      <c r="L46" s="2"/>
      <c r="M46" s="2"/>
      <c r="N46" s="2"/>
      <c r="O46" s="2"/>
      <c r="P46" s="2"/>
      <c r="Q46" s="2"/>
      <c r="R46" s="2"/>
      <c r="S46" s="2"/>
      <c r="T46" s="2"/>
      <c r="U46" s="2"/>
      <c r="V46" s="2"/>
      <c r="W46" s="2"/>
      <c r="X46" s="2"/>
      <c r="Y46" s="3"/>
    </row>
    <row r="47" spans="1:25" ht="19.5" hidden="1" outlineLevel="1" thickBot="1" x14ac:dyDescent="0.45">
      <c r="A47" s="2"/>
      <c r="B47" s="2"/>
      <c r="C47" s="2" t="s">
        <v>76</v>
      </c>
      <c r="D47" s="2"/>
      <c r="E47" s="2"/>
      <c r="F47" s="2"/>
      <c r="G47" s="2"/>
      <c r="H47" s="2"/>
      <c r="I47" s="2"/>
      <c r="J47" s="2"/>
      <c r="K47" s="2"/>
      <c r="L47" s="2"/>
      <c r="M47" s="2"/>
      <c r="N47" s="2"/>
      <c r="O47" s="2"/>
      <c r="P47" s="2"/>
      <c r="Q47" s="2"/>
      <c r="R47" s="2"/>
      <c r="S47" s="2"/>
      <c r="T47" s="2"/>
      <c r="U47" s="2"/>
      <c r="V47" s="2"/>
      <c r="W47" s="2"/>
      <c r="X47" s="2"/>
      <c r="Y47" s="3"/>
    </row>
    <row r="48" spans="1:25" ht="19.5" hidden="1" outlineLevel="1" thickBot="1" x14ac:dyDescent="0.45">
      <c r="A48" s="2"/>
      <c r="B48" s="2"/>
      <c r="C48" s="2" t="s">
        <v>77</v>
      </c>
      <c r="D48" s="2"/>
      <c r="E48" s="2"/>
      <c r="F48" s="2"/>
      <c r="G48" s="2"/>
      <c r="H48" s="2"/>
      <c r="I48" s="2"/>
      <c r="J48" s="2"/>
      <c r="K48" s="2"/>
      <c r="L48" s="2"/>
      <c r="M48" s="2"/>
      <c r="N48" s="2"/>
      <c r="O48" s="2"/>
      <c r="P48" s="2"/>
      <c r="Q48" s="2"/>
      <c r="R48" s="2"/>
      <c r="S48" s="2"/>
      <c r="T48" s="2"/>
      <c r="U48" s="2"/>
      <c r="V48" s="2"/>
      <c r="W48" s="2"/>
      <c r="X48" s="2"/>
      <c r="Y48" s="3"/>
    </row>
    <row r="49" spans="3:15" ht="19.5" hidden="1" outlineLevel="1" thickBot="1" x14ac:dyDescent="0.45">
      <c r="C49" s="2" t="s">
        <v>78</v>
      </c>
      <c r="D49" s="2"/>
      <c r="E49" s="2"/>
      <c r="F49" s="2"/>
      <c r="G49" s="2"/>
      <c r="H49" s="2"/>
      <c r="I49" s="2"/>
      <c r="J49" s="2"/>
      <c r="K49" s="2"/>
      <c r="L49" s="2"/>
      <c r="M49" s="2"/>
      <c r="N49" s="2"/>
      <c r="O49" s="2"/>
    </row>
    <row r="50" spans="3:15" ht="19.5" hidden="1" outlineLevel="1" thickBot="1" x14ac:dyDescent="0.45">
      <c r="C50" s="2" t="s">
        <v>79</v>
      </c>
      <c r="D50" s="2"/>
      <c r="E50" s="2"/>
      <c r="F50" s="2"/>
      <c r="G50" s="2"/>
      <c r="H50" s="2"/>
      <c r="I50" s="2"/>
      <c r="J50" s="2"/>
      <c r="K50" s="2"/>
      <c r="L50" s="2"/>
      <c r="M50" s="2"/>
      <c r="N50" s="2"/>
      <c r="O50" s="2"/>
    </row>
    <row r="51" spans="3:15" collapsed="1" x14ac:dyDescent="0.4">
      <c r="C51" s="2"/>
      <c r="D51" s="2"/>
      <c r="E51" s="2"/>
      <c r="F51" s="2"/>
      <c r="G51" s="2"/>
      <c r="H51" s="2"/>
      <c r="I51" s="2"/>
      <c r="J51" s="2"/>
      <c r="K51" s="2"/>
      <c r="L51" s="2"/>
      <c r="M51" s="2"/>
      <c r="N51" s="2"/>
      <c r="O51" s="63">
        <f>+(+$E$38+$G$38)-($M$38+$N$38)</f>
        <v>3852.3260000000009</v>
      </c>
    </row>
    <row r="52" spans="3:15" x14ac:dyDescent="0.4">
      <c r="C52" s="2"/>
      <c r="D52" s="2"/>
      <c r="E52" s="2"/>
      <c r="F52" s="2"/>
      <c r="G52" s="2"/>
      <c r="H52" s="2"/>
      <c r="I52" s="2"/>
      <c r="J52" s="2"/>
      <c r="K52" s="2"/>
      <c r="L52" s="2"/>
      <c r="M52" s="2"/>
      <c r="N52" s="2"/>
      <c r="O52" s="2"/>
    </row>
  </sheetData>
  <mergeCells count="279">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B14:B15"/>
    <mergeCell ref="C14:C15"/>
    <mergeCell ref="D14:D15"/>
    <mergeCell ref="E14:E15"/>
    <mergeCell ref="F14:F15"/>
    <mergeCell ref="G12:G13"/>
    <mergeCell ref="H12:H13"/>
    <mergeCell ref="I12:I13"/>
    <mergeCell ref="G16:G17"/>
    <mergeCell ref="H16:H17"/>
    <mergeCell ref="I16:I17"/>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C22:C23"/>
    <mergeCell ref="D22:D23"/>
    <mergeCell ref="E22:E23"/>
    <mergeCell ref="F22:F23"/>
    <mergeCell ref="G20:G21"/>
    <mergeCell ref="H20:H21"/>
    <mergeCell ref="I20:I21"/>
    <mergeCell ref="M18:M19"/>
    <mergeCell ref="C18:C19"/>
    <mergeCell ref="D18:D19"/>
    <mergeCell ref="E18:E19"/>
    <mergeCell ref="F18:F19"/>
    <mergeCell ref="M22:M23"/>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B22:B23"/>
    <mergeCell ref="B26:B27"/>
    <mergeCell ref="C26:C27"/>
    <mergeCell ref="D26:D27"/>
    <mergeCell ref="E26:E27"/>
    <mergeCell ref="F26:F27"/>
    <mergeCell ref="G24:G25"/>
    <mergeCell ref="H24:H25"/>
    <mergeCell ref="I24:I25"/>
    <mergeCell ref="G28:G29"/>
    <mergeCell ref="H28:H29"/>
    <mergeCell ref="I28:I29"/>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K28:K29"/>
    <mergeCell ref="L28:L29"/>
    <mergeCell ref="A26:A27"/>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C34:C35"/>
    <mergeCell ref="D34:D35"/>
    <mergeCell ref="E34:E35"/>
    <mergeCell ref="F34:F35"/>
    <mergeCell ref="G32:G33"/>
    <mergeCell ref="H32:H33"/>
    <mergeCell ref="I32:I33"/>
    <mergeCell ref="M30:M31"/>
    <mergeCell ref="C30:C31"/>
    <mergeCell ref="D30:D31"/>
    <mergeCell ref="E30:E31"/>
    <mergeCell ref="F30:F31"/>
    <mergeCell ref="M34:M35"/>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B34:B35"/>
    <mergeCell ref="A38:A39"/>
    <mergeCell ref="B38:B39"/>
    <mergeCell ref="C38:C39"/>
    <mergeCell ref="D38:D39"/>
    <mergeCell ref="E38:E39"/>
    <mergeCell ref="F38:F39"/>
    <mergeCell ref="G36:G37"/>
    <mergeCell ref="H36:H37"/>
    <mergeCell ref="I36:I37"/>
    <mergeCell ref="M38:M39"/>
    <mergeCell ref="N38:N39"/>
    <mergeCell ref="O38:O39"/>
    <mergeCell ref="P38:P39"/>
    <mergeCell ref="G38:G39"/>
    <mergeCell ref="H38:H39"/>
    <mergeCell ref="I38:I39"/>
    <mergeCell ref="J38:J39"/>
    <mergeCell ref="K38:K39"/>
    <mergeCell ref="L38:L39"/>
  </mergeCells>
  <phoneticPr fontId="2"/>
  <pageMargins left="0.51181102362204722" right="0.31496062992125984" top="0.55118110236220474" bottom="0.55118110236220474" header="0.31496062992125984" footer="0.31496062992125984"/>
  <pageSetup paperSize="9" scale="53"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004電源立地地域対策交付金基金</dc:title>
  <dc:creator/>
  <cp:lastModifiedBy>文部科学省</cp:lastModifiedBy>
  <cp:lastPrinted>2020-10-08T07:21:23Z</cp:lastPrinted>
  <dcterms:created xsi:type="dcterms:W3CDTF">2020-10-06T00:22:11Z</dcterms:created>
  <dcterms:modified xsi:type="dcterms:W3CDTF">2020-10-19T02:19:38Z</dcterms:modified>
</cp:coreProperties>
</file>