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M119" i="3"/>
  <c r="AI119" i="3"/>
  <c r="AQ116" i="3"/>
  <c r="AM116"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<sst xmlns="http://schemas.openxmlformats.org/spreadsheetml/2006/main" count="2971" uniqueCount="659">
  <si>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</si>
  <si>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</si>
  <si>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</si>
  <si>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</si>
  <si>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</si>
  <si>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</si>
  <si>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</si>
  <si>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</si>
  <si>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</si>
  <si>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</si>
  <si>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</si>
  <si>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</si>
  <si>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</si>
  <si>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</si>
  <si>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</si>
  <si>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</si>
  <si>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</si>
  <si>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</si>
  <si>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</si>
  <si>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</si>
  <si>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</si>
  <si>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</si>
  <si>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</si>
  <si>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</si>
  <si>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</si>
  <si>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</si>
  <si>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</si>
  <si>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</si>
  <si>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</si>
  <si>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</si>
  <si>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</si>
  <si>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</si>
  <si>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</si>
  <si>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</si>
  <si>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</si>
  <si>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</si>
  <si>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</si>
  <si>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</si>
  <si>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</si>
  <si>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</si>
  <si>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</si>
  <si>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</si>
  <si>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</si>
  <si>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</si>
  <si>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</si>
  <si>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</si>
  <si>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</si>
  <si>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</si>
  <si>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</si>
  <si>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</si>
  <si>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</si>
  <si>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</si>
  <si>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</si>
  <si>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</si>
  <si>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</si>
  <si>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</si>
  <si>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</si>
  <si>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</si>
  <si>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</si>
  <si>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</si>
  <si>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</si>
  <si>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</si>
  <si>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</si>
  <si>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</si>
  <si>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</si>
  <si>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</si>
  <si>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</si>
  <si>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</si>
  <si>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</si>
  <si>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</si>
  <si>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</si>
  <si>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</si>
  <si>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</si>
  <si>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</si>
  <si>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</si>
  <si>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</si>
  <si>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</si>
  <si>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</si>
  <si>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</si>
  <si>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</si>
  <si>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</si>
  <si>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</si>
  <si>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</si>
  <si>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</si>
  <si>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</si>
  <si>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</si>
  <si>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</si>
  <si>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</si>
  <si>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</si>
  <si>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</si>
  <si>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</si>
  <si>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</si>
  <si>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</si>
  <si>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</si>
  <si>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</si>
  <si>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</si>
  <si>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</si>
  <si>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</si>
  <si>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</si>
  <si>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</si>
  <si>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</si>
  <si>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</si>
  <si>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</si>
  <si>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</si>
  <si>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</si>
  <si>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</si>
  <si>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</si>
  <si>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</si>
  <si>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</si>
  <si>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</si>
  <si>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</si>
  <si>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</si>
  <si>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</si>
  <si>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</si>
  <si>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</si>
  <si>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</si>
  <si>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</si>
  <si>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</si>
  <si>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</si>
  <si>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</si>
  <si>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</si>
  <si>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</si>
  <si>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</si>
  <si>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</si>
  <si>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</si>
  <si>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</si>
  <si>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</si>
  <si>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</si>
  <si>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</si>
  <si>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</si>
  <si>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</si>
  <si>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</si>
  <si>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</si>
  <si>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</si>
  <si>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</si>
  <si>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</si>
  <si>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</si>
  <si>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</si>
  <si>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</si>
  <si>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</si>
  <si>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</si>
  <si>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</si>
  <si>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</si>
  <si>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</si>
  <si>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</si>
  <si>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</si>
  <si>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</si>
  <si>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</si>
  <si>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</si>
  <si>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</si>
  <si>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</si>
  <si>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</si>
  <si>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</si>
  <si>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</si>
  <si>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</si>
  <si>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</si>
  <si>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</si>
  <si>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</si>
  <si>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</si>
  <si>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</si>
  <si>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</si>
  <si>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</si>
  <si>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</si>
  <si>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</si>
  <si>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</si>
  <si>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</si>
  <si>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</si>
  <si>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</si>
  <si>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</si>
  <si>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</si>
  <si>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</si>
  <si>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</si>
  <si>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</si>
  <si>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</si>
  <si>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</si>
  <si>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</si>
  <si>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</si>
  <si>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</si>
  <si>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</si>
  <si>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</si>
  <si>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</si>
  <si>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</si>
  <si>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</si>
  <si>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</si>
  <si>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</si>
  <si>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</si>
  <si>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</si>
  <si>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</si>
  <si>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</si>
  <si>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</si>
  <si>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</si>
  <si>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</si>
  <si>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</si>
  <si>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</si>
  <si>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</si>
  <si>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</si>
  <si>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</si>
  <si>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</si>
  <si>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</si>
  <si>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</si>
  <si>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</si>
  <si>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</si>
  <si>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</si>
  <si>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</si>
  <si>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</si>
  <si>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</si>
  <si>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</si>
  <si>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</si>
  <si>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</si>
  <si>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</si>
  <si>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</si>
  <si>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</si>
  <si>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</si>
  <si>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</si>
  <si>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</si>
  <si>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</si>
  <si>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</si>
  <si>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</si>
  <si>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</si>
  <si>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</si>
  <si>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</si>
  <si>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</si>
  <si>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</si>
  <si>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</si>
  <si>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</si>
  <si>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</si>
  <si>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</si>
  <si>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</si>
  <si>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</si>
  <si>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</si>
  <si>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</si>
  <si>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</si>
  <si>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</si>
  <si>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</si>
  <si>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</si>
  <si>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</si>
  <si>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</si>
  <si>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</si>
  <si>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</si>
  <si>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</si>
  <si>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</si>
  <si>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</si>
  <si>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</si>
  <si>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</si>
  <si>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</si>
  <si>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</si>
  <si>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</si>
  <si>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</si>
  <si>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</si>
  <si>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</si>
  <si>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</si>
  <si>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</si>
  <si>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</si>
  <si>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</si>
  <si>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</si>
  <si>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</si>
  <si>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</si>
  <si>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</si>
  <si>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</si>
  <si>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</si>
  <si>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</si>
  <si>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</si>
  <si>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</si>
  <si>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</si>
  <si>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</si>
  <si>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</si>
  <si>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</si>
  <si>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</si>
  <si>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</si>
  <si>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</si>
  <si>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</si>
  <si>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</si>
  <si>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</si>
  <si>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</si>
  <si>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</si>
  <si>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</si>
  <si>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</si>
  <si>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</si>
  <si>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</si>
  <si>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</si>
  <si>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</si>
  <si>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</si>
  <si>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</si>
  <si>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</si>
  <si>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</si>
  <si>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</si>
  <si>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</si>
  <si>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</si>
  <si>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</si>
  <si>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</si>
  <si>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</si>
  <si>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</si>
  <si>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</si>
  <si>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</si>
  <si>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</si>
  <si>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</si>
  <si>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</si>
  <si>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</si>
  <si>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</si>
  <si>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</si>
  <si>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</si>
  <si>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</si>
  <si>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</si>
  <si>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</si>
  <si>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</si>
  <si>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</si>
  <si>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</si>
  <si>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</si>
  <si>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</si>
  <si>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</si>
  <si>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</si>
  <si>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</si>
  <si>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</si>
  <si>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</si>
  <si>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</si>
  <si>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</si>
  <si>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</si>
  <si>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</si>
  <si>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</si>
  <si>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</si>
  <si>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</si>
  <si>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</si>
  <si>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</si>
  <si>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</si>
  <si>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</si>
  <si>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</si>
  <si>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</si>
  <si>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</si>
  <si>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</si>
  <si>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</si>
  <si>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</si>
  <si>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</si>
  <si>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</si>
  <si>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</si>
  <si>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</si>
  <si>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</si>
  <si>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</si>
  <si>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</si>
  <si>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</si>
  <si>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</si>
  <si>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</si>
  <si>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</si>
  <si>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</si>
  <si>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</si>
  <si>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</si>
  <si>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</si>
  <si>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</si>
  <si>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</si>
  <si>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</si>
  <si>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</si>
  <si>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</si>
  <si>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</si>
  <si>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</si>
  <si>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</si>
  <si>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</si>
  <si>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</si>
  <si>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</si>
  <si>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</si>
  <si>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</si>
  <si>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</si>
  <si>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</si>
  <si>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</si>
  <si>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</si>
  <si>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</si>
  <si>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</si>
  <si>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</si>
  <si>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</si>
  <si>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</si>
  <si>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</si>
  <si>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</si>
  <si>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</si>
  <si>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</si>
  <si>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</si>
  <si>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</si>
  <si>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</si>
  <si>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</si>
  <si>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</si>
  <si>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</si>
  <si>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</si>
  <si>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</si>
  <si>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</si>
  <si>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</si>
  <si>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</si>
  <si>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</si>
  <si>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</si>
  <si>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</si>
  <si>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</si>
  <si>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</si>
  <si>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</si>
  <si>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</si>
  <si>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</si>
  <si>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</si>
  <si>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</si>
  <si>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</si>
  <si>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</si>
  <si>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</si>
  <si>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</si>
  <si>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</si>
  <si>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</si>
  <si>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</si>
  <si>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</si>
  <si>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</si>
  <si>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</si>
  <si>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</si>
  <si>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</si>
  <si>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</si>
  <si>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</si>
  <si>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</si>
  <si>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</si>
  <si>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</si>
  <si>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</si>
  <si>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</si>
  <si>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</si>
  <si>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</si>
  <si>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</si>
  <si>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</si>
  <si>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</si>
  <si>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</si>
  <si>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</si>
  <si>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</si>
  <si>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</si>
  <si>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</si>
  <si>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</si>
  <si>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</si>
  <si>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</si>
  <si>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</si>
  <si>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</si>
  <si>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</si>
  <si>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</si>
  <si>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</si>
  <si>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</si>
  <si>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</si>
  <si>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</si>
  <si>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</si>
  <si>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</si>
  <si>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</si>
  <si>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</si>
  <si>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</si>
  <si>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</si>
  <si>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</si>
  <si>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</si>
  <si>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</si>
  <si>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</si>
  <si>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</si>
  <si>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</si>
  <si>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</si>
  <si>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</si>
  <si>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</si>
  <si>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</si>
  <si>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</si>
  <si>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</si>
  <si>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</si>
  <si>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</si>
  <si>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</si>
  <si>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</si>
  <si>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</si>
  <si>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</si>
  <si>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</si>
  <si>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</si>
  <si>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</si>
  <si>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</si>
  <si>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</si>
  <si>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</si>
  <si>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</si>
  <si>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</si>
  <si>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</si>
  <si>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</si>
  <si>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</si>
  <si>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</si>
  <si>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</si>
  <si>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</si>
  <si>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</si>
  <si>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</si>
  <si>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</si>
  <si>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</si>
  <si>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</si>
  <si>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</si>
  <si>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</si>
  <si>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</si>
  <si>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</si>
  <si>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</si>
  <si>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</si>
  <si>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</si>
  <si>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</si>
  <si>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</si>
  <si>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</si>
  <si>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</si>
  <si>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</si>
  <si>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</si>
  <si>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</si>
  <si>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</si>
  <si>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</si>
  <si>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</si>
  <si>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</si>
  <si>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</si>
  <si>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</si>
  <si>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</si>
  <si>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</si>
  <si>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</si>
  <si>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</si>
  <si>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</si>
  <si>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</si>
  <si>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</si>
  <si>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</si>
  <si>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</si>
  <si>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</si>
  <si>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</si>
  <si>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</si>
  <si>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</si>
  <si>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</si>
  <si>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</si>
  <si>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</si>
  <si>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</si>
  <si>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</si>
  <si>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</si>
  <si>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</si>
  <si>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</si>
  <si>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</si>
  <si>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</si>
  <si>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</si>
  <si>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</si>
  <si>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</si>
  <si>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</si>
  <si>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</si>
  <si>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</si>
  <si>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</si>
  <si>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</si>
  <si>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</si>
  <si>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</si>
  <si>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</si>
  <si>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</si>
  <si>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</si>
  <si>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</si>
  <si>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</si>
  <si>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</si>
  <si>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</si>
  <si>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</si>
  <si>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</si>
  <si>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</si>
  <si>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</si>
  <si>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</si>
  <si>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</si>
  <si>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</si>
  <si>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</si>
  <si>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</si>
  <si>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</si>
  <si>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</si>
  <si>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</si>
  <si>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</si>
  <si>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</si>
  <si>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</si>
  <si>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</si>
  <si>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</si>
  <si>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</si>
  <si>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</si>
  <si>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</si>
  <si>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</si>
  <si>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</si>
  <si>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</si>
  <si>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</si>
  <si>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</si>
  <si>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</si>
  <si>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</si>
  <si>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</si>
  <si>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</si>
  <si>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</si>
  <si>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</si>
  <si>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スポーツ庁</t>
    <phoneticPr fontId="5"/>
  </si>
  <si>
    <t>学校体育室長　伊藤　賢</t>
    <phoneticPr fontId="5"/>
  </si>
  <si>
    <t>スポーツ基本法第１７条</t>
    <phoneticPr fontId="5"/>
  </si>
  <si>
    <t>第２期スポーツ基本計画（平成29年3月24日策定）</t>
    <phoneticPr fontId="5"/>
  </si>
  <si>
    <t>平成29年度に策定した「運動部活動の在り方に関する総合的なガイドライン」を踏まえた運動部活動に関する実践・調査研究を行い、各学校において持続可能な運動部活動が行われるよう、研究結果を周知・普及させる。</t>
    <phoneticPr fontId="5"/>
  </si>
  <si>
    <t xml:space="preserve">（１）運動部活動の在り方に関するアドバイザリー会議の開催等
      外部有識者による会議を設置し、実践・調査研究の実施状況の把握及び実施結果の周知・普及を行う。
（２）「運動部活動の在り方に関する総合的なガイドライン」を踏まえた運動部活動に関する実践・調査・実証研究
     運動部活動のニーズの多様化等に対応するため、以下の実践・調査研究を実施する。
   ①  ニーズの多様化に関する調査・実践研究
   ②  地域との協働・融合に関する調査・実践研究
   ③  学校医、産婦人科医等との連携に関する調査・実践研究
   ④  競技大会への参加・運営の在り方に関する調査・実践研究
   ⑤  企業等との連携に関する調査・実践研究　               </t>
    <phoneticPr fontId="5"/>
  </si>
  <si>
    <t>-</t>
    <phoneticPr fontId="5"/>
  </si>
  <si>
    <t>スポーツ振興事業委託費</t>
    <phoneticPr fontId="5"/>
  </si>
  <si>
    <t>庁費</t>
  </si>
  <si>
    <t>委員等旅費</t>
  </si>
  <si>
    <t>諸謝金</t>
  </si>
  <si>
    <t>職員旅費</t>
  </si>
  <si>
    <t>本事業の研究結果を、教育委員会に周知・普及する</t>
    <phoneticPr fontId="5"/>
  </si>
  <si>
    <t>「運動部活動の在り方に関する総合的なガイドライン」に基づく運動部活動の方針を策定している市区町村教育委員会の数（中学校の休養日）</t>
    <phoneticPr fontId="5"/>
  </si>
  <si>
    <t>件</t>
    <phoneticPr fontId="5"/>
  </si>
  <si>
    <t>件</t>
    <phoneticPr fontId="5"/>
  </si>
  <si>
    <t>-</t>
    <phoneticPr fontId="5"/>
  </si>
  <si>
    <t>スポーツ庁調べによる（運動部活動の在り方に関する総合的なガイドライン」フォローアップ調査）</t>
    <phoneticPr fontId="5"/>
  </si>
  <si>
    <t>「運動部活動の在り方に関する総合的なガイドライン」に基づく運動部活動の方針を策定している市区町村教育委員会の数（中学校の活動時間）</t>
    <phoneticPr fontId="5"/>
  </si>
  <si>
    <t>％</t>
    <phoneticPr fontId="5"/>
  </si>
  <si>
    <t>「持続可能な運動部活動の体制整備に関する実践・調査研究」で実施した実践・調査研究数</t>
    <phoneticPr fontId="5"/>
  </si>
  <si>
    <t>執行（見込）額（百万円）／会議の開催回数　</t>
    <phoneticPr fontId="5"/>
  </si>
  <si>
    <t>百万円</t>
    <phoneticPr fontId="5"/>
  </si>
  <si>
    <t>百万円/件</t>
    <phoneticPr fontId="5"/>
  </si>
  <si>
    <t>0/0</t>
    <phoneticPr fontId="5"/>
  </si>
  <si>
    <t>執行（見込）額（百万円）／実践・調査研究の実施件数　</t>
    <phoneticPr fontId="5"/>
  </si>
  <si>
    <t>34/9</t>
    <phoneticPr fontId="5"/>
  </si>
  <si>
    <t>／　　　　　　　　　　　　　　</t>
    <phoneticPr fontId="5"/>
  </si>
  <si>
    <t>　　/</t>
    <phoneticPr fontId="5"/>
  </si>
  <si>
    <t>／　　　　　　　　　　　　　　</t>
    <phoneticPr fontId="5"/>
  </si>
  <si>
    <t>自主的にスポーツをする時間を持ちたいと思う中学生の割合</t>
    <phoneticPr fontId="5"/>
  </si>
  <si>
    <t>スポーツが「嫌い」・「やや嫌い」である中学生の割合</t>
    <phoneticPr fontId="5"/>
  </si>
  <si>
    <t>現代のニーズの多様化に対応した各学校における運動部活動の運営の在り方の検討を促進させることにより、子供のスポーツ機会の充実に資する。</t>
    <phoneticPr fontId="5"/>
  </si>
  <si>
    <t>-</t>
    <phoneticPr fontId="5"/>
  </si>
  <si>
    <t>-</t>
    <phoneticPr fontId="5"/>
  </si>
  <si>
    <t>　平成27年12月の中央教育審議会(答申)においては、「学校が複雑化・多様化した課題を解決し，新しい時代に求められる資質・能力を子供に育んでいくためには，校長のリーダーシップの下，教員がチームとして取り組むことができるような体制を整えることが第一に求められる」とされ、部活動においては、教員の負担軽減や技術指導の質の向上が求められている。</t>
    <phoneticPr fontId="5"/>
  </si>
  <si>
    <t>学校設置者による運動部活動の在り方の検討を速やかに促進させるためには、国が先進的な実践研究等を実施し、目指すべき方向の類型等を示すことが必要である。</t>
    <phoneticPr fontId="5"/>
  </si>
  <si>
    <t>学校における体育活動を通じた生徒の運動機会の充実には、運動部活動が重要な役割を担っている一方で、運動部活動の運営の適正化については、実技指導の質の向上や教員の負担軽減が喫緊の課題であり、優先度が高い事業である。</t>
    <phoneticPr fontId="5"/>
  </si>
  <si>
    <t>支出先の選定に当たっては、十分な公告期間を確保した上で、入札又や企画競争を実施し、その妥当性や競争性を確保している。</t>
    <phoneticPr fontId="5"/>
  </si>
  <si>
    <t>契約手続きに当たっては、受益者との負担関係が妥当であるか適切に確認している。</t>
    <phoneticPr fontId="5"/>
  </si>
  <si>
    <t>委託契約の締結に当たっては、事業経費の費目、使途の内容を厳正に審査し、その必要性について適切にチェックを行っている。</t>
    <phoneticPr fontId="5"/>
  </si>
  <si>
    <t>契約手続き及び確定手続きに当たっては、事業経費の費目・使途を適切に確認している。</t>
    <phoneticPr fontId="5"/>
  </si>
  <si>
    <t>契約前に、公募における契約相手方選定に際し、慎重に審査を行った結果、契約期間が当初計画より短期間となったことなどにより不用が生じたものである。</t>
    <phoneticPr fontId="5"/>
  </si>
  <si>
    <t>諸謝金の基準単価を示し、委託先で使用している単価と比較し、より安価なものを採用するなど、コスト削減に努める。</t>
    <phoneticPr fontId="5"/>
  </si>
  <si>
    <t>本事業により、着実に運動部活動ガイドラインの徹底が図られている。引き続き、本事業を実施することで徹底を図っていく。</t>
    <phoneticPr fontId="5"/>
  </si>
  <si>
    <t>支出（委託）で事業の効率化を図ることで、低コストで実施する。</t>
  </si>
  <si>
    <t>契約期間が短くなったため、見込みより下回るが、ガイドラインに則った事業を実施しており、概ね見合ったものである。</t>
    <phoneticPr fontId="5"/>
  </si>
  <si>
    <t>成果物を精査し、事業実施した次年度以降に広く活用する予定である。</t>
    <phoneticPr fontId="5"/>
  </si>
  <si>
    <t>文部科学省</t>
    <phoneticPr fontId="5"/>
  </si>
  <si>
    <t>○</t>
    <phoneticPr fontId="5"/>
  </si>
  <si>
    <t>新30-0014</t>
    <phoneticPr fontId="5"/>
  </si>
  <si>
    <t>11　スポーツの振興</t>
    <phoneticPr fontId="5"/>
  </si>
  <si>
    <t>11-1 スポーツを「する」「みる」「ささえる」スポーツ参画人口の拡大と、そのための人材育成・場の充実</t>
    <phoneticPr fontId="5"/>
  </si>
  <si>
    <t>運動部活動改革プラン</t>
    <phoneticPr fontId="5"/>
  </si>
  <si>
    <t>平成30年度</t>
    <phoneticPr fontId="5"/>
  </si>
  <si>
    <t>政策課</t>
    <phoneticPr fontId="5"/>
  </si>
  <si>
    <t>-</t>
    <phoneticPr fontId="5"/>
  </si>
  <si>
    <t>-</t>
    <phoneticPr fontId="5"/>
  </si>
  <si>
    <t>スポーツ庁調べによる（運動部活動の在り方に関する総合的なガイドライン」フォローアップ調査）</t>
    <phoneticPr fontId="5"/>
  </si>
  <si>
    <t>「運動部活動の在り方に関するアドバイザリー会議の開催等」において開催した会議開催数</t>
    <phoneticPr fontId="5"/>
  </si>
  <si>
    <t>44/11</t>
    <phoneticPr fontId="5"/>
  </si>
  <si>
    <t>無</t>
  </si>
  <si>
    <t>‐</t>
  </si>
  <si>
    <t>事業実施に当たっては、競争性を確保した支出先の選定を行うとともに、事業経費の費目・使途の厳正な調査を行うことにより、低コストで事業を実施できるよう努めることとしている。
契約前に、公募における契約相手方選定に際し、慎重に審査を行った結果、契約期間が当初計画より短期間となったため、公募期間の早期化などを行うこととする。</t>
    <phoneticPr fontId="5"/>
  </si>
  <si>
    <t>本事業は、平成30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また、公募開始時期を早め適切な事業期間が確保できるよう努めた。</t>
    <phoneticPr fontId="5"/>
  </si>
  <si>
    <t>A.株式会社野村総合研究所</t>
    <rPh sb="2" eb="4">
      <t>カブシキ</t>
    </rPh>
    <rPh sb="4" eb="6">
      <t>カイシャ</t>
    </rPh>
    <rPh sb="6" eb="8">
      <t>ノムラ</t>
    </rPh>
    <rPh sb="8" eb="10">
      <t>ソウゴウ</t>
    </rPh>
    <rPh sb="10" eb="13">
      <t>ケンキュウショ</t>
    </rPh>
    <phoneticPr fontId="5"/>
  </si>
  <si>
    <t>賃金</t>
    <rPh sb="0" eb="2">
      <t>チンギン</t>
    </rPh>
    <phoneticPr fontId="5"/>
  </si>
  <si>
    <t>調査員賃金</t>
    <rPh sb="0" eb="3">
      <t>チョウサイン</t>
    </rPh>
    <rPh sb="3" eb="5">
      <t>チンギン</t>
    </rPh>
    <phoneticPr fontId="5"/>
  </si>
  <si>
    <t>株式会社野村総合研究所</t>
    <rPh sb="0" eb="2">
      <t>カブシキ</t>
    </rPh>
    <rPh sb="2" eb="4">
      <t>カイシャ</t>
    </rPh>
    <rPh sb="4" eb="11">
      <t>ノムラソウゴウケンキュウジョ</t>
    </rPh>
    <phoneticPr fontId="5"/>
  </si>
  <si>
    <t>公益財団法人日本レクリエーション協会</t>
    <phoneticPr fontId="5"/>
  </si>
  <si>
    <t>国立大学法人大阪教育大学</t>
    <phoneticPr fontId="5"/>
  </si>
  <si>
    <t>学校法人浪商学園大阪体育大学</t>
    <phoneticPr fontId="5"/>
  </si>
  <si>
    <t>松本市教育委員会</t>
    <phoneticPr fontId="5"/>
  </si>
  <si>
    <t>その他</t>
    <phoneticPr fontId="5"/>
  </si>
  <si>
    <t>旅費、諸謝金、消費税相当額</t>
    <rPh sb="0" eb="2">
      <t>リョヒ</t>
    </rPh>
    <rPh sb="3" eb="6">
      <t>ショシャキン</t>
    </rPh>
    <phoneticPr fontId="5"/>
  </si>
  <si>
    <t>競技大会への参加・運営の在り方に関する調査・実践研究</t>
    <phoneticPr fontId="5"/>
  </si>
  <si>
    <t>地域との協働・融合に関する調査・実践研究</t>
    <phoneticPr fontId="5"/>
  </si>
  <si>
    <t>企業等との連携に関する調査・実践研究</t>
    <phoneticPr fontId="5"/>
  </si>
  <si>
    <t>ニーズの多様化に関する調査・実践研究</t>
    <phoneticPr fontId="5"/>
  </si>
  <si>
    <t>特定非営利活動法人七瀬の里Nクラブ</t>
    <phoneticPr fontId="5"/>
  </si>
  <si>
    <t>NPO法人浦和スポーツクラブ</t>
    <phoneticPr fontId="5"/>
  </si>
  <si>
    <t>NPO法人希楽々</t>
    <phoneticPr fontId="5"/>
  </si>
  <si>
    <t>和歌山県湯浅町教育委員会</t>
    <phoneticPr fontId="5"/>
  </si>
  <si>
    <t>新潟県教育委員会</t>
    <phoneticPr fontId="5"/>
  </si>
  <si>
    <t>1/6</t>
    <phoneticPr fontId="5"/>
  </si>
  <si>
    <t>-</t>
    <phoneticPr fontId="5"/>
  </si>
  <si>
    <t>71/15</t>
    <phoneticPr fontId="5"/>
  </si>
  <si>
    <t>外部有識者による点検対象外</t>
  </si>
  <si>
    <t>事業内容の
一部改善</t>
  </si>
  <si>
    <t>１．事業評価の観点：この事業は、平成29年度に策定した「運動部活動の在り方に関する総合的なガイドライン」を踏まえた運動部活動に関する実践・調査研究を行い、各学校において持続可能な運動部活動が行われるよう、研究結果を周知・普及させることを目的とした事業であり、予算執行上の観点から検証を行った。
２．所見：この事業は、スポーツ基本計画において設定された政策目標を達成するために重要な事業と考えられるが、令和元年度決算において不用額が生じていることから、不用額が生じた要因を分析したうえで、予算執行の実績を適切に令和３年度概算要求に反映すべきである。</t>
  </si>
  <si>
    <t>縮減</t>
  </si>
  <si>
    <t>本事業については、各学校において「運動部活動の在り方に関する総合的なガイドライン」を踏まえた持続可能な運動部活動が行われるよう、運動部活動のニーズの多様化等の課題に対応するため、運動部活動に関する実践・調査研究を行い、その成果を周知・普及を図ったところである。
行政事業レビュー推進チームの所見を踏まえ、不用額が生じた要因を分析した結果、▲75百万円反映した。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</si>
</sst>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51484</xdr:rowOff>
    </xdr:from>
    <xdr:to>
      <xdr:col>46</xdr:col>
      <xdr:colOff>141587</xdr:colOff>
      <xdr:row>753</xdr:row>
      <xdr:rowOff>347531</xdr:rowOff>
    </xdr:to>
    <xdr:grpSp>
      <xdr:nvGrpSpPr>
        <xdr:cNvPr id="2" name="グループ化 1">
          <a:extLst>
            <a:ext uri="{FF2B5EF4-FFF2-40B4-BE49-F238E27FC236}">
              <a16:creationId xmlns:a16="http://schemas.microsoft.com/office/drawing/2014/main" id="{AF04BDF6-9F45-4DF1-9D6E-E25CAD804734}"/>
            </a:ext>
          </a:extLst>
        </xdr:cNvPr>
        <xdr:cNvGrpSpPr/>
      </xdr:nvGrpSpPr>
      <xdr:grpSpPr>
        <a:xfrm>
          <a:off x="2631281" y="53010484"/>
          <a:ext cx="6820994" cy="4225110"/>
          <a:chOff x="2387527" y="47142201"/>
          <a:chExt cx="6412160" cy="3834691"/>
        </a:xfrm>
      </xdr:grpSpPr>
      <xdr:sp macro="" textlink="">
        <xdr:nvSpPr>
          <xdr:cNvPr id="3" name="テキスト ボックス 2">
            <a:extLst>
              <a:ext uri="{FF2B5EF4-FFF2-40B4-BE49-F238E27FC236}">
                <a16:creationId xmlns:a16="http://schemas.microsoft.com/office/drawing/2014/main" id="{14699A7C-3586-42C4-97D6-97C462494425}"/>
              </a:ext>
            </a:extLst>
          </xdr:cNvPr>
          <xdr:cNvSpPr txBox="1"/>
        </xdr:nvSpPr>
        <xdr:spPr>
          <a:xfrm>
            <a:off x="6202326" y="47142201"/>
            <a:ext cx="2597361" cy="575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・庁費等（２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を含む</a:t>
            </a: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xnSp macro="">
        <xdr:nvCxnSpPr>
          <xdr:cNvPr id="4" name="直線矢印コネクタ 3">
            <a:extLst>
              <a:ext uri="{FF2B5EF4-FFF2-40B4-BE49-F238E27FC236}">
                <a16:creationId xmlns:a16="http://schemas.microsoft.com/office/drawing/2014/main" id="{FF6BD652-8527-4114-BB5A-B0224EC9D8C2}"/>
              </a:ext>
            </a:extLst>
          </xdr:cNvPr>
          <xdr:cNvCxnSpPr/>
        </xdr:nvCxnSpPr>
        <xdr:spPr>
          <a:xfrm>
            <a:off x="5285119" y="47676958"/>
            <a:ext cx="3524" cy="726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a:extLst>
              <a:ext uri="{FF2B5EF4-FFF2-40B4-BE49-F238E27FC236}">
                <a16:creationId xmlns:a16="http://schemas.microsoft.com/office/drawing/2014/main" id="{54319BD6-275C-4AC2-842F-0A9F3503BEBE}"/>
              </a:ext>
            </a:extLst>
          </xdr:cNvPr>
          <xdr:cNvSpPr txBox="1"/>
        </xdr:nvSpPr>
        <xdr:spPr bwMode="auto">
          <a:xfrm>
            <a:off x="2387527" y="48104059"/>
            <a:ext cx="2184019" cy="32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6" name="Rectangle 3">
            <a:extLst>
              <a:ext uri="{FF2B5EF4-FFF2-40B4-BE49-F238E27FC236}">
                <a16:creationId xmlns:a16="http://schemas.microsoft.com/office/drawing/2014/main" id="{B3EE9FE8-42F2-4165-960C-DAA70FA50C12}"/>
              </a:ext>
            </a:extLst>
          </xdr:cNvPr>
          <xdr:cNvSpPr>
            <a:spLocks noChangeArrowheads="1"/>
          </xdr:cNvSpPr>
        </xdr:nvSpPr>
        <xdr:spPr bwMode="auto">
          <a:xfrm>
            <a:off x="2579915" y="48397058"/>
            <a:ext cx="5662386" cy="1115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r>
              <a:rPr lang="ja-JP" altLang="en-US" sz="1200" b="1" i="0" baseline="0">
                <a:effectLst/>
                <a:latin typeface="+mn-ea"/>
                <a:ea typeface="+mn-ea"/>
                <a:cs typeface="+mn-cs"/>
              </a:rPr>
              <a:t>Ａ．「運動部活動の在り方に関する総合的なガイドライン」を踏まえた運動部活動に</a:t>
            </a:r>
            <a:endParaRPr lang="en-US" altLang="ja-JP" sz="1200" b="1" i="0" baseline="0">
              <a:effectLst/>
              <a:latin typeface="+mn-ea"/>
              <a:ea typeface="+mn-ea"/>
              <a:cs typeface="+mn-cs"/>
            </a:endParaRPr>
          </a:p>
          <a:p>
            <a:pPr algn="ctr" rtl="0"/>
            <a:r>
              <a:rPr lang="ja-JP" altLang="en-US" sz="1200" b="1" i="0" baseline="0">
                <a:effectLst/>
                <a:latin typeface="+mn-ea"/>
                <a:ea typeface="+mn-ea"/>
                <a:cs typeface="+mn-cs"/>
              </a:rPr>
              <a:t>関する実践・調査・実証研究（５課題）</a:t>
            </a:r>
          </a:p>
          <a:p>
            <a:pPr algn="ctr" rtl="0"/>
            <a:endParaRPr lang="en-US" altLang="ja-JP" sz="1200" b="0" i="0" baseline="0">
              <a:effectLst/>
              <a:latin typeface="+mn-ea"/>
              <a:ea typeface="+mn-ea"/>
              <a:cs typeface="+mn-cs"/>
            </a:endParaRPr>
          </a:p>
          <a:p>
            <a:pPr algn="ctr" rtl="0"/>
            <a:r>
              <a:rPr lang="ja-JP" altLang="en-US" sz="1100" b="0" i="0" baseline="0">
                <a:effectLst/>
                <a:latin typeface="+mn-ea"/>
                <a:ea typeface="+mn-ea"/>
                <a:cs typeface="+mn-cs"/>
              </a:rPr>
              <a:t>地方公共団体</a:t>
            </a:r>
            <a:r>
              <a:rPr lang="ja-JP" altLang="ja-JP" sz="1100" b="0" i="0" baseline="0">
                <a:effectLst/>
                <a:latin typeface="+mn-ea"/>
                <a:ea typeface="+mn-ea"/>
                <a:cs typeface="+mn-cs"/>
              </a:rPr>
              <a:t>、民間団体</a:t>
            </a:r>
            <a:r>
              <a:rPr lang="ja-JP" altLang="en-US" sz="1100" b="0" i="0" baseline="0">
                <a:effectLst/>
                <a:latin typeface="+mn-ea"/>
                <a:ea typeface="+mn-ea"/>
                <a:cs typeface="+mn-cs"/>
              </a:rPr>
              <a:t>（</a:t>
            </a:r>
            <a:r>
              <a:rPr lang="en-US" altLang="ja-JP" sz="1100" b="0" i="0" baseline="0">
                <a:effectLst/>
                <a:latin typeface="+mn-ea"/>
                <a:ea typeface="+mn-ea"/>
                <a:cs typeface="+mn-cs"/>
              </a:rPr>
              <a:t>11</a:t>
            </a:r>
            <a:r>
              <a:rPr lang="ja-JP" altLang="en-US" sz="1100" b="0" i="0" baseline="0">
                <a:effectLst/>
                <a:latin typeface="+mn-ea"/>
                <a:ea typeface="+mn-ea"/>
                <a:cs typeface="+mn-cs"/>
              </a:rPr>
              <a:t>団体）</a:t>
            </a:r>
            <a:endParaRPr lang="en-US" altLang="ja-JP" sz="1100" b="0" i="0" baseline="0">
              <a:effectLst/>
              <a:latin typeface="+mn-ea"/>
              <a:ea typeface="+mn-ea"/>
              <a:cs typeface="+mn-cs"/>
            </a:endParaRPr>
          </a:p>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４４</a:t>
            </a:r>
            <a:r>
              <a:rPr lang="ja-JP" altLang="ja-JP" sz="1100" b="0" i="0" baseline="0">
                <a:effectLst/>
                <a:latin typeface="+mn-ea"/>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５百万円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7" name="Rectangle 2">
            <a:extLst>
              <a:ext uri="{FF2B5EF4-FFF2-40B4-BE49-F238E27FC236}">
                <a16:creationId xmlns:a16="http://schemas.microsoft.com/office/drawing/2014/main" id="{81ED13B1-A58B-4BC1-87E7-14C6D08A9E3A}"/>
              </a:ext>
            </a:extLst>
          </xdr:cNvPr>
          <xdr:cNvSpPr>
            <a:spLocks noChangeArrowheads="1"/>
          </xdr:cNvSpPr>
        </xdr:nvSpPr>
        <xdr:spPr bwMode="auto">
          <a:xfrm>
            <a:off x="4624076" y="47155630"/>
            <a:ext cx="1396213" cy="4889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４６．７百万円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5">
            <a:extLst>
              <a:ext uri="{FF2B5EF4-FFF2-40B4-BE49-F238E27FC236}">
                <a16:creationId xmlns:a16="http://schemas.microsoft.com/office/drawing/2014/main" id="{80305C0B-8F83-4FFE-BB3D-5B079C2CBF9C}"/>
              </a:ext>
            </a:extLst>
          </xdr:cNvPr>
          <xdr:cNvSpPr>
            <a:spLocks noChangeArrowheads="1"/>
          </xdr:cNvSpPr>
        </xdr:nvSpPr>
        <xdr:spPr bwMode="auto">
          <a:xfrm>
            <a:off x="2527300" y="49676955"/>
            <a:ext cx="5757635" cy="129993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100" b="0" i="0" u="none" strike="noStrike" baseline="0">
                <a:latin typeface="+mn-lt"/>
                <a:ea typeface="+mn-ea"/>
                <a:cs typeface="+mn-cs"/>
              </a:rPr>
              <a:t>運動部活動のニーズの多様化等に対応するため、以下の実践・調査研究を実施する。</a:t>
            </a:r>
          </a:p>
          <a:p>
            <a:pPr eaLnBrk="1" fontAlgn="auto" latinLnBrk="0" hangingPunct="1"/>
            <a:r>
              <a:rPr lang="ja-JP" altLang="en-US" sz="1100" b="0" i="0" u="none" strike="noStrike" baseline="0">
                <a:latin typeface="+mn-lt"/>
                <a:ea typeface="+mn-ea"/>
                <a:cs typeface="+mn-cs"/>
              </a:rPr>
              <a:t>①</a:t>
            </a:r>
            <a:r>
              <a:rPr lang="ja-JP" altLang="ja-JP" sz="1100">
                <a:effectLst/>
                <a:latin typeface="+mn-lt"/>
                <a:ea typeface="+mn-ea"/>
                <a:cs typeface="+mn-cs"/>
              </a:rPr>
              <a:t>ニーズの多様化に関する調査・実践研究</a:t>
            </a:r>
            <a:r>
              <a:rPr lang="ja-JP" altLang="en-US" sz="1100" b="0" i="0" u="none" strike="noStrike" baseline="0">
                <a:latin typeface="+mn-lt"/>
                <a:ea typeface="+mn-ea"/>
                <a:cs typeface="+mn-cs"/>
              </a:rPr>
              <a:t>、②</a:t>
            </a:r>
            <a:r>
              <a:rPr lang="ja-JP" altLang="ja-JP" sz="1100">
                <a:effectLst/>
                <a:latin typeface="+mn-lt"/>
                <a:ea typeface="+mn-ea"/>
                <a:cs typeface="+mn-cs"/>
              </a:rPr>
              <a:t>地域との協働・融合に関する調査・実践研究</a:t>
            </a:r>
            <a:r>
              <a:rPr lang="ja-JP" altLang="en-US" sz="1100" b="0" i="0" u="none" strike="noStrike" baseline="0">
                <a:latin typeface="+mn-lt"/>
                <a:ea typeface="+mn-ea"/>
                <a:cs typeface="+mn-cs"/>
              </a:rPr>
              <a:t>、③学校医、産婦人科医等との連携に関する調査・実践研究、④競技大会への参加・運営の在り方に関する調査・実践研究、⑤企業等との連携に関する調査・実践研究</a:t>
            </a:r>
            <a:endParaRPr lang="ja-JP" altLang="ja-JP" sz="10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298</v>
      </c>
      <c r="AT2" s="991"/>
      <c r="AU2" s="991"/>
      <c r="AV2" s="51" t="str">
        <f>IF(AW2="", "", "-")</f>
        <v/>
      </c>
      <c r="AW2" s="934"/>
      <c r="AX2" s="934"/>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566</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620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567</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621</v>
      </c>
      <c r="H5" s="862"/>
      <c r="I5" s="862"/>
      <c r="J5" s="862"/>
      <c r="K5" s="862"/>
      <c r="L5" s="862"/>
      <c r="M5" s="863" t="s">
        <v>66</v>
      </c>
      <c r="N5" s="864"/>
      <c r="O5" s="864"/>
      <c r="P5" s="864"/>
      <c r="Q5" s="864"/>
      <c r="R5" s="865"/>
      <c r="S5" s="866" t="s">
        <v>530</v>
      </c>
      <c r="T5" s="862"/>
      <c r="U5" s="862"/>
      <c r="V5" s="862"/>
      <c r="W5" s="862"/>
      <c r="X5" s="867"/>
      <c r="Y5" s="718" t="s">
        <v>3</v>
      </c>
      <c r="Z5" s="566"/>
      <c r="AA5" s="566"/>
      <c r="AB5" s="566"/>
      <c r="AC5" s="566"/>
      <c r="AD5" s="567"/>
      <c r="AE5" s="719" t="s">
        <v>622</v>
      </c>
      <c r="AF5" s="719"/>
      <c r="AG5" s="719"/>
      <c r="AH5" s="719"/>
      <c r="AI5" s="719"/>
      <c r="AJ5" s="719"/>
      <c r="AK5" s="719"/>
      <c r="AL5" s="719"/>
      <c r="AM5" s="719"/>
      <c r="AN5" s="719"/>
      <c r="AO5" s="719"/>
      <c r="AP5" s="720"/>
      <c r="AQ5" s="721" t="s">
        <v>568</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569</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570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子ども・若者育成支援</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571</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18.5" customHeight="1" x14ac:dyDescent="0.15">
      <c r="A10" s="680" t="s">
        <v>30</v>
      </c>
      <c r="B10" s="681"/>
      <c r="C10" s="681"/>
      <c r="D10" s="681"/>
      <c r="E10" s="681"/>
      <c r="F10" s="681"/>
      <c r="G10" s="775" t="s">
        <v>572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0</v>
      </c>
      <c r="Q13" s="678"/>
      <c r="R13" s="678"/>
      <c r="S13" s="678"/>
      <c r="T13" s="678"/>
      <c r="U13" s="678"/>
      <c r="V13" s="679"/>
      <c r="W13" s="677">
        <v>80</v>
      </c>
      <c r="X13" s="678"/>
      <c r="Y13" s="678"/>
      <c r="Z13" s="678"/>
      <c r="AA13" s="678"/>
      <c r="AB13" s="678"/>
      <c r="AC13" s="679"/>
      <c r="AD13" s="677">
        <v>78.5</v>
      </c>
      <c r="AE13" s="678"/>
      <c r="AF13" s="678"/>
      <c r="AG13" s="678"/>
      <c r="AH13" s="678"/>
      <c r="AI13" s="678"/>
      <c r="AJ13" s="679"/>
      <c r="AK13" s="677">
        <v>75.099999999999994</v>
      </c>
      <c r="AL13" s="678"/>
      <c r="AM13" s="678"/>
      <c r="AN13" s="678"/>
      <c r="AO13" s="678"/>
      <c r="AP13" s="678"/>
      <c r="AQ13" s="679"/>
      <c r="AR13" s="942">
        <v>0</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560</v>
      </c>
      <c r="Q14" s="678"/>
      <c r="R14" s="678"/>
      <c r="S14" s="678"/>
      <c r="T14" s="678"/>
      <c r="U14" s="678"/>
      <c r="V14" s="679"/>
      <c r="W14" s="677" t="s">
        <v>560</v>
      </c>
      <c r="X14" s="678"/>
      <c r="Y14" s="678"/>
      <c r="Z14" s="678"/>
      <c r="AA14" s="678"/>
      <c r="AB14" s="678"/>
      <c r="AC14" s="679"/>
      <c r="AD14" s="677" t="s">
        <v>564</v>
      </c>
      <c r="AE14" s="678"/>
      <c r="AF14" s="678"/>
      <c r="AG14" s="678"/>
      <c r="AH14" s="678"/>
      <c r="AI14" s="678"/>
      <c r="AJ14" s="679"/>
      <c r="AK14" s="677" t="s">
        <v>652</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573</v>
      </c>
      <c r="Q15" s="678"/>
      <c r="R15" s="678"/>
      <c r="S15" s="678"/>
      <c r="T15" s="678"/>
      <c r="U15" s="678"/>
      <c r="V15" s="679"/>
      <c r="W15" s="677" t="s">
        <v>573</v>
      </c>
      <c r="X15" s="678"/>
      <c r="Y15" s="678"/>
      <c r="Z15" s="678"/>
      <c r="AA15" s="678"/>
      <c r="AB15" s="678"/>
      <c r="AC15" s="679"/>
      <c r="AD15" s="677" t="s">
        <v>560</v>
      </c>
      <c r="AE15" s="678"/>
      <c r="AF15" s="678"/>
      <c r="AG15" s="678"/>
      <c r="AH15" s="678"/>
      <c r="AI15" s="678"/>
      <c r="AJ15" s="679"/>
      <c r="AK15" s="677" t="s">
        <v>624</v>
      </c>
      <c r="AL15" s="678"/>
      <c r="AM15" s="678"/>
      <c r="AN15" s="678"/>
      <c r="AO15" s="678"/>
      <c r="AP15" s="678"/>
      <c r="AQ15" s="679"/>
      <c r="AR15" s="677" t="s">
        <v>652</v>
      </c>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573</v>
      </c>
      <c r="Q16" s="678"/>
      <c r="R16" s="678"/>
      <c r="S16" s="678"/>
      <c r="T16" s="678"/>
      <c r="U16" s="678"/>
      <c r="V16" s="679"/>
      <c r="W16" s="677" t="s">
        <v>560</v>
      </c>
      <c r="X16" s="678"/>
      <c r="Y16" s="678"/>
      <c r="Z16" s="678"/>
      <c r="AA16" s="678"/>
      <c r="AB16" s="678"/>
      <c r="AC16" s="679"/>
      <c r="AD16" s="677" t="s">
        <v>623</v>
      </c>
      <c r="AE16" s="678"/>
      <c r="AF16" s="678"/>
      <c r="AG16" s="678"/>
      <c r="AH16" s="678"/>
      <c r="AI16" s="678"/>
      <c r="AJ16" s="679"/>
      <c r="AK16" s="677" t="s">
        <v>623</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573</v>
      </c>
      <c r="Q17" s="678"/>
      <c r="R17" s="678"/>
      <c r="S17" s="678"/>
      <c r="T17" s="678"/>
      <c r="U17" s="678"/>
      <c r="V17" s="679"/>
      <c r="W17" s="677" t="s">
        <v>564</v>
      </c>
      <c r="X17" s="678"/>
      <c r="Y17" s="678"/>
      <c r="Z17" s="678"/>
      <c r="AA17" s="678"/>
      <c r="AB17" s="678"/>
      <c r="AC17" s="679"/>
      <c r="AD17" s="677" t="s">
        <v>623</v>
      </c>
      <c r="AE17" s="678"/>
      <c r="AF17" s="678"/>
      <c r="AG17" s="678"/>
      <c r="AH17" s="678"/>
      <c r="AI17" s="678"/>
      <c r="AJ17" s="679"/>
      <c r="AK17" s="677" t="s">
        <v>624</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0</v>
      </c>
      <c r="Q18" s="901"/>
      <c r="R18" s="901"/>
      <c r="S18" s="901"/>
      <c r="T18" s="901"/>
      <c r="U18" s="901"/>
      <c r="V18" s="902"/>
      <c r="W18" s="900">
        <f>SUM(W13:AC17)</f>
        <v>80</v>
      </c>
      <c r="X18" s="901"/>
      <c r="Y18" s="901"/>
      <c r="Z18" s="901"/>
      <c r="AA18" s="901"/>
      <c r="AB18" s="901"/>
      <c r="AC18" s="902"/>
      <c r="AD18" s="900">
        <f>SUM(AD13:AJ17)</f>
        <v>78.5</v>
      </c>
      <c r="AE18" s="901"/>
      <c r="AF18" s="901"/>
      <c r="AG18" s="901"/>
      <c r="AH18" s="901"/>
      <c r="AI18" s="901"/>
      <c r="AJ18" s="902"/>
      <c r="AK18" s="900">
        <f>SUM(AK13:AQ17)</f>
        <v>75.099999999999994</v>
      </c>
      <c r="AL18" s="901"/>
      <c r="AM18" s="901"/>
      <c r="AN18" s="901"/>
      <c r="AO18" s="901"/>
      <c r="AP18" s="901"/>
      <c r="AQ18" s="902"/>
      <c r="AR18" s="900">
        <f>SUM(AR13:AX17)</f>
        <v>0</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0</v>
      </c>
      <c r="Q19" s="678"/>
      <c r="R19" s="678"/>
      <c r="S19" s="678"/>
      <c r="T19" s="678"/>
      <c r="U19" s="678"/>
      <c r="V19" s="679"/>
      <c r="W19" s="677">
        <v>48</v>
      </c>
      <c r="X19" s="678"/>
      <c r="Y19" s="678"/>
      <c r="Z19" s="678"/>
      <c r="AA19" s="678"/>
      <c r="AB19" s="678"/>
      <c r="AC19" s="679"/>
      <c r="AD19" s="677">
        <v>46.7</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t="str">
        <f>IF(P18=0, "-", SUM(P19)/P18)</f>
        <v>-</v>
      </c>
      <c r="Q20" s="318"/>
      <c r="R20" s="318"/>
      <c r="S20" s="318"/>
      <c r="T20" s="318"/>
      <c r="U20" s="318"/>
      <c r="V20" s="318"/>
      <c r="W20" s="318">
        <f t="shared" ref="W20" si="0">IF(W18=0, "-", SUM(W19)/W18)</f>
        <v>0.6</v>
      </c>
      <c r="X20" s="318"/>
      <c r="Y20" s="318"/>
      <c r="Z20" s="318"/>
      <c r="AA20" s="318"/>
      <c r="AB20" s="318"/>
      <c r="AC20" s="318"/>
      <c r="AD20" s="318">
        <f t="shared" ref="AD20" si="1">IF(AD18=0, "-", SUM(AD19)/AD18)</f>
        <v>0.5949044585987262</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2.25" customHeight="1" x14ac:dyDescent="0.15">
      <c r="A21" s="871"/>
      <c r="B21" s="872"/>
      <c r="C21" s="872"/>
      <c r="D21" s="872"/>
      <c r="E21" s="872"/>
      <c r="F21" s="1004"/>
      <c r="G21" s="316" t="s">
        <v>358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v>
      </c>
      <c r="X21" s="318"/>
      <c r="Y21" s="318"/>
      <c r="Z21" s="318"/>
      <c r="AA21" s="318"/>
      <c r="AB21" s="318"/>
      <c r="AC21" s="318"/>
      <c r="AD21" s="318">
        <f t="shared" ref="AD21" si="3">IF(AD19=0, "-", SUM(AD19)/SUM(AD13,AD14))</f>
        <v>0.5949044585987262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574</v>
      </c>
      <c r="H23" s="1011"/>
      <c r="I23" s="1011"/>
      <c r="J23" s="1011"/>
      <c r="K23" s="1011"/>
      <c r="L23" s="1011"/>
      <c r="M23" s="1011"/>
      <c r="N23" s="1011"/>
      <c r="O23" s="1012"/>
      <c r="P23" s="942">
        <v>71</v>
      </c>
      <c r="Q23" s="943"/>
      <c r="R23" s="943"/>
      <c r="S23" s="943"/>
      <c r="T23" s="943"/>
      <c r="U23" s="943"/>
      <c r="V23" s="961"/>
      <c r="W23" s="942" t="s">
        <v>652</v>
      </c>
      <c r="X23" s="943"/>
      <c r="Y23" s="943"/>
      <c r="Z23" s="943"/>
      <c r="AA23" s="943"/>
      <c r="AB23" s="943"/>
      <c r="AC23" s="961"/>
      <c r="AD23" s="981" t="s">
        <v>563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575</v>
      </c>
      <c r="H24" s="963"/>
      <c r="I24" s="963"/>
      <c r="J24" s="963"/>
      <c r="K24" s="963"/>
      <c r="L24" s="963"/>
      <c r="M24" s="963"/>
      <c r="N24" s="963"/>
      <c r="O24" s="964"/>
      <c r="P24" s="677">
        <v>1.3</v>
      </c>
      <c r="Q24" s="678"/>
      <c r="R24" s="678"/>
      <c r="S24" s="678"/>
      <c r="T24" s="678"/>
      <c r="U24" s="678"/>
      <c r="V24" s="679"/>
      <c r="W24" s="677" t="s">
        <v>652</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576</v>
      </c>
      <c r="H25" s="963"/>
      <c r="I25" s="963"/>
      <c r="J25" s="963"/>
      <c r="K25" s="963"/>
      <c r="L25" s="963"/>
      <c r="M25" s="963"/>
      <c r="N25" s="963"/>
      <c r="O25" s="964"/>
      <c r="P25" s="677">
        <v>1.1000000000000001</v>
      </c>
      <c r="Q25" s="678"/>
      <c r="R25" s="678"/>
      <c r="S25" s="678"/>
      <c r="T25" s="678"/>
      <c r="U25" s="678"/>
      <c r="V25" s="679"/>
      <c r="W25" s="677" t="s">
        <v>652</v>
      </c>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577</v>
      </c>
      <c r="H26" s="963"/>
      <c r="I26" s="963"/>
      <c r="J26" s="963"/>
      <c r="K26" s="963"/>
      <c r="L26" s="963"/>
      <c r="M26" s="963"/>
      <c r="N26" s="963"/>
      <c r="O26" s="964"/>
      <c r="P26" s="677">
        <v>0.9</v>
      </c>
      <c r="Q26" s="678"/>
      <c r="R26" s="678"/>
      <c r="S26" s="678"/>
      <c r="T26" s="678"/>
      <c r="U26" s="678"/>
      <c r="V26" s="679"/>
      <c r="W26" s="677" t="s">
        <v>652</v>
      </c>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578</v>
      </c>
      <c r="H27" s="963"/>
      <c r="I27" s="963"/>
      <c r="J27" s="963"/>
      <c r="K27" s="963"/>
      <c r="L27" s="963"/>
      <c r="M27" s="963"/>
      <c r="N27" s="963"/>
      <c r="O27" s="964"/>
      <c r="P27" s="677">
        <v>0.9</v>
      </c>
      <c r="Q27" s="678"/>
      <c r="R27" s="678"/>
      <c r="S27" s="678"/>
      <c r="T27" s="678"/>
      <c r="U27" s="678"/>
      <c r="V27" s="679"/>
      <c r="W27" s="677" t="s">
        <v>652</v>
      </c>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341</v>
      </c>
      <c r="H28" s="966"/>
      <c r="I28" s="966"/>
      <c r="J28" s="966"/>
      <c r="K28" s="966"/>
      <c r="L28" s="966"/>
      <c r="M28" s="966"/>
      <c r="N28" s="966"/>
      <c r="O28" s="967"/>
      <c r="P28" s="900">
        <f>P29-SUM(P23:P27)</f>
        <v>-0.10000000000000853</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75.099999999999994</v>
      </c>
      <c r="Q29" s="678"/>
      <c r="R29" s="678"/>
      <c r="S29" s="678"/>
      <c r="T29" s="678"/>
      <c r="U29" s="678"/>
      <c r="V29" s="679"/>
      <c r="W29" s="992">
        <f>AR13</f>
        <v>0</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8" t="s">
        <v>421</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564</v>
      </c>
      <c r="AR31" s="200"/>
      <c r="AS31" s="132" t="s">
        <v>236</v>
      </c>
      <c r="AT31" s="133"/>
      <c r="AU31" s="199">
        <v>2</v>
      </c>
      <c r="AV31" s="199"/>
      <c r="AW31" s="418" t="s">
        <v>181</v>
      </c>
      <c r="AX31" s="419"/>
    </row>
    <row r="32" spans="1:50" ht="29.25" customHeight="1" x14ac:dyDescent="0.15">
      <c r="A32" s="423"/>
      <c r="B32" s="421"/>
      <c r="C32" s="421"/>
      <c r="D32" s="421"/>
      <c r="E32" s="421"/>
      <c r="F32" s="422"/>
      <c r="G32" s="584" t="s">
        <v>579</v>
      </c>
      <c r="H32" s="585"/>
      <c r="I32" s="585"/>
      <c r="J32" s="585"/>
      <c r="K32" s="585"/>
      <c r="L32" s="585"/>
      <c r="M32" s="585"/>
      <c r="N32" s="585"/>
      <c r="O32" s="586"/>
      <c r="P32" s="104" t="s">
        <v>580</v>
      </c>
      <c r="Q32" s="104"/>
      <c r="R32" s="104"/>
      <c r="S32" s="104"/>
      <c r="T32" s="104"/>
      <c r="U32" s="104"/>
      <c r="V32" s="104"/>
      <c r="W32" s="104"/>
      <c r="X32" s="105"/>
      <c r="Y32" s="494" t="s">
        <v>12</v>
      </c>
      <c r="Z32" s="554"/>
      <c r="AA32" s="555"/>
      <c r="AB32" s="484" t="s">
        <v>581</v>
      </c>
      <c r="AC32" s="484"/>
      <c r="AD32" s="484"/>
      <c r="AE32" s="217" t="s">
        <v>583</v>
      </c>
      <c r="AF32" s="218"/>
      <c r="AG32" s="218"/>
      <c r="AH32" s="218"/>
      <c r="AI32" s="217">
        <v>1473</v>
      </c>
      <c r="AJ32" s="218"/>
      <c r="AK32" s="218"/>
      <c r="AL32" s="218"/>
      <c r="AM32" s="217">
        <v>1497</v>
      </c>
      <c r="AN32" s="218"/>
      <c r="AO32" s="218"/>
      <c r="AP32" s="218"/>
      <c r="AQ32" s="352" t="s">
        <v>560</v>
      </c>
      <c r="AR32" s="207"/>
      <c r="AS32" s="207"/>
      <c r="AT32" s="353"/>
      <c r="AU32" s="218" t="s">
        <v>560</v>
      </c>
      <c r="AV32" s="218"/>
      <c r="AW32" s="218"/>
      <c r="AX32" s="220"/>
    </row>
    <row r="33" spans="1:50" ht="29.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582</v>
      </c>
      <c r="AC33" s="546"/>
      <c r="AD33" s="546"/>
      <c r="AE33" s="217" t="s">
        <v>560</v>
      </c>
      <c r="AF33" s="218"/>
      <c r="AG33" s="218"/>
      <c r="AH33" s="218"/>
      <c r="AI33" s="217">
        <v>1714</v>
      </c>
      <c r="AJ33" s="218"/>
      <c r="AK33" s="218"/>
      <c r="AL33" s="218"/>
      <c r="AM33" s="217">
        <v>1714</v>
      </c>
      <c r="AN33" s="218"/>
      <c r="AO33" s="218"/>
      <c r="AP33" s="218"/>
      <c r="AQ33" s="352" t="s">
        <v>564</v>
      </c>
      <c r="AR33" s="207"/>
      <c r="AS33" s="207"/>
      <c r="AT33" s="353"/>
      <c r="AU33" s="218">
        <v>1714</v>
      </c>
      <c r="AV33" s="218"/>
      <c r="AW33" s="218"/>
      <c r="AX33" s="220"/>
    </row>
    <row r="34" spans="1:50" ht="29.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560</v>
      </c>
      <c r="AF34" s="218"/>
      <c r="AG34" s="218"/>
      <c r="AH34" s="218"/>
      <c r="AI34" s="217">
        <v>85.9</v>
      </c>
      <c r="AJ34" s="218"/>
      <c r="AK34" s="218"/>
      <c r="AL34" s="218"/>
      <c r="AM34" s="217">
        <v>87.3</v>
      </c>
      <c r="AN34" s="218"/>
      <c r="AO34" s="218"/>
      <c r="AP34" s="218"/>
      <c r="AQ34" s="352" t="s">
        <v>560</v>
      </c>
      <c r="AR34" s="207"/>
      <c r="AS34" s="207"/>
      <c r="AT34" s="353"/>
      <c r="AU34" s="218" t="s">
        <v>560</v>
      </c>
      <c r="AV34" s="218"/>
      <c r="AW34" s="218"/>
      <c r="AX34" s="220"/>
    </row>
    <row r="35" spans="1:50" ht="23.25" customHeight="1" x14ac:dyDescent="0.15">
      <c r="A35" s="225" t="s">
        <v>382</v>
      </c>
      <c r="B35" s="226"/>
      <c r="C35" s="226"/>
      <c r="D35" s="226"/>
      <c r="E35" s="226"/>
      <c r="F35" s="227"/>
      <c r="G35" s="231" t="s">
        <v>625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t="s">
        <v>564</v>
      </c>
      <c r="AR38" s="200"/>
      <c r="AS38" s="132" t="s">
        <v>236</v>
      </c>
      <c r="AT38" s="133"/>
      <c r="AU38" s="199">
        <v>2</v>
      </c>
      <c r="AV38" s="199"/>
      <c r="AW38" s="418" t="s">
        <v>181</v>
      </c>
      <c r="AX38" s="419"/>
    </row>
    <row r="39" spans="1:50" ht="30" customHeight="1" x14ac:dyDescent="0.15">
      <c r="A39" s="423"/>
      <c r="B39" s="421"/>
      <c r="C39" s="421"/>
      <c r="D39" s="421"/>
      <c r="E39" s="421"/>
      <c r="F39" s="422"/>
      <c r="G39" s="584" t="s">
        <v>579</v>
      </c>
      <c r="H39" s="585"/>
      <c r="I39" s="585"/>
      <c r="J39" s="585"/>
      <c r="K39" s="585"/>
      <c r="L39" s="585"/>
      <c r="M39" s="585"/>
      <c r="N39" s="585"/>
      <c r="O39" s="586"/>
      <c r="P39" s="104" t="s">
        <v>585</v>
      </c>
      <c r="Q39" s="104"/>
      <c r="R39" s="104"/>
      <c r="S39" s="104"/>
      <c r="T39" s="104"/>
      <c r="U39" s="104"/>
      <c r="V39" s="104"/>
      <c r="W39" s="104"/>
      <c r="X39" s="105"/>
      <c r="Y39" s="494" t="s">
        <v>12</v>
      </c>
      <c r="Z39" s="554"/>
      <c r="AA39" s="555"/>
      <c r="AB39" s="484" t="s">
        <v>586</v>
      </c>
      <c r="AC39" s="484"/>
      <c r="AD39" s="484"/>
      <c r="AE39" s="217" t="s">
        <v>583</v>
      </c>
      <c r="AF39" s="218"/>
      <c r="AG39" s="218"/>
      <c r="AH39" s="218"/>
      <c r="AI39" s="217">
        <v>1419</v>
      </c>
      <c r="AJ39" s="218"/>
      <c r="AK39" s="218"/>
      <c r="AL39" s="218"/>
      <c r="AM39" s="217">
        <v>1497</v>
      </c>
      <c r="AN39" s="218"/>
      <c r="AO39" s="218"/>
      <c r="AP39" s="218"/>
      <c r="AQ39" s="352" t="s">
        <v>560</v>
      </c>
      <c r="AR39" s="207"/>
      <c r="AS39" s="207"/>
      <c r="AT39" s="353"/>
      <c r="AU39" s="218" t="s">
        <v>560</v>
      </c>
      <c r="AV39" s="218"/>
      <c r="AW39" s="218"/>
      <c r="AX39" s="220"/>
    </row>
    <row r="40" spans="1:50" ht="30"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586</v>
      </c>
      <c r="AC40" s="546"/>
      <c r="AD40" s="546"/>
      <c r="AE40" s="217" t="s">
        <v>560</v>
      </c>
      <c r="AF40" s="218"/>
      <c r="AG40" s="218"/>
      <c r="AH40" s="218"/>
      <c r="AI40" s="217">
        <v>1714</v>
      </c>
      <c r="AJ40" s="218"/>
      <c r="AK40" s="218"/>
      <c r="AL40" s="218"/>
      <c r="AM40" s="217">
        <v>1714</v>
      </c>
      <c r="AN40" s="218"/>
      <c r="AO40" s="218"/>
      <c r="AP40" s="218"/>
      <c r="AQ40" s="352" t="s">
        <v>564</v>
      </c>
      <c r="AR40" s="207"/>
      <c r="AS40" s="207"/>
      <c r="AT40" s="353"/>
      <c r="AU40" s="218">
        <v>1714</v>
      </c>
      <c r="AV40" s="218"/>
      <c r="AW40" s="218"/>
      <c r="AX40" s="220"/>
    </row>
    <row r="41" spans="1:50" ht="30"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560</v>
      </c>
      <c r="AF41" s="218"/>
      <c r="AG41" s="218"/>
      <c r="AH41" s="218"/>
      <c r="AI41" s="217">
        <v>82.8</v>
      </c>
      <c r="AJ41" s="218"/>
      <c r="AK41" s="218"/>
      <c r="AL41" s="218"/>
      <c r="AM41" s="217">
        <v>87.3</v>
      </c>
      <c r="AN41" s="218"/>
      <c r="AO41" s="218"/>
      <c r="AP41" s="218"/>
      <c r="AQ41" s="352" t="s">
        <v>560</v>
      </c>
      <c r="AR41" s="207"/>
      <c r="AS41" s="207"/>
      <c r="AT41" s="353"/>
      <c r="AU41" s="218" t="s">
        <v>560</v>
      </c>
      <c r="AV41" s="218"/>
      <c r="AW41" s="218"/>
      <c r="AX41" s="220"/>
    </row>
    <row r="42" spans="1:50" ht="23.25" customHeight="1" x14ac:dyDescent="0.15">
      <c r="A42" s="225" t="s">
        <v>382</v>
      </c>
      <c r="B42" s="226"/>
      <c r="C42" s="226"/>
      <c r="D42" s="226"/>
      <c r="E42" s="226"/>
      <c r="F42" s="227"/>
      <c r="G42" s="231" t="s">
        <v>584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626</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581</v>
      </c>
      <c r="AC101" s="484"/>
      <c r="AD101" s="484"/>
      <c r="AE101" s="217" t="s">
        <v>583</v>
      </c>
      <c r="AF101" s="218"/>
      <c r="AG101" s="218"/>
      <c r="AH101" s="219"/>
      <c r="AI101" s="217">
        <v>0</v>
      </c>
      <c r="AJ101" s="218"/>
      <c r="AK101" s="218"/>
      <c r="AL101" s="219"/>
      <c r="AM101" s="217">
        <v>1</v>
      </c>
      <c r="AN101" s="218"/>
      <c r="AO101" s="218"/>
      <c r="AP101" s="219"/>
      <c r="AQ101" s="217">
        <v>1</v>
      </c>
      <c r="AR101" s="218"/>
      <c r="AS101" s="218"/>
      <c r="AT101" s="219"/>
      <c r="AU101" s="217" t="s">
        <v>652</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581</v>
      </c>
      <c r="AC102" s="484"/>
      <c r="AD102" s="484"/>
      <c r="AE102" s="441" t="s">
        <v>583</v>
      </c>
      <c r="AF102" s="441"/>
      <c r="AG102" s="441"/>
      <c r="AH102" s="441"/>
      <c r="AI102" s="441">
        <v>6</v>
      </c>
      <c r="AJ102" s="441"/>
      <c r="AK102" s="441"/>
      <c r="AL102" s="441"/>
      <c r="AM102" s="441">
        <v>6</v>
      </c>
      <c r="AN102" s="441"/>
      <c r="AO102" s="441"/>
      <c r="AP102" s="441"/>
      <c r="AQ102" s="272">
        <v>6</v>
      </c>
      <c r="AR102" s="273"/>
      <c r="AS102" s="273"/>
      <c r="AT102" s="322"/>
      <c r="AU102" s="272" t="s">
        <v>652</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customHeight="1" x14ac:dyDescent="0.15">
      <c r="A104" s="445"/>
      <c r="B104" s="446"/>
      <c r="C104" s="446"/>
      <c r="D104" s="446"/>
      <c r="E104" s="446"/>
      <c r="F104" s="447"/>
      <c r="G104" s="104" t="s">
        <v>587</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581</v>
      </c>
      <c r="AC104" s="569"/>
      <c r="AD104" s="570"/>
      <c r="AE104" s="217" t="s">
        <v>583</v>
      </c>
      <c r="AF104" s="218"/>
      <c r="AG104" s="218"/>
      <c r="AH104" s="219"/>
      <c r="AI104" s="217">
        <v>9</v>
      </c>
      <c r="AJ104" s="218"/>
      <c r="AK104" s="218"/>
      <c r="AL104" s="219"/>
      <c r="AM104" s="217">
        <v>11</v>
      </c>
      <c r="AN104" s="218"/>
      <c r="AO104" s="218"/>
      <c r="AP104" s="219"/>
      <c r="AQ104" s="217">
        <v>15</v>
      </c>
      <c r="AR104" s="218"/>
      <c r="AS104" s="218"/>
      <c r="AT104" s="219"/>
      <c r="AU104" s="217" t="s">
        <v>652</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581</v>
      </c>
      <c r="AC105" s="492"/>
      <c r="AD105" s="493"/>
      <c r="AE105" s="441" t="s">
        <v>583</v>
      </c>
      <c r="AF105" s="441"/>
      <c r="AG105" s="441"/>
      <c r="AH105" s="441"/>
      <c r="AI105" s="441">
        <v>15</v>
      </c>
      <c r="AJ105" s="441"/>
      <c r="AK105" s="441"/>
      <c r="AL105" s="441"/>
      <c r="AM105" s="441">
        <v>15</v>
      </c>
      <c r="AN105" s="441"/>
      <c r="AO105" s="441"/>
      <c r="AP105" s="441"/>
      <c r="AQ105" s="217">
        <v>13</v>
      </c>
      <c r="AR105" s="218"/>
      <c r="AS105" s="218"/>
      <c r="AT105" s="219"/>
      <c r="AU105" s="272" t="s">
        <v>652</v>
      </c>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588</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589</v>
      </c>
      <c r="AC116" s="486"/>
      <c r="AD116" s="487"/>
      <c r="AE116" s="441" t="s">
        <v>583</v>
      </c>
      <c r="AF116" s="441"/>
      <c r="AG116" s="441"/>
      <c r="AH116" s="441"/>
      <c r="AI116" s="441">
        <v>0</v>
      </c>
      <c r="AJ116" s="441"/>
      <c r="AK116" s="441"/>
      <c r="AL116" s="441"/>
      <c r="AM116" s="441">
        <f>1/6</f>
        <v>0.16666666666666666</v>
      </c>
      <c r="AN116" s="441"/>
      <c r="AO116" s="441"/>
      <c r="AP116" s="441"/>
      <c r="AQ116" s="217">
        <f>1/6</f>
        <v>0.16666666666666666</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590</v>
      </c>
      <c r="AC117" s="496"/>
      <c r="AD117" s="497"/>
      <c r="AE117" s="574" t="s">
        <v>560</v>
      </c>
      <c r="AF117" s="574"/>
      <c r="AG117" s="574"/>
      <c r="AH117" s="574"/>
      <c r="AI117" s="574" t="s">
        <v>591</v>
      </c>
      <c r="AJ117" s="574"/>
      <c r="AK117" s="574"/>
      <c r="AL117" s="574"/>
      <c r="AM117" s="574" t="s">
        <v>651</v>
      </c>
      <c r="AN117" s="574"/>
      <c r="AO117" s="574"/>
      <c r="AP117" s="574"/>
      <c r="AQ117" s="574" t="s">
        <v>651</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customHeight="1" x14ac:dyDescent="0.15">
      <c r="A119" s="462"/>
      <c r="B119" s="463"/>
      <c r="C119" s="463"/>
      <c r="D119" s="463"/>
      <c r="E119" s="463"/>
      <c r="F119" s="464"/>
      <c r="G119" s="411" t="s">
        <v>592</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589</v>
      </c>
      <c r="AC119" s="486"/>
      <c r="AD119" s="487"/>
      <c r="AE119" s="441" t="s">
        <v>583</v>
      </c>
      <c r="AF119" s="441"/>
      <c r="AG119" s="441"/>
      <c r="AH119" s="441"/>
      <c r="AI119" s="441">
        <f>34/9</f>
        <v>3.7777777777777777</v>
      </c>
      <c r="AJ119" s="441"/>
      <c r="AK119" s="441"/>
      <c r="AL119" s="441"/>
      <c r="AM119" s="441">
        <f>44/11</f>
        <v>4</v>
      </c>
      <c r="AN119" s="441"/>
      <c r="AO119" s="441"/>
      <c r="AP119" s="441"/>
      <c r="AQ119" s="441">
        <f>71/15</f>
        <v>4.7333333333333334</v>
      </c>
      <c r="AR119" s="441"/>
      <c r="AS119" s="441"/>
      <c r="AT119" s="441"/>
      <c r="AU119" s="441"/>
      <c r="AV119" s="441"/>
      <c r="AW119" s="441"/>
      <c r="AX119" s="573"/>
    </row>
    <row r="120" spans="1:50" ht="46.5"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590</v>
      </c>
      <c r="AC120" s="496"/>
      <c r="AD120" s="497"/>
      <c r="AE120" s="574" t="s">
        <v>583</v>
      </c>
      <c r="AF120" s="574"/>
      <c r="AG120" s="574"/>
      <c r="AH120" s="574"/>
      <c r="AI120" s="574" t="s">
        <v>593</v>
      </c>
      <c r="AJ120" s="574"/>
      <c r="AK120" s="574"/>
      <c r="AL120" s="574"/>
      <c r="AM120" s="574" t="s">
        <v>627</v>
      </c>
      <c r="AN120" s="574"/>
      <c r="AO120" s="574"/>
      <c r="AP120" s="574"/>
      <c r="AQ120" s="574" t="s">
        <v>653</v>
      </c>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594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596</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595</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596</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595</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564</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597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586</v>
      </c>
      <c r="AC134" s="205"/>
      <c r="AD134" s="205"/>
      <c r="AE134" s="319">
        <v>64.599999999999994</v>
      </c>
      <c r="AF134" s="207"/>
      <c r="AG134" s="207"/>
      <c r="AH134" s="207"/>
      <c r="AI134" s="319">
        <v>65.099999999999994</v>
      </c>
      <c r="AJ134" s="207"/>
      <c r="AK134" s="207"/>
      <c r="AL134" s="207"/>
      <c r="AM134" s="319">
        <v>65.2</v>
      </c>
      <c r="AN134" s="207"/>
      <c r="AO134" s="207"/>
      <c r="AP134" s="207"/>
      <c r="AQ134" s="319" t="s">
        <v>560</v>
      </c>
      <c r="AR134" s="207"/>
      <c r="AS134" s="207"/>
      <c r="AT134" s="207"/>
      <c r="AU134" s="319" t="s">
        <v>560</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586</v>
      </c>
      <c r="AC135" s="343"/>
      <c r="AD135" s="344"/>
      <c r="AE135" s="319" t="s">
        <v>564</v>
      </c>
      <c r="AF135" s="207"/>
      <c r="AG135" s="207"/>
      <c r="AH135" s="207"/>
      <c r="AI135" s="319" t="s">
        <v>564</v>
      </c>
      <c r="AJ135" s="207"/>
      <c r="AK135" s="207"/>
      <c r="AL135" s="207"/>
      <c r="AM135" s="319" t="s">
        <v>561</v>
      </c>
      <c r="AN135" s="207"/>
      <c r="AO135" s="207"/>
      <c r="AP135" s="207"/>
      <c r="AQ135" s="319" t="s">
        <v>564</v>
      </c>
      <c r="AR135" s="207"/>
      <c r="AS135" s="207"/>
      <c r="AT135" s="207"/>
      <c r="AU135" s="319">
        <v>80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564</v>
      </c>
      <c r="AR137" s="199"/>
      <c r="AS137" s="132" t="s">
        <v>236</v>
      </c>
      <c r="AT137" s="133"/>
      <c r="AU137" s="345">
        <v>3</v>
      </c>
      <c r="AV137" s="200"/>
      <c r="AW137" s="132" t="s">
        <v>181</v>
      </c>
      <c r="AX137" s="195"/>
    </row>
    <row r="138" spans="1:50" ht="39.75" customHeight="1" x14ac:dyDescent="0.15">
      <c r="A138" s="189"/>
      <c r="B138" s="186"/>
      <c r="C138" s="180"/>
      <c r="D138" s="186"/>
      <c r="E138" s="180"/>
      <c r="F138" s="181"/>
      <c r="G138" s="295" t="s">
        <v>598</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586</v>
      </c>
      <c r="AC138" s="343"/>
      <c r="AD138" s="344"/>
      <c r="AE138" s="319">
        <v>16.3</v>
      </c>
      <c r="AF138" s="207"/>
      <c r="AG138" s="207"/>
      <c r="AH138" s="207"/>
      <c r="AI138" s="319">
        <v>16.2</v>
      </c>
      <c r="AJ138" s="207"/>
      <c r="AK138" s="207"/>
      <c r="AL138" s="207"/>
      <c r="AM138" s="319">
        <v>15.8</v>
      </c>
      <c r="AN138" s="207"/>
      <c r="AO138" s="207"/>
      <c r="AP138" s="207"/>
      <c r="AQ138" s="319" t="s">
        <v>560</v>
      </c>
      <c r="AR138" s="207"/>
      <c r="AS138" s="207"/>
      <c r="AT138" s="207"/>
      <c r="AU138" s="319" t="s">
        <v>560</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586</v>
      </c>
      <c r="AC139" s="343"/>
      <c r="AD139" s="344"/>
      <c r="AE139" s="319" t="s">
        <v>564</v>
      </c>
      <c r="AF139" s="207"/>
      <c r="AG139" s="207"/>
      <c r="AH139" s="207"/>
      <c r="AI139" s="319" t="s">
        <v>564</v>
      </c>
      <c r="AJ139" s="207"/>
      <c r="AK139" s="207"/>
      <c r="AL139" s="207"/>
      <c r="AM139" s="319" t="s">
        <v>561</v>
      </c>
      <c r="AN139" s="207"/>
      <c r="AO139" s="207"/>
      <c r="AP139" s="207"/>
      <c r="AQ139" s="319" t="s">
        <v>564</v>
      </c>
      <c r="AR139" s="207"/>
      <c r="AS139" s="207"/>
      <c r="AT139" s="207"/>
      <c r="AU139" s="319">
        <v>8</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55"/>
      <c r="E430" s="174" t="s">
        <v>402</v>
      </c>
      <c r="F430" s="920"/>
      <c r="G430" s="921" t="s">
        <v>255</v>
      </c>
      <c r="H430" s="122"/>
      <c r="I430" s="122"/>
      <c r="J430" s="922" t="s">
        <v>560</v>
      </c>
      <c r="K430" s="923"/>
      <c r="L430" s="923"/>
      <c r="M430" s="923"/>
      <c r="N430" s="923"/>
      <c r="O430" s="923"/>
      <c r="P430" s="923"/>
      <c r="Q430" s="923"/>
      <c r="R430" s="923"/>
      <c r="S430" s="923"/>
      <c r="T430" s="924"/>
      <c r="U430" s="925" t="s">
        <v>560</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583</v>
      </c>
      <c r="AF432" s="200"/>
      <c r="AG432" s="132" t="s">
        <v>236</v>
      </c>
      <c r="AH432" s="133"/>
      <c r="AI432" s="155"/>
      <c r="AJ432" s="155"/>
      <c r="AK432" s="155"/>
      <c r="AL432" s="153"/>
      <c r="AM432" s="155"/>
      <c r="AN432" s="155"/>
      <c r="AO432" s="155"/>
      <c r="AP432" s="153"/>
      <c r="AQ432" s="610" t="s">
        <v>560</v>
      </c>
      <c r="AR432" s="200"/>
      <c r="AS432" s="132" t="s">
        <v>236</v>
      </c>
      <c r="AT432" s="133"/>
      <c r="AU432" s="610" t="s">
        <v>560</v>
      </c>
      <c r="AV432" s="200"/>
      <c r="AW432" s="132" t="s">
        <v>181</v>
      </c>
      <c r="AX432" s="195"/>
    </row>
    <row r="433" spans="1:50" ht="23.25" customHeight="1" x14ac:dyDescent="0.15">
      <c r="A433" s="189"/>
      <c r="B433" s="186"/>
      <c r="C433" s="180"/>
      <c r="D433" s="186"/>
      <c r="E433" s="354"/>
      <c r="F433" s="355"/>
      <c r="G433" s="295" t="s">
        <v>560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600</v>
      </c>
      <c r="AC433" s="213"/>
      <c r="AD433" s="213"/>
      <c r="AE433" s="416" t="s">
        <v>560</v>
      </c>
      <c r="AF433" s="207"/>
      <c r="AG433" s="207"/>
      <c r="AH433" s="207"/>
      <c r="AI433" s="416" t="s">
        <v>560</v>
      </c>
      <c r="AJ433" s="207"/>
      <c r="AK433" s="207"/>
      <c r="AL433" s="207"/>
      <c r="AM433" s="416" t="s">
        <v>561</v>
      </c>
      <c r="AN433" s="207"/>
      <c r="AO433" s="207"/>
      <c r="AP433" s="207"/>
      <c r="AQ433" s="416" t="s">
        <v>560</v>
      </c>
      <c r="AR433" s="207"/>
      <c r="AS433" s="207"/>
      <c r="AT433" s="353"/>
      <c r="AU433" s="417" t="s">
        <v>560</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560</v>
      </c>
      <c r="AC434" s="213"/>
      <c r="AD434" s="213"/>
      <c r="AE434" s="416" t="s">
        <v>560</v>
      </c>
      <c r="AF434" s="207"/>
      <c r="AG434" s="207"/>
      <c r="AH434" s="207"/>
      <c r="AI434" s="416" t="s">
        <v>560</v>
      </c>
      <c r="AJ434" s="207"/>
      <c r="AK434" s="207"/>
      <c r="AL434" s="207"/>
      <c r="AM434" s="416" t="s">
        <v>561</v>
      </c>
      <c r="AN434" s="207"/>
      <c r="AO434" s="207"/>
      <c r="AP434" s="207"/>
      <c r="AQ434" s="416" t="s">
        <v>560</v>
      </c>
      <c r="AR434" s="207"/>
      <c r="AS434" s="207"/>
      <c r="AT434" s="353"/>
      <c r="AU434" s="417" t="s">
        <v>583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600</v>
      </c>
      <c r="AF435" s="207"/>
      <c r="AG435" s="207"/>
      <c r="AH435" s="207"/>
      <c r="AI435" s="416" t="s">
        <v>560</v>
      </c>
      <c r="AJ435" s="207"/>
      <c r="AK435" s="207"/>
      <c r="AL435" s="207"/>
      <c r="AM435" s="416" t="s">
        <v>561</v>
      </c>
      <c r="AN435" s="207"/>
      <c r="AO435" s="207"/>
      <c r="AP435" s="207"/>
      <c r="AQ435" s="416" t="s">
        <v>560</v>
      </c>
      <c r="AR435" s="207"/>
      <c r="AS435" s="207"/>
      <c r="AT435" s="353"/>
      <c r="AU435" s="417" t="s">
        <v>560</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583</v>
      </c>
      <c r="AF457" s="200"/>
      <c r="AG457" s="132" t="s">
        <v>236</v>
      </c>
      <c r="AH457" s="133"/>
      <c r="AI457" s="155"/>
      <c r="AJ457" s="155"/>
      <c r="AK457" s="155"/>
      <c r="AL457" s="153"/>
      <c r="AM457" s="155"/>
      <c r="AN457" s="155"/>
      <c r="AO457" s="155"/>
      <c r="AP457" s="153"/>
      <c r="AQ457" s="610" t="s">
        <v>560</v>
      </c>
      <c r="AR457" s="200"/>
      <c r="AS457" s="132" t="s">
        <v>236</v>
      </c>
      <c r="AT457" s="133"/>
      <c r="AU457" s="345" t="s">
        <v>583</v>
      </c>
      <c r="AV457" s="200"/>
      <c r="AW457" s="132" t="s">
        <v>181</v>
      </c>
      <c r="AX457" s="195"/>
    </row>
    <row r="458" spans="1:50" ht="23.25" hidden="1" customHeight="1" x14ac:dyDescent="0.15">
      <c r="A458" s="189"/>
      <c r="B458" s="186"/>
      <c r="C458" s="180"/>
      <c r="D458" s="186"/>
      <c r="E458" s="354"/>
      <c r="F458" s="355"/>
      <c r="G458" s="295" t="s">
        <v>560</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560</v>
      </c>
      <c r="AC458" s="213"/>
      <c r="AD458" s="213"/>
      <c r="AE458" s="416" t="s">
        <v>601</v>
      </c>
      <c r="AF458" s="207"/>
      <c r="AG458" s="207"/>
      <c r="AH458" s="207"/>
      <c r="AI458" s="416" t="s">
        <v>560</v>
      </c>
      <c r="AJ458" s="207"/>
      <c r="AK458" s="207"/>
      <c r="AL458" s="207"/>
      <c r="AM458" s="416" t="s">
        <v>561</v>
      </c>
      <c r="AN458" s="207"/>
      <c r="AO458" s="207"/>
      <c r="AP458" s="207"/>
      <c r="AQ458" s="416" t="s">
        <v>560</v>
      </c>
      <c r="AR458" s="207"/>
      <c r="AS458" s="207"/>
      <c r="AT458" s="353"/>
      <c r="AU458" s="417" t="s">
        <v>560</v>
      </c>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560</v>
      </c>
      <c r="AC459" s="213"/>
      <c r="AD459" s="213"/>
      <c r="AE459" s="416" t="s">
        <v>560</v>
      </c>
      <c r="AF459" s="207"/>
      <c r="AG459" s="207"/>
      <c r="AH459" s="207"/>
      <c r="AI459" s="416" t="s">
        <v>560</v>
      </c>
      <c r="AJ459" s="207"/>
      <c r="AK459" s="207"/>
      <c r="AL459" s="207"/>
      <c r="AM459" s="416" t="s">
        <v>561</v>
      </c>
      <c r="AN459" s="207"/>
      <c r="AO459" s="207"/>
      <c r="AP459" s="207"/>
      <c r="AQ459" s="416" t="s">
        <v>560</v>
      </c>
      <c r="AR459" s="207"/>
      <c r="AS459" s="207"/>
      <c r="AT459" s="353"/>
      <c r="AU459" s="417" t="s">
        <v>583</v>
      </c>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583</v>
      </c>
      <c r="AF460" s="207"/>
      <c r="AG460" s="207"/>
      <c r="AH460" s="207"/>
      <c r="AI460" s="416" t="s">
        <v>560</v>
      </c>
      <c r="AJ460" s="207"/>
      <c r="AK460" s="207"/>
      <c r="AL460" s="207"/>
      <c r="AM460" s="416" t="s">
        <v>561</v>
      </c>
      <c r="AN460" s="207"/>
      <c r="AO460" s="207"/>
      <c r="AP460" s="207"/>
      <c r="AQ460" s="416" t="s">
        <v>560</v>
      </c>
      <c r="AR460" s="207"/>
      <c r="AS460" s="207"/>
      <c r="AT460" s="353"/>
      <c r="AU460" s="417" t="s">
        <v>560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0.25" customHeight="1" x14ac:dyDescent="0.15">
      <c r="A482" s="189"/>
      <c r="B482" s="186"/>
      <c r="C482" s="180"/>
      <c r="D482" s="186"/>
      <c r="E482" s="320"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0.2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10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565</v>
      </c>
      <c r="AE702" s="358"/>
      <c r="AF702" s="358"/>
      <c r="AG702" s="403" t="s">
        <v>602</v>
      </c>
      <c r="AH702" s="404"/>
      <c r="AI702" s="404"/>
      <c r="AJ702" s="404"/>
      <c r="AK702" s="404"/>
      <c r="AL702" s="404"/>
      <c r="AM702" s="404"/>
      <c r="AN702" s="404"/>
      <c r="AO702" s="404"/>
      <c r="AP702" s="404"/>
      <c r="AQ702" s="404"/>
      <c r="AR702" s="404"/>
      <c r="AS702" s="404"/>
      <c r="AT702" s="404"/>
      <c r="AU702" s="404"/>
      <c r="AV702" s="404"/>
      <c r="AW702" s="404"/>
      <c r="AX702" s="405"/>
    </row>
    <row r="703" spans="1:50" ht="57"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565</v>
      </c>
      <c r="AE703" s="332"/>
      <c r="AF703" s="332"/>
      <c r="AG703" s="100" t="s">
        <v>603</v>
      </c>
      <c r="AH703" s="101"/>
      <c r="AI703" s="101"/>
      <c r="AJ703" s="101"/>
      <c r="AK703" s="101"/>
      <c r="AL703" s="101"/>
      <c r="AM703" s="101"/>
      <c r="AN703" s="101"/>
      <c r="AO703" s="101"/>
      <c r="AP703" s="101"/>
      <c r="AQ703" s="101"/>
      <c r="AR703" s="101"/>
      <c r="AS703" s="101"/>
      <c r="AT703" s="101"/>
      <c r="AU703" s="101"/>
      <c r="AV703" s="101"/>
      <c r="AW703" s="101"/>
      <c r="AX703" s="102"/>
    </row>
    <row r="704" spans="1:50" ht="90.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565</v>
      </c>
      <c r="AE704" s="804"/>
      <c r="AF704" s="804"/>
      <c r="AG704" s="167" t="s">
        <v>604</v>
      </c>
      <c r="AH704" s="107"/>
      <c r="AI704" s="107"/>
      <c r="AJ704" s="107"/>
      <c r="AK704" s="107"/>
      <c r="AL704" s="107"/>
      <c r="AM704" s="107"/>
      <c r="AN704" s="107"/>
      <c r="AO704" s="107"/>
      <c r="AP704" s="107"/>
      <c r="AQ704" s="107"/>
      <c r="AR704" s="107"/>
      <c r="AS704" s="107"/>
      <c r="AT704" s="107"/>
      <c r="AU704" s="107"/>
      <c r="AV704" s="107"/>
      <c r="AW704" s="107"/>
      <c r="AX704" s="168"/>
    </row>
    <row r="705" spans="1:50" ht="48"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565</v>
      </c>
      <c r="AE705" s="735"/>
      <c r="AF705" s="735"/>
      <c r="AG705" s="124" t="s">
        <v>605</v>
      </c>
      <c r="AH705" s="104"/>
      <c r="AI705" s="104"/>
      <c r="AJ705" s="104"/>
      <c r="AK705" s="104"/>
      <c r="AL705" s="104"/>
      <c r="AM705" s="104"/>
      <c r="AN705" s="104"/>
      <c r="AO705" s="104"/>
      <c r="AP705" s="104"/>
      <c r="AQ705" s="104"/>
      <c r="AR705" s="104"/>
      <c r="AS705" s="104"/>
      <c r="AT705" s="104"/>
      <c r="AU705" s="104"/>
      <c r="AV705" s="104"/>
      <c r="AW705" s="104"/>
      <c r="AX705" s="125"/>
    </row>
    <row r="706" spans="1:50" ht="48" customHeight="1" x14ac:dyDescent="0.15">
      <c r="A706" s="662"/>
      <c r="B706" s="663"/>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628</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48"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628</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3.2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565</v>
      </c>
      <c r="AE708" s="625"/>
      <c r="AF708" s="625"/>
      <c r="AG708" s="762" t="s">
        <v>606</v>
      </c>
      <c r="AH708" s="763"/>
      <c r="AI708" s="763"/>
      <c r="AJ708" s="763"/>
      <c r="AK708" s="763"/>
      <c r="AL708" s="763"/>
      <c r="AM708" s="763"/>
      <c r="AN708" s="763"/>
      <c r="AO708" s="763"/>
      <c r="AP708" s="763"/>
      <c r="AQ708" s="763"/>
      <c r="AR708" s="763"/>
      <c r="AS708" s="763"/>
      <c r="AT708" s="763"/>
      <c r="AU708" s="763"/>
      <c r="AV708" s="763"/>
      <c r="AW708" s="763"/>
      <c r="AX708" s="764"/>
    </row>
    <row r="709" spans="1:50" ht="53.2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565</v>
      </c>
      <c r="AE709" s="332"/>
      <c r="AF709" s="332"/>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36"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629</v>
      </c>
      <c r="AE710" s="332"/>
      <c r="AF710" s="332"/>
      <c r="AG710" s="100" t="s">
        <v>560</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565</v>
      </c>
      <c r="AE711" s="332"/>
      <c r="AF711" s="332"/>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565</v>
      </c>
      <c r="AE712" s="804"/>
      <c r="AF712" s="804"/>
      <c r="AG712" s="832" t="s">
        <v>609</v>
      </c>
      <c r="AH712" s="833"/>
      <c r="AI712" s="833"/>
      <c r="AJ712" s="833"/>
      <c r="AK712" s="833"/>
      <c r="AL712" s="833"/>
      <c r="AM712" s="833"/>
      <c r="AN712" s="833"/>
      <c r="AO712" s="833"/>
      <c r="AP712" s="833"/>
      <c r="AQ712" s="833"/>
      <c r="AR712" s="833"/>
      <c r="AS712" s="833"/>
      <c r="AT712" s="833"/>
      <c r="AU712" s="833"/>
      <c r="AV712" s="833"/>
      <c r="AW712" s="833"/>
      <c r="AX712" s="834"/>
    </row>
    <row r="713" spans="1:50" ht="42"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629</v>
      </c>
      <c r="AE713" s="332"/>
      <c r="AF713" s="683"/>
      <c r="AG713" s="100" t="s">
        <v>600</v>
      </c>
      <c r="AH713" s="101"/>
      <c r="AI713" s="101"/>
      <c r="AJ713" s="101"/>
      <c r="AK713" s="101"/>
      <c r="AL713" s="101"/>
      <c r="AM713" s="101"/>
      <c r="AN713" s="101"/>
      <c r="AO713" s="101"/>
      <c r="AP713" s="101"/>
      <c r="AQ713" s="101"/>
      <c r="AR713" s="101"/>
      <c r="AS713" s="101"/>
      <c r="AT713" s="101"/>
      <c r="AU713" s="101"/>
      <c r="AV713" s="101"/>
      <c r="AW713" s="101"/>
      <c r="AX713" s="102"/>
    </row>
    <row r="714" spans="1:50" ht="50.2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565</v>
      </c>
      <c r="AE714" s="830"/>
      <c r="AF714" s="831"/>
      <c r="AG714" s="756" t="s">
        <v>610</v>
      </c>
      <c r="AH714" s="757"/>
      <c r="AI714" s="757"/>
      <c r="AJ714" s="757"/>
      <c r="AK714" s="757"/>
      <c r="AL714" s="757"/>
      <c r="AM714" s="757"/>
      <c r="AN714" s="757"/>
      <c r="AO714" s="757"/>
      <c r="AP714" s="757"/>
      <c r="AQ714" s="757"/>
      <c r="AR714" s="757"/>
      <c r="AS714" s="757"/>
      <c r="AT714" s="757"/>
      <c r="AU714" s="757"/>
      <c r="AV714" s="757"/>
      <c r="AW714" s="757"/>
      <c r="AX714" s="758"/>
    </row>
    <row r="715" spans="1:50" ht="50.2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565</v>
      </c>
      <c r="AE715" s="625"/>
      <c r="AF715" s="676"/>
      <c r="AG715" s="762" t="s">
        <v>611</v>
      </c>
      <c r="AH715" s="763"/>
      <c r="AI715" s="763"/>
      <c r="AJ715" s="763"/>
      <c r="AK715" s="763"/>
      <c r="AL715" s="763"/>
      <c r="AM715" s="763"/>
      <c r="AN715" s="763"/>
      <c r="AO715" s="763"/>
      <c r="AP715" s="763"/>
      <c r="AQ715" s="763"/>
      <c r="AR715" s="763"/>
      <c r="AS715" s="763"/>
      <c r="AT715" s="763"/>
      <c r="AU715" s="763"/>
      <c r="AV715" s="763"/>
      <c r="AW715" s="763"/>
      <c r="AX715" s="764"/>
    </row>
    <row r="716" spans="1:50" ht="50.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565</v>
      </c>
      <c r="AE716" s="647"/>
      <c r="AF716" s="647"/>
      <c r="AG716" s="100" t="s">
        <v>612</v>
      </c>
      <c r="AH716" s="101"/>
      <c r="AI716" s="101"/>
      <c r="AJ716" s="101"/>
      <c r="AK716" s="101"/>
      <c r="AL716" s="101"/>
      <c r="AM716" s="101"/>
      <c r="AN716" s="101"/>
      <c r="AO716" s="101"/>
      <c r="AP716" s="101"/>
      <c r="AQ716" s="101"/>
      <c r="AR716" s="101"/>
      <c r="AS716" s="101"/>
      <c r="AT716" s="101"/>
      <c r="AU716" s="101"/>
      <c r="AV716" s="101"/>
      <c r="AW716" s="101"/>
      <c r="AX716" s="102"/>
    </row>
    <row r="717" spans="1:50" ht="50.2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565</v>
      </c>
      <c r="AE717" s="332"/>
      <c r="AF717" s="332"/>
      <c r="AG717" s="100" t="s">
        <v>613</v>
      </c>
      <c r="AH717" s="101"/>
      <c r="AI717" s="101"/>
      <c r="AJ717" s="101"/>
      <c r="AK717" s="101"/>
      <c r="AL717" s="101"/>
      <c r="AM717" s="101"/>
      <c r="AN717" s="101"/>
      <c r="AO717" s="101"/>
      <c r="AP717" s="101"/>
      <c r="AQ717" s="101"/>
      <c r="AR717" s="101"/>
      <c r="AS717" s="101"/>
      <c r="AT717" s="101"/>
      <c r="AU717" s="101"/>
      <c r="AV717" s="101"/>
      <c r="AW717" s="101"/>
      <c r="AX717" s="102"/>
    </row>
    <row r="718" spans="1:50" ht="50.2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565</v>
      </c>
      <c r="AE718" s="332"/>
      <c r="AF718" s="332"/>
      <c r="AG718" s="126" t="s">
        <v>614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629</v>
      </c>
      <c r="AE719" s="625"/>
      <c r="AF719" s="625"/>
      <c r="AG719" s="124" t="s">
        <v>560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1"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1"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1"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1"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1"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630</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631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654</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16.25" customHeight="1" thickBot="1" x14ac:dyDescent="0.2">
      <c r="A731" s="821" t="s">
        <v>655</v>
      </c>
      <c r="B731" s="822"/>
      <c r="C731" s="822"/>
      <c r="D731" s="822"/>
      <c r="E731" s="823"/>
      <c r="F731" s="749" t="s">
        <v>656</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75.75" customHeight="1" thickBot="1" x14ac:dyDescent="0.2">
      <c r="A733" s="693" t="s">
        <v>657</v>
      </c>
      <c r="B733" s="694"/>
      <c r="C733" s="694"/>
      <c r="D733" s="694"/>
      <c r="E733" s="695"/>
      <c r="F733" s="657" t="s">
        <v>658</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9.2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405</v>
      </c>
      <c r="B737" s="210"/>
      <c r="C737" s="210"/>
      <c r="D737" s="211"/>
      <c r="E737" s="1014" t="s">
        <v>560</v>
      </c>
      <c r="F737" s="1014"/>
      <c r="G737" s="1014"/>
      <c r="H737" s="1014"/>
      <c r="I737" s="1014"/>
      <c r="J737" s="1014"/>
      <c r="K737" s="1014"/>
      <c r="L737" s="1014"/>
      <c r="M737" s="1014"/>
      <c r="N737" s="378" t="s">
        <v>400</v>
      </c>
      <c r="O737" s="378"/>
      <c r="P737" s="378"/>
      <c r="Q737" s="378"/>
      <c r="R737" s="1014" t="s">
        <v>560</v>
      </c>
      <c r="S737" s="1014"/>
      <c r="T737" s="1014"/>
      <c r="U737" s="1014"/>
      <c r="V737" s="1014"/>
      <c r="W737" s="1014"/>
      <c r="X737" s="1014"/>
      <c r="Y737" s="1014"/>
      <c r="Z737" s="1014"/>
      <c r="AA737" s="378" t="s">
        <v>399</v>
      </c>
      <c r="AB737" s="378"/>
      <c r="AC737" s="378"/>
      <c r="AD737" s="378"/>
      <c r="AE737" s="1014" t="s">
        <v>560</v>
      </c>
      <c r="AF737" s="1014"/>
      <c r="AG737" s="1014"/>
      <c r="AH737" s="1014"/>
      <c r="AI737" s="1014"/>
      <c r="AJ737" s="1014"/>
      <c r="AK737" s="1014"/>
      <c r="AL737" s="1014"/>
      <c r="AM737" s="1014"/>
      <c r="AN737" s="378" t="s">
        <v>398</v>
      </c>
      <c r="AO737" s="378"/>
      <c r="AP737" s="378"/>
      <c r="AQ737" s="378"/>
      <c r="AR737" s="1020" t="s">
        <v>560</v>
      </c>
      <c r="AS737" s="1021"/>
      <c r="AT737" s="1021"/>
      <c r="AU737" s="1021"/>
      <c r="AV737" s="1021"/>
      <c r="AW737" s="1021"/>
      <c r="AX737" s="1022"/>
      <c r="AY737" s="88"/>
      <c r="AZ737" s="88"/>
    </row>
    <row r="738" spans="1:52" ht="24.75" customHeight="1" x14ac:dyDescent="0.15">
      <c r="A738" s="1013" t="s">
        <v>397</v>
      </c>
      <c r="B738" s="210"/>
      <c r="C738" s="210"/>
      <c r="D738" s="211"/>
      <c r="E738" s="1014" t="s">
        <v>560</v>
      </c>
      <c r="F738" s="1014"/>
      <c r="G738" s="1014"/>
      <c r="H738" s="1014"/>
      <c r="I738" s="1014"/>
      <c r="J738" s="1014"/>
      <c r="K738" s="1014"/>
      <c r="L738" s="1014"/>
      <c r="M738" s="1014"/>
      <c r="N738" s="378" t="s">
        <v>396</v>
      </c>
      <c r="O738" s="378"/>
      <c r="P738" s="378"/>
      <c r="Q738" s="378"/>
      <c r="R738" s="1014" t="s">
        <v>560</v>
      </c>
      <c r="S738" s="1014"/>
      <c r="T738" s="1014"/>
      <c r="U738" s="1014"/>
      <c r="V738" s="1014"/>
      <c r="W738" s="1014"/>
      <c r="X738" s="1014"/>
      <c r="Y738" s="1014"/>
      <c r="Z738" s="1014"/>
      <c r="AA738" s="378" t="s">
        <v>395</v>
      </c>
      <c r="AB738" s="378"/>
      <c r="AC738" s="378"/>
      <c r="AD738" s="378"/>
      <c r="AE738" s="1014" t="s">
        <v>600</v>
      </c>
      <c r="AF738" s="1014"/>
      <c r="AG738" s="1014"/>
      <c r="AH738" s="1014"/>
      <c r="AI738" s="1014"/>
      <c r="AJ738" s="1014"/>
      <c r="AK738" s="1014"/>
      <c r="AL738" s="1014"/>
      <c r="AM738" s="1014"/>
      <c r="AN738" s="378" t="s">
        <v>394</v>
      </c>
      <c r="AO738" s="378"/>
      <c r="AP738" s="378"/>
      <c r="AQ738" s="378"/>
      <c r="AR738" s="1020" t="s">
        <v>583</v>
      </c>
      <c r="AS738" s="1021"/>
      <c r="AT738" s="1021"/>
      <c r="AU738" s="1021"/>
      <c r="AV738" s="1021"/>
      <c r="AW738" s="1021"/>
      <c r="AX738" s="1022"/>
    </row>
    <row r="739" spans="1:52" ht="24.75" customHeight="1" x14ac:dyDescent="0.15">
      <c r="A739" s="1013" t="s">
        <v>393</v>
      </c>
      <c r="B739" s="210"/>
      <c r="C739" s="210"/>
      <c r="D739" s="211"/>
      <c r="E739" s="1014" t="s">
        <v>617</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615</v>
      </c>
      <c r="F740" s="999"/>
      <c r="G740" s="999"/>
      <c r="H740" s="92" t="str">
        <f>IF(E740="", "", "(")</f>
        <v>(</v>
      </c>
      <c r="I740" s="999"/>
      <c r="J740" s="999"/>
      <c r="K740" s="92" t="str">
        <f>IF(OR(I740="　", I740=""), "", "-")</f>
        <v/>
      </c>
      <c r="L740" s="1000">
        <v>307</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388</v>
      </c>
      <c r="B780" s="649"/>
      <c r="C780" s="649"/>
      <c r="D780" s="649"/>
      <c r="E780" s="649"/>
      <c r="F780" s="650"/>
      <c r="G780" s="615" t="s">
        <v>632</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633</v>
      </c>
      <c r="H782" s="691"/>
      <c r="I782" s="691"/>
      <c r="J782" s="691"/>
      <c r="K782" s="692"/>
      <c r="L782" s="684" t="s">
        <v>634</v>
      </c>
      <c r="M782" s="685"/>
      <c r="N782" s="685"/>
      <c r="O782" s="685"/>
      <c r="P782" s="685"/>
      <c r="Q782" s="685"/>
      <c r="R782" s="685"/>
      <c r="S782" s="685"/>
      <c r="T782" s="685"/>
      <c r="U782" s="685"/>
      <c r="V782" s="685"/>
      <c r="W782" s="685"/>
      <c r="X782" s="686"/>
      <c r="Y782" s="406">
        <v>13.694750000000001</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customHeight="1" x14ac:dyDescent="0.15">
      <c r="A783" s="651"/>
      <c r="B783" s="652"/>
      <c r="C783" s="652"/>
      <c r="D783" s="652"/>
      <c r="E783" s="652"/>
      <c r="F783" s="653"/>
      <c r="G783" s="626" t="s">
        <v>640</v>
      </c>
      <c r="H783" s="627"/>
      <c r="I783" s="627"/>
      <c r="J783" s="627"/>
      <c r="K783" s="628"/>
      <c r="L783" s="618" t="s">
        <v>641</v>
      </c>
      <c r="M783" s="619"/>
      <c r="N783" s="619"/>
      <c r="O783" s="619"/>
      <c r="P783" s="619"/>
      <c r="Q783" s="619"/>
      <c r="R783" s="619"/>
      <c r="S783" s="619"/>
      <c r="T783" s="619"/>
      <c r="U783" s="619"/>
      <c r="V783" s="619"/>
      <c r="W783" s="619"/>
      <c r="X783" s="620"/>
      <c r="Y783" s="621">
        <v>1.4541949999999999</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0.75"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15.148945000000001</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44.25" customHeight="1" x14ac:dyDescent="0.15">
      <c r="A838" s="389">
        <v>1</v>
      </c>
      <c r="B838" s="389">
        <v>1</v>
      </c>
      <c r="C838" s="374" t="s">
        <v>635</v>
      </c>
      <c r="D838" s="360"/>
      <c r="E838" s="360"/>
      <c r="F838" s="360"/>
      <c r="G838" s="360"/>
      <c r="H838" s="360"/>
      <c r="I838" s="360"/>
      <c r="J838" s="361">
        <v>4010001054032</v>
      </c>
      <c r="K838" s="362"/>
      <c r="L838" s="362"/>
      <c r="M838" s="362"/>
      <c r="N838" s="362"/>
      <c r="O838" s="362"/>
      <c r="P838" s="375" t="s">
        <v>642</v>
      </c>
      <c r="Q838" s="363"/>
      <c r="R838" s="363"/>
      <c r="S838" s="363"/>
      <c r="T838" s="363"/>
      <c r="U838" s="363"/>
      <c r="V838" s="363"/>
      <c r="W838" s="363"/>
      <c r="X838" s="363"/>
      <c r="Y838" s="364">
        <v>15.148944999999999</v>
      </c>
      <c r="Z838" s="365"/>
      <c r="AA838" s="365"/>
      <c r="AB838" s="366"/>
      <c r="AC838" s="376" t="s">
        <v>378</v>
      </c>
      <c r="AD838" s="384"/>
      <c r="AE838" s="384"/>
      <c r="AF838" s="384"/>
      <c r="AG838" s="384"/>
      <c r="AH838" s="385">
        <v>16</v>
      </c>
      <c r="AI838" s="386"/>
      <c r="AJ838" s="386"/>
      <c r="AK838" s="386"/>
      <c r="AL838" s="370">
        <v>100</v>
      </c>
      <c r="AM838" s="371"/>
      <c r="AN838" s="371"/>
      <c r="AO838" s="372"/>
      <c r="AP838" s="375"/>
      <c r="AQ838" s="363"/>
      <c r="AR838" s="363"/>
      <c r="AS838" s="363"/>
      <c r="AT838" s="363"/>
      <c r="AU838" s="363"/>
      <c r="AV838" s="363"/>
      <c r="AW838" s="363"/>
      <c r="AX838" s="363"/>
    </row>
    <row r="839" spans="1:50" ht="44.25" customHeight="1" x14ac:dyDescent="0.15">
      <c r="A839" s="389">
        <v>2</v>
      </c>
      <c r="B839" s="389">
        <v>1</v>
      </c>
      <c r="C839" s="374" t="s">
        <v>636</v>
      </c>
      <c r="D839" s="360"/>
      <c r="E839" s="360"/>
      <c r="F839" s="360"/>
      <c r="G839" s="360"/>
      <c r="H839" s="360"/>
      <c r="I839" s="360"/>
      <c r="J839" s="361">
        <v>1010005016683</v>
      </c>
      <c r="K839" s="362"/>
      <c r="L839" s="362"/>
      <c r="M839" s="362"/>
      <c r="N839" s="362"/>
      <c r="O839" s="362"/>
      <c r="P839" s="375" t="s">
        <v>645</v>
      </c>
      <c r="Q839" s="363"/>
      <c r="R839" s="363"/>
      <c r="S839" s="363"/>
      <c r="T839" s="363"/>
      <c r="U839" s="363"/>
      <c r="V839" s="363"/>
      <c r="W839" s="363"/>
      <c r="X839" s="363"/>
      <c r="Y839" s="364">
        <v>6.0936300000000001</v>
      </c>
      <c r="Z839" s="365"/>
      <c r="AA839" s="365"/>
      <c r="AB839" s="366"/>
      <c r="AC839" s="376" t="s">
        <v>378</v>
      </c>
      <c r="AD839" s="384"/>
      <c r="AE839" s="384"/>
      <c r="AF839" s="384"/>
      <c r="AG839" s="384"/>
      <c r="AH839" s="385">
        <v>16</v>
      </c>
      <c r="AI839" s="386"/>
      <c r="AJ839" s="386"/>
      <c r="AK839" s="386"/>
      <c r="AL839" s="370">
        <v>100</v>
      </c>
      <c r="AM839" s="371"/>
      <c r="AN839" s="371"/>
      <c r="AO839" s="372"/>
      <c r="AP839" s="375"/>
      <c r="AQ839" s="363"/>
      <c r="AR839" s="363"/>
      <c r="AS839" s="363"/>
      <c r="AT839" s="363"/>
      <c r="AU839" s="363"/>
      <c r="AV839" s="363"/>
      <c r="AW839" s="363"/>
      <c r="AX839" s="363"/>
    </row>
    <row r="840" spans="1:50" ht="44.25" customHeight="1" x14ac:dyDescent="0.15">
      <c r="A840" s="389">
        <v>3</v>
      </c>
      <c r="B840" s="389">
        <v>1</v>
      </c>
      <c r="C840" s="374" t="s">
        <v>637</v>
      </c>
      <c r="D840" s="360"/>
      <c r="E840" s="360"/>
      <c r="F840" s="360"/>
      <c r="G840" s="360"/>
      <c r="H840" s="360"/>
      <c r="I840" s="360"/>
      <c r="J840" s="361">
        <v>2122005002494</v>
      </c>
      <c r="K840" s="362"/>
      <c r="L840" s="362"/>
      <c r="M840" s="362"/>
      <c r="N840" s="362"/>
      <c r="O840" s="362"/>
      <c r="P840" s="375" t="s">
        <v>643</v>
      </c>
      <c r="Q840" s="363"/>
      <c r="R840" s="363"/>
      <c r="S840" s="363"/>
      <c r="T840" s="363"/>
      <c r="U840" s="363"/>
      <c r="V840" s="363"/>
      <c r="W840" s="363"/>
      <c r="X840" s="363"/>
      <c r="Y840" s="364">
        <v>4.8992250000000004</v>
      </c>
      <c r="Z840" s="365"/>
      <c r="AA840" s="365"/>
      <c r="AB840" s="366"/>
      <c r="AC840" s="376" t="s">
        <v>378</v>
      </c>
      <c r="AD840" s="384"/>
      <c r="AE840" s="384"/>
      <c r="AF840" s="384"/>
      <c r="AG840" s="384"/>
      <c r="AH840" s="368">
        <v>16</v>
      </c>
      <c r="AI840" s="369"/>
      <c r="AJ840" s="369"/>
      <c r="AK840" s="369"/>
      <c r="AL840" s="370">
        <v>100</v>
      </c>
      <c r="AM840" s="371"/>
      <c r="AN840" s="371"/>
      <c r="AO840" s="372"/>
      <c r="AP840" s="375"/>
      <c r="AQ840" s="363"/>
      <c r="AR840" s="363"/>
      <c r="AS840" s="363"/>
      <c r="AT840" s="363"/>
      <c r="AU840" s="363"/>
      <c r="AV840" s="363"/>
      <c r="AW840" s="363"/>
      <c r="AX840" s="363"/>
    </row>
    <row r="841" spans="1:50" ht="44.25" customHeight="1" x14ac:dyDescent="0.15">
      <c r="A841" s="389">
        <v>4</v>
      </c>
      <c r="B841" s="389">
        <v>1</v>
      </c>
      <c r="C841" s="374" t="s">
        <v>638</v>
      </c>
      <c r="D841" s="360"/>
      <c r="E841" s="360"/>
      <c r="F841" s="360"/>
      <c r="G841" s="360"/>
      <c r="H841" s="360"/>
      <c r="I841" s="360"/>
      <c r="J841" s="361">
        <v>9120105006459</v>
      </c>
      <c r="K841" s="362"/>
      <c r="L841" s="362"/>
      <c r="M841" s="362"/>
      <c r="N841" s="362"/>
      <c r="O841" s="362"/>
      <c r="P841" s="375" t="s">
        <v>644</v>
      </c>
      <c r="Q841" s="363"/>
      <c r="R841" s="363"/>
      <c r="S841" s="363"/>
      <c r="T841" s="363"/>
      <c r="U841" s="363"/>
      <c r="V841" s="363"/>
      <c r="W841" s="363"/>
      <c r="X841" s="363"/>
      <c r="Y841" s="364">
        <v>4.2144360000000001</v>
      </c>
      <c r="Z841" s="365"/>
      <c r="AA841" s="365"/>
      <c r="AB841" s="366"/>
      <c r="AC841" s="376" t="s">
        <v>378</v>
      </c>
      <c r="AD841" s="384"/>
      <c r="AE841" s="384"/>
      <c r="AF841" s="384"/>
      <c r="AG841" s="384"/>
      <c r="AH841" s="368">
        <v>16</v>
      </c>
      <c r="AI841" s="369"/>
      <c r="AJ841" s="369"/>
      <c r="AK841" s="369"/>
      <c r="AL841" s="370">
        <v>100</v>
      </c>
      <c r="AM841" s="371"/>
      <c r="AN841" s="371"/>
      <c r="AO841" s="372"/>
      <c r="AP841" s="375"/>
      <c r="AQ841" s="363"/>
      <c r="AR841" s="363"/>
      <c r="AS841" s="363"/>
      <c r="AT841" s="363"/>
      <c r="AU841" s="363"/>
      <c r="AV841" s="363"/>
      <c r="AW841" s="363"/>
      <c r="AX841" s="363"/>
    </row>
    <row r="842" spans="1:50" ht="44.25" customHeight="1" x14ac:dyDescent="0.15">
      <c r="A842" s="389">
        <v>5</v>
      </c>
      <c r="B842" s="389">
        <v>1</v>
      </c>
      <c r="C842" s="374" t="s">
        <v>639</v>
      </c>
      <c r="D842" s="360"/>
      <c r="E842" s="360"/>
      <c r="F842" s="360"/>
      <c r="G842" s="360"/>
      <c r="H842" s="360"/>
      <c r="I842" s="360"/>
      <c r="J842" s="361">
        <v>2000020202029</v>
      </c>
      <c r="K842" s="362"/>
      <c r="L842" s="362"/>
      <c r="M842" s="362"/>
      <c r="N842" s="362"/>
      <c r="O842" s="362"/>
      <c r="P842" s="375" t="s">
        <v>645</v>
      </c>
      <c r="Q842" s="363"/>
      <c r="R842" s="363"/>
      <c r="S842" s="363"/>
      <c r="T842" s="363"/>
      <c r="U842" s="363"/>
      <c r="V842" s="363"/>
      <c r="W842" s="363"/>
      <c r="X842" s="363"/>
      <c r="Y842" s="364">
        <v>4.1018869999999996</v>
      </c>
      <c r="Z842" s="365"/>
      <c r="AA842" s="365"/>
      <c r="AB842" s="366"/>
      <c r="AC842" s="376" t="s">
        <v>378</v>
      </c>
      <c r="AD842" s="384"/>
      <c r="AE842" s="384"/>
      <c r="AF842" s="384"/>
      <c r="AG842" s="384"/>
      <c r="AH842" s="368">
        <v>16</v>
      </c>
      <c r="AI842" s="369"/>
      <c r="AJ842" s="369"/>
      <c r="AK842" s="369"/>
      <c r="AL842" s="370">
        <v>100</v>
      </c>
      <c r="AM842" s="371"/>
      <c r="AN842" s="371"/>
      <c r="AO842" s="372"/>
      <c r="AP842" s="375"/>
      <c r="AQ842" s="363"/>
      <c r="AR842" s="363"/>
      <c r="AS842" s="363"/>
      <c r="AT842" s="363"/>
      <c r="AU842" s="363"/>
      <c r="AV842" s="363"/>
      <c r="AW842" s="363"/>
      <c r="AX842" s="363"/>
    </row>
    <row r="843" spans="1:50" ht="44.25" customHeight="1" x14ac:dyDescent="0.15">
      <c r="A843" s="389">
        <v>6</v>
      </c>
      <c r="B843" s="389">
        <v>1</v>
      </c>
      <c r="C843" s="374" t="s">
        <v>646</v>
      </c>
      <c r="D843" s="360"/>
      <c r="E843" s="360"/>
      <c r="F843" s="360"/>
      <c r="G843" s="360"/>
      <c r="H843" s="360"/>
      <c r="I843" s="360"/>
      <c r="J843" s="361">
        <v>3320005002386</v>
      </c>
      <c r="K843" s="362"/>
      <c r="L843" s="362"/>
      <c r="M843" s="362"/>
      <c r="N843" s="362"/>
      <c r="O843" s="362"/>
      <c r="P843" s="375" t="s">
        <v>645</v>
      </c>
      <c r="Q843" s="363"/>
      <c r="R843" s="363"/>
      <c r="S843" s="363"/>
      <c r="T843" s="363"/>
      <c r="U843" s="363"/>
      <c r="V843" s="363"/>
      <c r="W843" s="363"/>
      <c r="X843" s="363"/>
      <c r="Y843" s="364">
        <v>3.7421340000000001</v>
      </c>
      <c r="Z843" s="365"/>
      <c r="AA843" s="365"/>
      <c r="AB843" s="366"/>
      <c r="AC843" s="376" t="s">
        <v>378</v>
      </c>
      <c r="AD843" s="384"/>
      <c r="AE843" s="384"/>
      <c r="AF843" s="384"/>
      <c r="AG843" s="384"/>
      <c r="AH843" s="368">
        <v>16</v>
      </c>
      <c r="AI843" s="369"/>
      <c r="AJ843" s="369"/>
      <c r="AK843" s="369"/>
      <c r="AL843" s="370">
        <v>100</v>
      </c>
      <c r="AM843" s="371"/>
      <c r="AN843" s="371"/>
      <c r="AO843" s="372"/>
      <c r="AP843" s="375"/>
      <c r="AQ843" s="363"/>
      <c r="AR843" s="363"/>
      <c r="AS843" s="363"/>
      <c r="AT843" s="363"/>
      <c r="AU843" s="363"/>
      <c r="AV843" s="363"/>
      <c r="AW843" s="363"/>
      <c r="AX843" s="363"/>
    </row>
    <row r="844" spans="1:50" ht="44.25" customHeight="1" x14ac:dyDescent="0.15">
      <c r="A844" s="389">
        <v>7</v>
      </c>
      <c r="B844" s="389">
        <v>1</v>
      </c>
      <c r="C844" s="374" t="s">
        <v>647</v>
      </c>
      <c r="D844" s="360"/>
      <c r="E844" s="360"/>
      <c r="F844" s="360"/>
      <c r="G844" s="360"/>
      <c r="H844" s="360"/>
      <c r="I844" s="360"/>
      <c r="J844" s="361">
        <v>9030005001809</v>
      </c>
      <c r="K844" s="362"/>
      <c r="L844" s="362"/>
      <c r="M844" s="362"/>
      <c r="N844" s="362"/>
      <c r="O844" s="362"/>
      <c r="P844" s="375" t="s">
        <v>643</v>
      </c>
      <c r="Q844" s="363"/>
      <c r="R844" s="363"/>
      <c r="S844" s="363"/>
      <c r="T844" s="363"/>
      <c r="U844" s="363"/>
      <c r="V844" s="363"/>
      <c r="W844" s="363"/>
      <c r="X844" s="363"/>
      <c r="Y844" s="364">
        <v>2.041147</v>
      </c>
      <c r="Z844" s="365"/>
      <c r="AA844" s="365"/>
      <c r="AB844" s="366"/>
      <c r="AC844" s="376" t="s">
        <v>378</v>
      </c>
      <c r="AD844" s="384"/>
      <c r="AE844" s="384"/>
      <c r="AF844" s="384"/>
      <c r="AG844" s="384"/>
      <c r="AH844" s="368">
        <v>16</v>
      </c>
      <c r="AI844" s="369"/>
      <c r="AJ844" s="369"/>
      <c r="AK844" s="369"/>
      <c r="AL844" s="370">
        <v>100</v>
      </c>
      <c r="AM844" s="371"/>
      <c r="AN844" s="371"/>
      <c r="AO844" s="372"/>
      <c r="AP844" s="375"/>
      <c r="AQ844" s="363"/>
      <c r="AR844" s="363"/>
      <c r="AS844" s="363"/>
      <c r="AT844" s="363"/>
      <c r="AU844" s="363"/>
      <c r="AV844" s="363"/>
      <c r="AW844" s="363"/>
      <c r="AX844" s="363"/>
    </row>
    <row r="845" spans="1:50" ht="44.25" customHeight="1" x14ac:dyDescent="0.15">
      <c r="A845" s="389">
        <v>8</v>
      </c>
      <c r="B845" s="389">
        <v>1</v>
      </c>
      <c r="C845" s="374" t="s">
        <v>648</v>
      </c>
      <c r="D845" s="360"/>
      <c r="E845" s="360"/>
      <c r="F845" s="360"/>
      <c r="G845" s="360"/>
      <c r="H845" s="360"/>
      <c r="I845" s="360"/>
      <c r="J845" s="361">
        <v>4110005008008</v>
      </c>
      <c r="K845" s="362"/>
      <c r="L845" s="362"/>
      <c r="M845" s="362"/>
      <c r="N845" s="362"/>
      <c r="O845" s="362"/>
      <c r="P845" s="375" t="s">
        <v>643</v>
      </c>
      <c r="Q845" s="363"/>
      <c r="R845" s="363"/>
      <c r="S845" s="363"/>
      <c r="T845" s="363"/>
      <c r="U845" s="363"/>
      <c r="V845" s="363"/>
      <c r="W845" s="363"/>
      <c r="X845" s="363"/>
      <c r="Y845" s="364">
        <v>1.771703</v>
      </c>
      <c r="Z845" s="365"/>
      <c r="AA845" s="365"/>
      <c r="AB845" s="366"/>
      <c r="AC845" s="376" t="s">
        <v>378</v>
      </c>
      <c r="AD845" s="384"/>
      <c r="AE845" s="384"/>
      <c r="AF845" s="384"/>
      <c r="AG845" s="384"/>
      <c r="AH845" s="368">
        <v>16</v>
      </c>
      <c r="AI845" s="369"/>
      <c r="AJ845" s="369"/>
      <c r="AK845" s="369"/>
      <c r="AL845" s="370">
        <v>100</v>
      </c>
      <c r="AM845" s="371"/>
      <c r="AN845" s="371"/>
      <c r="AO845" s="372"/>
      <c r="AP845" s="375"/>
      <c r="AQ845" s="363"/>
      <c r="AR845" s="363"/>
      <c r="AS845" s="363"/>
      <c r="AT845" s="363"/>
      <c r="AU845" s="363"/>
      <c r="AV845" s="363"/>
      <c r="AW845" s="363"/>
      <c r="AX845" s="363"/>
    </row>
    <row r="846" spans="1:50" ht="44.25" customHeight="1" x14ac:dyDescent="0.15">
      <c r="A846" s="389">
        <v>9</v>
      </c>
      <c r="B846" s="389">
        <v>1</v>
      </c>
      <c r="C846" s="374" t="s">
        <v>649</v>
      </c>
      <c r="D846" s="360"/>
      <c r="E846" s="360"/>
      <c r="F846" s="360"/>
      <c r="G846" s="360"/>
      <c r="H846" s="360"/>
      <c r="I846" s="360"/>
      <c r="J846" s="361">
        <v>7000020303615</v>
      </c>
      <c r="K846" s="362"/>
      <c r="L846" s="362"/>
      <c r="M846" s="362"/>
      <c r="N846" s="362"/>
      <c r="O846" s="362"/>
      <c r="P846" s="375" t="s">
        <v>643</v>
      </c>
      <c r="Q846" s="363"/>
      <c r="R846" s="363"/>
      <c r="S846" s="363"/>
      <c r="T846" s="363"/>
      <c r="U846" s="363"/>
      <c r="V846" s="363"/>
      <c r="W846" s="363"/>
      <c r="X846" s="363"/>
      <c r="Y846" s="364">
        <v>1.0987</v>
      </c>
      <c r="Z846" s="365"/>
      <c r="AA846" s="365"/>
      <c r="AB846" s="366"/>
      <c r="AC846" s="376" t="s">
        <v>378</v>
      </c>
      <c r="AD846" s="384"/>
      <c r="AE846" s="384"/>
      <c r="AF846" s="384"/>
      <c r="AG846" s="384"/>
      <c r="AH846" s="368">
        <v>16</v>
      </c>
      <c r="AI846" s="369"/>
      <c r="AJ846" s="369"/>
      <c r="AK846" s="369"/>
      <c r="AL846" s="370">
        <v>100</v>
      </c>
      <c r="AM846" s="371"/>
      <c r="AN846" s="371"/>
      <c r="AO846" s="372"/>
      <c r="AP846" s="373"/>
      <c r="AQ846" s="373"/>
      <c r="AR846" s="373"/>
      <c r="AS846" s="373"/>
      <c r="AT846" s="373"/>
      <c r="AU846" s="373"/>
      <c r="AV846" s="373"/>
      <c r="AW846" s="373"/>
      <c r="AX846" s="373"/>
    </row>
    <row r="847" spans="1:50" ht="44.25" customHeight="1" x14ac:dyDescent="0.15">
      <c r="A847" s="389">
        <v>10</v>
      </c>
      <c r="B847" s="389">
        <v>1</v>
      </c>
      <c r="C847" s="374" t="s">
        <v>650</v>
      </c>
      <c r="D847" s="360"/>
      <c r="E847" s="360"/>
      <c r="F847" s="360"/>
      <c r="G847" s="360"/>
      <c r="H847" s="360"/>
      <c r="I847" s="360"/>
      <c r="J847" s="361">
        <v>5000020150002</v>
      </c>
      <c r="K847" s="362"/>
      <c r="L847" s="362"/>
      <c r="M847" s="362"/>
      <c r="N847" s="362"/>
      <c r="O847" s="362"/>
      <c r="P847" s="375" t="s">
        <v>645</v>
      </c>
      <c r="Q847" s="363"/>
      <c r="R847" s="363"/>
      <c r="S847" s="363"/>
      <c r="T847" s="363"/>
      <c r="U847" s="363"/>
      <c r="V847" s="363"/>
      <c r="W847" s="363"/>
      <c r="X847" s="363"/>
      <c r="Y847" s="364">
        <v>0.72531000000000001</v>
      </c>
      <c r="Z847" s="365"/>
      <c r="AA847" s="365"/>
      <c r="AB847" s="366"/>
      <c r="AC847" s="376" t="s">
        <v>378</v>
      </c>
      <c r="AD847" s="384"/>
      <c r="AE847" s="384"/>
      <c r="AF847" s="384"/>
      <c r="AG847" s="384"/>
      <c r="AH847" s="368">
        <v>16</v>
      </c>
      <c r="AI847" s="369"/>
      <c r="AJ847" s="369"/>
      <c r="AK847" s="369"/>
      <c r="AL847" s="370">
        <v>100</v>
      </c>
      <c r="AM847" s="371"/>
      <c r="AN847" s="371"/>
      <c r="AO847" s="372"/>
      <c r="AP847" s="373"/>
      <c r="AQ847" s="373"/>
      <c r="AR847" s="373"/>
      <c r="AS847" s="373"/>
      <c r="AT847" s="373"/>
      <c r="AU847" s="373"/>
      <c r="AV847" s="373"/>
      <c r="AW847" s="373"/>
      <c r="AX847" s="373"/>
    </row>
    <row r="848" spans="1:50" ht="18.75" hidden="1" customHeight="1" x14ac:dyDescent="0.15">
      <c r="A848" s="389">
        <v>11</v>
      </c>
      <c r="B848" s="389">
        <v>1</v>
      </c>
      <c r="C848" s="374"/>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8:AO867">
    <cfRule type="expression" dxfId="2473" priority="6637">
      <formula>IF(AND(AL848&gt;=0, RIGHT(TEXT(AL848,"0.#"),1)&lt;&gt;"."),TRUE,FALSE)</formula>
    </cfRule>
    <cfRule type="expression" dxfId="2472" priority="6638">
      <formula>IF(AND(AL848&gt;=0, RIGHT(TEXT(AL848,"0.#"),1)="."),TRUE,FALSE)</formula>
    </cfRule>
    <cfRule type="expression" dxfId="2471" priority="6639">
      <formula>IF(AND(AL848&lt;0, RIGHT(TEXT(AL848,"0.#"),1)&lt;&gt;"."),TRUE,FALSE)</formula>
    </cfRule>
    <cfRule type="expression" dxfId="2470" priority="6640">
      <formula>IF(AND(AL848&lt;0, RIGHT(TEXT(AL848,"0.#"),1)="."),TRUE,FALSE)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47">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29" max="49" man="1"/>
    <brk id="189" max="49" man="1"/>
    <brk id="718" max="49" man="1"/>
    <brk id="779" max="49" man="1"/>
  </rowBreaks>
  <colBreaks count="1" manualBreakCount="1">
    <brk id="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616</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t="s">
        <v>616</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2020-10-01T00:37:22Z</cp:lastPrinted>
  <dcterms:created xsi:type="dcterms:W3CDTF">2012-03-13T00:50:25Z</dcterms:created>
  <dcterms:modified xsi:type="dcterms:W3CDTF">2020-10-01T05:29:57Z</dcterms:modified>
</cp:coreProperties>
</file>