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チーム＆レビュー\平成30年度\00_旧予算監査・効率化チーム(今はレビューチームで実施）\01_予算執行等の情報の公表\08_庁費・旅費【済】\20200124_庁費・旅費修正\01_CMS\"/>
    </mc:Choice>
  </mc:AlternateContent>
  <bookViews>
    <workbookView xWindow="19920" yWindow="405" windowWidth="19155" windowHeight="7050"/>
  </bookViews>
  <sheets>
    <sheet name="一般会計" sheetId="3" r:id="rId1"/>
    <sheet name="復興特別会計" sheetId="10" r:id="rId2"/>
    <sheet name="エネルギー対策特別会計" sheetId="11" r:id="rId3"/>
  </sheets>
  <definedNames>
    <definedName name="_xlnm._FilterDatabase" localSheetId="2" hidden="1">エネルギー対策特別会計!$A$5:$O$10</definedName>
    <definedName name="_xlnm._FilterDatabase" localSheetId="0" hidden="1">一般会計!$A$5:$O$112</definedName>
    <definedName name="_xlnm._FilterDatabase" localSheetId="1" hidden="1">復興特別会計!$A$5:$O$20</definedName>
    <definedName name="_xlnm.Database" localSheetId="2">#REF!</definedName>
    <definedName name="_xlnm.Database" localSheetId="1">#REF!</definedName>
    <definedName name="_xlnm.Database">#REF!</definedName>
    <definedName name="Database2" localSheetId="2">#REF!</definedName>
    <definedName name="Database2" localSheetId="1">#REF!</definedName>
    <definedName name="Database2">#REF!</definedName>
    <definedName name="_xlnm.Print_Area" localSheetId="2">エネルギー対策特別会計!$A$1:$O$10</definedName>
    <definedName name="_xlnm.Print_Area" localSheetId="0">一般会計!$A$1:$O$112</definedName>
    <definedName name="歳出データ" localSheetId="2">#REF!</definedName>
    <definedName name="歳出データ" localSheetId="1">#REF!</definedName>
    <definedName name="歳出データ">#REF!</definedName>
  </definedNames>
  <calcPr calcId="162913"/>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M69" i="3" l="1"/>
  <c r="M70" i="3"/>
  <c r="M52" i="3"/>
  <c r="J10" i="10" l="1"/>
  <c r="J11" i="10"/>
  <c r="J12" i="10"/>
  <c r="J13" i="10"/>
  <c r="J14" i="10"/>
  <c r="J15" i="10"/>
  <c r="J16" i="10"/>
  <c r="J17" i="10"/>
  <c r="J20" i="10"/>
  <c r="I15" i="10" l="1"/>
  <c r="N15" i="10" s="1"/>
  <c r="I14" i="10"/>
  <c r="N14" i="10" s="1"/>
  <c r="I10" i="10"/>
  <c r="N10" i="10" s="1"/>
  <c r="I20" i="10"/>
  <c r="N20" i="10" s="1"/>
  <c r="I11" i="10"/>
  <c r="N11" i="10" s="1"/>
  <c r="I17" i="10"/>
  <c r="N17" i="10" s="1"/>
  <c r="I13" i="10"/>
  <c r="N13" i="10" s="1"/>
  <c r="I12" i="10"/>
  <c r="N12" i="10" s="1"/>
  <c r="N16" i="10"/>
  <c r="M15" i="10"/>
  <c r="M14" i="10"/>
  <c r="M10" i="11" l="1"/>
  <c r="J10" i="11"/>
  <c r="M9" i="11"/>
  <c r="J9" i="11"/>
  <c r="M8" i="11"/>
  <c r="J8" i="11"/>
  <c r="I9" i="11" l="1"/>
  <c r="N9" i="11" s="1"/>
  <c r="I8" i="11"/>
  <c r="N8" i="11" s="1"/>
  <c r="I10" i="11"/>
  <c r="N10" i="11" s="1"/>
  <c r="M108" i="3" l="1"/>
  <c r="M109" i="3"/>
  <c r="M111" i="3"/>
  <c r="M112" i="3"/>
  <c r="J112" i="3" l="1"/>
  <c r="I112" i="3" s="1"/>
  <c r="J111" i="3"/>
  <c r="I111" i="3" s="1"/>
  <c r="J109" i="3"/>
  <c r="I109" i="3" s="1"/>
  <c r="J108" i="3"/>
  <c r="I108" i="3" s="1"/>
  <c r="N111" i="3" l="1"/>
  <c r="N109" i="3"/>
  <c r="N108" i="3"/>
  <c r="N112" i="3"/>
  <c r="M24" i="3"/>
  <c r="M16" i="10" l="1"/>
  <c r="M13" i="10"/>
  <c r="M12" i="10"/>
  <c r="M11" i="10"/>
  <c r="M62" i="3" l="1"/>
  <c r="J42" i="3"/>
  <c r="I42" i="3" s="1"/>
  <c r="M34" i="3"/>
  <c r="J27" i="3"/>
  <c r="I27" i="3" s="1"/>
  <c r="J53" i="3"/>
  <c r="I53" i="3" s="1"/>
  <c r="M10" i="10"/>
  <c r="M17" i="10"/>
  <c r="J23" i="3" l="1"/>
  <c r="I23" i="3" s="1"/>
  <c r="J8" i="3" l="1"/>
  <c r="I8" i="3" s="1"/>
  <c r="J9" i="3"/>
  <c r="I9" i="3" s="1"/>
  <c r="J10" i="3"/>
  <c r="I10" i="3" s="1"/>
  <c r="J11" i="3"/>
  <c r="I11" i="3" s="1"/>
  <c r="N10" i="3" l="1"/>
  <c r="J13" i="3"/>
  <c r="I13" i="3" s="1"/>
  <c r="J15" i="3"/>
  <c r="I15" i="3" s="1"/>
  <c r="J16" i="3"/>
  <c r="I16" i="3" s="1"/>
  <c r="J17" i="3"/>
  <c r="I17" i="3" s="1"/>
  <c r="J18" i="3"/>
  <c r="I18" i="3" s="1"/>
  <c r="J20" i="3"/>
  <c r="I20" i="3" s="1"/>
  <c r="J21" i="3"/>
  <c r="I21" i="3" s="1"/>
  <c r="J22" i="3"/>
  <c r="I22" i="3" s="1"/>
  <c r="J24" i="3"/>
  <c r="I24" i="3" s="1"/>
  <c r="J26" i="3"/>
  <c r="I26" i="3" s="1"/>
  <c r="J28" i="3"/>
  <c r="I28" i="3" s="1"/>
  <c r="J30" i="3"/>
  <c r="I30" i="3" s="1"/>
  <c r="J31" i="3"/>
  <c r="I31" i="3" s="1"/>
  <c r="J33" i="3"/>
  <c r="I33" i="3" s="1"/>
  <c r="J34" i="3"/>
  <c r="I34" i="3" s="1"/>
  <c r="J35" i="3"/>
  <c r="I35" i="3" s="1"/>
  <c r="J37" i="3"/>
  <c r="I37" i="3" s="1"/>
  <c r="J38" i="3"/>
  <c r="I38" i="3" s="1"/>
  <c r="J39" i="3"/>
  <c r="I39" i="3" s="1"/>
  <c r="J41" i="3"/>
  <c r="I41" i="3" s="1"/>
  <c r="J43" i="3"/>
  <c r="I43" i="3" s="1"/>
  <c r="J45" i="3"/>
  <c r="I45" i="3" s="1"/>
  <c r="J46" i="3"/>
  <c r="I46" i="3" s="1"/>
  <c r="J48" i="3"/>
  <c r="I48" i="3" s="1"/>
  <c r="J49" i="3"/>
  <c r="I49" i="3" s="1"/>
  <c r="J50" i="3"/>
  <c r="I50" i="3" s="1"/>
  <c r="J51" i="3"/>
  <c r="I51" i="3" s="1"/>
  <c r="J52" i="3"/>
  <c r="I52" i="3" s="1"/>
  <c r="J56" i="3"/>
  <c r="I56" i="3" s="1"/>
  <c r="J57" i="3"/>
  <c r="I57" i="3" s="1"/>
  <c r="J58" i="3"/>
  <c r="I58" i="3" s="1"/>
  <c r="J60" i="3"/>
  <c r="I60" i="3" s="1"/>
  <c r="J61" i="3"/>
  <c r="I61" i="3" s="1"/>
  <c r="J62" i="3"/>
  <c r="I62" i="3" s="1"/>
  <c r="J63" i="3"/>
  <c r="I63" i="3" s="1"/>
  <c r="J65" i="3"/>
  <c r="I65" i="3" s="1"/>
  <c r="J66" i="3"/>
  <c r="I66" i="3" s="1"/>
  <c r="J69" i="3"/>
  <c r="I69" i="3" s="1"/>
  <c r="J70" i="3"/>
  <c r="I70" i="3" s="1"/>
  <c r="J72" i="3"/>
  <c r="I72" i="3" s="1"/>
  <c r="J73" i="3"/>
  <c r="I73" i="3" s="1"/>
  <c r="J74" i="3"/>
  <c r="I74" i="3" s="1"/>
  <c r="J76" i="3"/>
  <c r="I76" i="3" s="1"/>
  <c r="J77" i="3"/>
  <c r="I77" i="3" s="1"/>
  <c r="J78" i="3"/>
  <c r="I78" i="3" s="1"/>
  <c r="J80" i="3"/>
  <c r="I80" i="3" s="1"/>
  <c r="J83" i="3"/>
  <c r="I83" i="3" s="1"/>
  <c r="J84" i="3"/>
  <c r="I84" i="3" s="1"/>
  <c r="J85" i="3"/>
  <c r="I85" i="3" s="1"/>
  <c r="J87" i="3"/>
  <c r="I87" i="3" s="1"/>
  <c r="J89" i="3"/>
  <c r="I89" i="3" s="1"/>
  <c r="J90" i="3"/>
  <c r="I90" i="3" s="1"/>
  <c r="J92" i="3"/>
  <c r="I92" i="3" s="1"/>
  <c r="J93" i="3"/>
  <c r="I93" i="3" s="1"/>
  <c r="J95" i="3"/>
  <c r="I95" i="3" s="1"/>
  <c r="J97" i="3"/>
  <c r="I97" i="3" s="1"/>
  <c r="J98" i="3"/>
  <c r="I98" i="3" s="1"/>
  <c r="J99" i="3"/>
  <c r="I99" i="3" s="1"/>
  <c r="J101" i="3"/>
  <c r="I101" i="3" s="1"/>
  <c r="J103" i="3"/>
  <c r="I103" i="3" s="1"/>
  <c r="J104" i="3"/>
  <c r="I104" i="3" s="1"/>
  <c r="J106" i="3"/>
  <c r="I106" i="3" s="1"/>
  <c r="J107" i="3"/>
  <c r="I107" i="3" s="1"/>
  <c r="J8" i="10"/>
  <c r="I8" i="10" l="1"/>
  <c r="N8" i="10" s="1"/>
  <c r="M8" i="10"/>
  <c r="M20" i="10"/>
  <c r="N58" i="3" l="1"/>
  <c r="N8" i="3" l="1"/>
  <c r="N9" i="3"/>
  <c r="N11" i="3"/>
  <c r="N13" i="3"/>
  <c r="N15" i="3"/>
  <c r="N16" i="3"/>
  <c r="N17" i="3"/>
  <c r="N18" i="3"/>
  <c r="N20" i="3"/>
  <c r="N21" i="3"/>
  <c r="N22" i="3"/>
  <c r="N23" i="3"/>
  <c r="N24" i="3"/>
  <c r="N26" i="3"/>
  <c r="N27" i="3"/>
  <c r="N28" i="3"/>
  <c r="N30" i="3"/>
  <c r="N31" i="3"/>
  <c r="N33" i="3"/>
  <c r="N34" i="3"/>
  <c r="N35" i="3"/>
  <c r="N37" i="3"/>
  <c r="N38" i="3"/>
  <c r="N39" i="3"/>
  <c r="N41" i="3"/>
  <c r="N42" i="3"/>
  <c r="N43" i="3"/>
  <c r="N45" i="3"/>
  <c r="N46" i="3"/>
  <c r="N48" i="3"/>
  <c r="N49" i="3"/>
  <c r="N50" i="3"/>
  <c r="N51" i="3"/>
  <c r="N52" i="3"/>
  <c r="N53" i="3"/>
  <c r="N56" i="3"/>
  <c r="N57" i="3"/>
  <c r="N60" i="3"/>
  <c r="N61" i="3"/>
  <c r="N62" i="3"/>
  <c r="N63" i="3"/>
  <c r="N65" i="3"/>
  <c r="N66" i="3"/>
  <c r="N69" i="3"/>
  <c r="N70" i="3"/>
  <c r="N72" i="3"/>
  <c r="N73" i="3"/>
  <c r="N74" i="3"/>
  <c r="N76" i="3"/>
  <c r="N77" i="3"/>
  <c r="N78" i="3"/>
  <c r="N80" i="3"/>
  <c r="N83" i="3"/>
  <c r="N84" i="3"/>
  <c r="N85" i="3"/>
  <c r="N87" i="3"/>
  <c r="N89" i="3"/>
  <c r="N90" i="3"/>
  <c r="N92" i="3"/>
  <c r="N93" i="3"/>
  <c r="N95" i="3"/>
  <c r="N97" i="3"/>
  <c r="N98" i="3"/>
  <c r="N99" i="3"/>
  <c r="N101" i="3"/>
  <c r="N103" i="3"/>
  <c r="N104" i="3"/>
  <c r="N106" i="3"/>
  <c r="N107" i="3"/>
  <c r="M9" i="3"/>
  <c r="M10" i="3"/>
  <c r="M11" i="3"/>
  <c r="M13" i="3"/>
  <c r="M15" i="3"/>
  <c r="M16" i="3"/>
  <c r="M17" i="3"/>
  <c r="M18" i="3"/>
  <c r="M20" i="3"/>
  <c r="M21" i="3"/>
  <c r="M22" i="3"/>
  <c r="M23" i="3"/>
  <c r="M26" i="3"/>
  <c r="M27" i="3"/>
  <c r="M28" i="3"/>
  <c r="M30" i="3"/>
  <c r="M31" i="3"/>
  <c r="M33" i="3"/>
  <c r="M35" i="3"/>
  <c r="M37" i="3"/>
  <c r="M38" i="3"/>
  <c r="M39" i="3"/>
  <c r="M41" i="3"/>
  <c r="M42" i="3"/>
  <c r="M43" i="3"/>
  <c r="M45" i="3"/>
  <c r="M46" i="3"/>
  <c r="M48" i="3"/>
  <c r="M49" i="3"/>
  <c r="M50" i="3"/>
  <c r="M51" i="3"/>
  <c r="M53" i="3"/>
  <c r="M56" i="3"/>
  <c r="M57" i="3"/>
  <c r="M58" i="3"/>
  <c r="M60" i="3"/>
  <c r="M61" i="3"/>
  <c r="M63" i="3"/>
  <c r="M65" i="3"/>
  <c r="M66" i="3"/>
  <c r="M72" i="3"/>
  <c r="M73" i="3"/>
  <c r="M74" i="3"/>
  <c r="M76" i="3"/>
  <c r="M77" i="3"/>
  <c r="M78" i="3"/>
  <c r="M80" i="3"/>
  <c r="M83" i="3"/>
  <c r="M84" i="3"/>
  <c r="M85" i="3"/>
  <c r="M87" i="3"/>
  <c r="M89" i="3"/>
  <c r="M90" i="3"/>
  <c r="M92" i="3"/>
  <c r="M93" i="3"/>
  <c r="M95" i="3"/>
  <c r="M97" i="3"/>
  <c r="M98" i="3"/>
  <c r="M99" i="3"/>
  <c r="M101" i="3"/>
  <c r="M103" i="3"/>
  <c r="M104" i="3"/>
  <c r="M106" i="3"/>
  <c r="M107" i="3"/>
  <c r="M8" i="3"/>
</calcChain>
</file>

<file path=xl/sharedStrings.xml><?xml version="1.0" encoding="utf-8"?>
<sst xmlns="http://schemas.openxmlformats.org/spreadsheetml/2006/main" count="282" uniqueCount="108">
  <si>
    <t/>
  </si>
  <si>
    <t>文化振興基盤整備費</t>
  </si>
  <si>
    <t>情報処理業務庁費</t>
  </si>
  <si>
    <t>庁費</t>
  </si>
  <si>
    <t>職員旅費</t>
  </si>
  <si>
    <t>国際文化交流推進費</t>
  </si>
  <si>
    <t>施設施工庁費</t>
  </si>
  <si>
    <t>文化財保存施設整備費</t>
  </si>
  <si>
    <t>文化財保存事業費</t>
  </si>
  <si>
    <t>日本芸術院施設費</t>
  </si>
  <si>
    <t>日本芸術院</t>
  </si>
  <si>
    <t>文化庁共通費</t>
  </si>
  <si>
    <t>日本学士院</t>
  </si>
  <si>
    <t>科学技術・学術政策研究所</t>
  </si>
  <si>
    <t>試験研究費</t>
  </si>
  <si>
    <t>国立教育政策研究所</t>
  </si>
  <si>
    <t>文部科学本省</t>
  </si>
  <si>
    <t>教職員研修費</t>
  </si>
  <si>
    <t>政府開発援助留学生業務庁費</t>
  </si>
  <si>
    <t>政府開発援助職員旅費</t>
  </si>
  <si>
    <t>南極地域観測事業費</t>
  </si>
  <si>
    <t>南極地域観測事業業務庁費</t>
  </si>
  <si>
    <t>研究開発推進費</t>
  </si>
  <si>
    <t>研究振興費</t>
  </si>
  <si>
    <t>研究拠点形成等業務庁費</t>
  </si>
  <si>
    <t>文部科学本省共通費</t>
  </si>
  <si>
    <t>国会図書館支部庁費</t>
  </si>
  <si>
    <t>計</t>
    <rPh sb="0" eb="1">
      <t>ケイ</t>
    </rPh>
    <phoneticPr fontId="5"/>
  </si>
  <si>
    <t>歳出予算現額</t>
  </si>
  <si>
    <t>第1四半期</t>
    <rPh sb="0" eb="1">
      <t>ダイ</t>
    </rPh>
    <rPh sb="2" eb="5">
      <t>シハンキ</t>
    </rPh>
    <phoneticPr fontId="8"/>
  </si>
  <si>
    <t>予算の支出状況の公表（庁費・旅費）　一般会計</t>
    <rPh sb="0" eb="2">
      <t>ヨサン</t>
    </rPh>
    <rPh sb="3" eb="5">
      <t>シシュツ</t>
    </rPh>
    <rPh sb="5" eb="7">
      <t>ジョウキョウ</t>
    </rPh>
    <rPh sb="8" eb="10">
      <t>コウヒョウ</t>
    </rPh>
    <rPh sb="11" eb="13">
      <t>チョウヒ</t>
    </rPh>
    <rPh sb="14" eb="16">
      <t>リョヒ</t>
    </rPh>
    <rPh sb="18" eb="20">
      <t>イッパン</t>
    </rPh>
    <rPh sb="20" eb="22">
      <t>カイケイ</t>
    </rPh>
    <phoneticPr fontId="8"/>
  </si>
  <si>
    <t>文化庁</t>
    <rPh sb="0" eb="3">
      <t>ブンカチョウ</t>
    </rPh>
    <phoneticPr fontId="5"/>
  </si>
  <si>
    <t>教育・科学技術等復興政策費</t>
  </si>
  <si>
    <t>文部科学省共通費</t>
  </si>
  <si>
    <t>庁費</t>
    <rPh sb="0" eb="1">
      <t>チョウ</t>
    </rPh>
    <rPh sb="1" eb="2">
      <t>ヒ</t>
    </rPh>
    <phoneticPr fontId="5"/>
  </si>
  <si>
    <t>職員旅費</t>
    <rPh sb="0" eb="2">
      <t>ショクイン</t>
    </rPh>
    <rPh sb="2" eb="4">
      <t>リョヒ</t>
    </rPh>
    <phoneticPr fontId="5"/>
  </si>
  <si>
    <t>予算の支出状況の公表（庁費・旅費）　　東日本大震災復興特別会計</t>
    <rPh sb="0" eb="2">
      <t>ヨサン</t>
    </rPh>
    <rPh sb="3" eb="5">
      <t>シシュツ</t>
    </rPh>
    <rPh sb="5" eb="7">
      <t>ジョウキョウ</t>
    </rPh>
    <rPh sb="8" eb="10">
      <t>コウヒョウ</t>
    </rPh>
    <rPh sb="11" eb="13">
      <t>チョウヒ</t>
    </rPh>
    <rPh sb="14" eb="16">
      <t>リョヒ</t>
    </rPh>
    <phoneticPr fontId="8"/>
  </si>
  <si>
    <t>庁費</t>
    <phoneticPr fontId="5"/>
  </si>
  <si>
    <t>科学技術・学術政策推進費</t>
  </si>
  <si>
    <t>地震調査研究推進業務庁費</t>
  </si>
  <si>
    <t>文化振興費</t>
  </si>
  <si>
    <t>文化政策調査業務庁費</t>
  </si>
  <si>
    <t>文部科学本省所轄機関</t>
    <phoneticPr fontId="5"/>
  </si>
  <si>
    <t>スポーツ庁</t>
    <rPh sb="4" eb="5">
      <t>チョウ</t>
    </rPh>
    <phoneticPr fontId="26"/>
  </si>
  <si>
    <t>スポーツ庁共通費</t>
    <rPh sb="4" eb="5">
      <t>チョウ</t>
    </rPh>
    <rPh sb="5" eb="7">
      <t>キョウツウ</t>
    </rPh>
    <rPh sb="7" eb="8">
      <t>ヒ</t>
    </rPh>
    <phoneticPr fontId="26"/>
  </si>
  <si>
    <t>初等中等教育等振興費</t>
    <rPh sb="0" eb="2">
      <t>ショトウ</t>
    </rPh>
    <rPh sb="2" eb="4">
      <t>チュウトウ</t>
    </rPh>
    <rPh sb="4" eb="6">
      <t>キョウイク</t>
    </rPh>
    <rPh sb="6" eb="7">
      <t>トウ</t>
    </rPh>
    <rPh sb="7" eb="10">
      <t>シンコウヒ</t>
    </rPh>
    <phoneticPr fontId="26"/>
  </si>
  <si>
    <t>スポーツ振興費</t>
    <rPh sb="4" eb="7">
      <t>シンコウヒ</t>
    </rPh>
    <phoneticPr fontId="26"/>
  </si>
  <si>
    <t>スポーツ振興施設費</t>
    <rPh sb="4" eb="6">
      <t>シンコウ</t>
    </rPh>
    <rPh sb="6" eb="8">
      <t>シセツ</t>
    </rPh>
    <rPh sb="8" eb="9">
      <t>ヒ</t>
    </rPh>
    <phoneticPr fontId="26"/>
  </si>
  <si>
    <t>文化庁</t>
    <phoneticPr fontId="5"/>
  </si>
  <si>
    <t>文化庁施設費</t>
    <rPh sb="0" eb="3">
      <t>ブンカチョウ</t>
    </rPh>
    <rPh sb="3" eb="6">
      <t>シセツヒ</t>
    </rPh>
    <phoneticPr fontId="26"/>
  </si>
  <si>
    <t>原子力損害賠償業務旅費</t>
    <rPh sb="9" eb="11">
      <t>リョヒ</t>
    </rPh>
    <phoneticPr fontId="8"/>
  </si>
  <si>
    <t>原子力損害賠償業務委員等旅費</t>
    <phoneticPr fontId="8"/>
  </si>
  <si>
    <t>教育振興助成職員旅費</t>
    <phoneticPr fontId="8"/>
  </si>
  <si>
    <t>科学技術振興庁費</t>
    <phoneticPr fontId="8"/>
  </si>
  <si>
    <t>原子力損害賠償業務庁費</t>
    <phoneticPr fontId="8"/>
  </si>
  <si>
    <t>科学技術振興委員等旅費</t>
    <phoneticPr fontId="8"/>
  </si>
  <si>
    <t>文部科学本省施設費</t>
  </si>
  <si>
    <t>生涯学習振興費</t>
  </si>
  <si>
    <t>高等学校卒業程度認定試験業務庁費</t>
  </si>
  <si>
    <t>初等中等教育等振興費</t>
  </si>
  <si>
    <t>学習指導要領改訂等業務庁費</t>
  </si>
  <si>
    <t>高等教育振興費</t>
  </si>
  <si>
    <t>私立学校振興費</t>
  </si>
  <si>
    <t>国際交流・協力推進費</t>
  </si>
  <si>
    <t>政府開発援助庁費</t>
  </si>
  <si>
    <t>30年度</t>
    <rPh sb="2" eb="4">
      <t>ネンド</t>
    </rPh>
    <phoneticPr fontId="8"/>
  </si>
  <si>
    <t>（参考：29年度）</t>
    <rPh sb="1" eb="3">
      <t>サンコウ</t>
    </rPh>
    <rPh sb="6" eb="8">
      <t>ネンド</t>
    </rPh>
    <phoneticPr fontId="8"/>
  </si>
  <si>
    <t>平成30年度第４四半期
－平成29年度第４四半期</t>
    <phoneticPr fontId="8"/>
  </si>
  <si>
    <t>予算の支出状況の公表（庁費・旅費）　　エネルギー対策特別会計</t>
    <rPh sb="0" eb="2">
      <t>ヨサン</t>
    </rPh>
    <rPh sb="3" eb="5">
      <t>シシュツ</t>
    </rPh>
    <rPh sb="5" eb="7">
      <t>ジョウキョウ</t>
    </rPh>
    <rPh sb="8" eb="10">
      <t>コウヒョウ</t>
    </rPh>
    <rPh sb="11" eb="12">
      <t>チョウ</t>
    </rPh>
    <rPh sb="12" eb="13">
      <t>ヒ</t>
    </rPh>
    <rPh sb="14" eb="16">
      <t>リョヒ</t>
    </rPh>
    <rPh sb="24" eb="26">
      <t>タイサク</t>
    </rPh>
    <rPh sb="26" eb="28">
      <t>トクベツ</t>
    </rPh>
    <rPh sb="28" eb="30">
      <t>カイケイ</t>
    </rPh>
    <phoneticPr fontId="8"/>
  </si>
  <si>
    <t>電源開発促進勘定</t>
    <phoneticPr fontId="8"/>
  </si>
  <si>
    <t>事務取扱費</t>
    <phoneticPr fontId="8"/>
  </si>
  <si>
    <t>教育振興助成委員等旅費</t>
    <phoneticPr fontId="8"/>
  </si>
  <si>
    <t>教育振興助成庁費</t>
    <phoneticPr fontId="8"/>
  </si>
  <si>
    <t>一般定期健康診断受診対象者増加による増</t>
  </si>
  <si>
    <t>事業に係る実地調査の回数が増加したこと等による増</t>
  </si>
  <si>
    <t>試験運営等に係る請負を実施したこと等による増</t>
  </si>
  <si>
    <t>新学習指導要領に係る印刷物の印刷製本費及び通信運搬費の増</t>
    <rPh sb="0" eb="3">
      <t>シンガクシュウ</t>
    </rPh>
    <rPh sb="3" eb="5">
      <t>シドウ</t>
    </rPh>
    <rPh sb="5" eb="7">
      <t>ヨウリョウ</t>
    </rPh>
    <rPh sb="8" eb="9">
      <t>カカ</t>
    </rPh>
    <rPh sb="12" eb="13">
      <t>ブツ</t>
    </rPh>
    <rPh sb="14" eb="16">
      <t>インサツ</t>
    </rPh>
    <phoneticPr fontId="8"/>
  </si>
  <si>
    <t>雑役務費等の増</t>
    <rPh sb="0" eb="4">
      <t>ザツエキムヒ</t>
    </rPh>
    <rPh sb="4" eb="5">
      <t>トウ</t>
    </rPh>
    <phoneticPr fontId="8"/>
  </si>
  <si>
    <t>印刷物の印刷製本費及び通信運搬費の増</t>
    <phoneticPr fontId="8"/>
  </si>
  <si>
    <t>事務処理補助者の派遣による雑役務費等の増</t>
  </si>
  <si>
    <t>補助事業に係る印刷製本費及び通信運搬費の増</t>
  </si>
  <si>
    <t>歳出予算現額が前年度比減額となったことによる支出割合の増</t>
  </si>
  <si>
    <t>保守契約の支払い方法を月払いから年払いへ変更したことによる増、教科書事務執行管理システムに係る雑役務費の増</t>
    <rPh sb="29" eb="30">
      <t>ゾウ</t>
    </rPh>
    <phoneticPr fontId="8"/>
  </si>
  <si>
    <t>食品成分データベース再構築の検討による増</t>
    <phoneticPr fontId="8"/>
  </si>
  <si>
    <t>出張用務の増加による増</t>
    <rPh sb="10" eb="11">
      <t>ゾウ</t>
    </rPh>
    <phoneticPr fontId="8"/>
  </si>
  <si>
    <t>公開講演会開催に伴う遠隔地での事務打合せによる増</t>
    <rPh sb="0" eb="2">
      <t>コウカイ</t>
    </rPh>
    <rPh sb="2" eb="5">
      <t>コウエンカイ</t>
    </rPh>
    <rPh sb="5" eb="7">
      <t>カイサイ</t>
    </rPh>
    <rPh sb="8" eb="9">
      <t>トモナ</t>
    </rPh>
    <rPh sb="10" eb="13">
      <t>エンカクチ</t>
    </rPh>
    <rPh sb="15" eb="17">
      <t>ジム</t>
    </rPh>
    <rPh sb="17" eb="19">
      <t>ウチアワ</t>
    </rPh>
    <rPh sb="23" eb="24">
      <t>ゾウ</t>
    </rPh>
    <phoneticPr fontId="8"/>
  </si>
  <si>
    <t>第３四半期以降の出張用務の増加による増</t>
    <rPh sb="0" eb="1">
      <t>ダイ</t>
    </rPh>
    <rPh sb="2" eb="5">
      <t>シハンキ</t>
    </rPh>
    <rPh sb="5" eb="7">
      <t>イコウ</t>
    </rPh>
    <rPh sb="8" eb="10">
      <t>シュッチョウ</t>
    </rPh>
    <rPh sb="10" eb="12">
      <t>ヨウム</t>
    </rPh>
    <rPh sb="13" eb="15">
      <t>ゾウカ</t>
    </rPh>
    <rPh sb="18" eb="19">
      <t>ゾウ</t>
    </rPh>
    <phoneticPr fontId="8"/>
  </si>
  <si>
    <t>ＷＥＢ広報誌運用・保守業務にかかる経費の増</t>
    <rPh sb="17" eb="19">
      <t>ケイヒ</t>
    </rPh>
    <rPh sb="20" eb="21">
      <t>ゾウ</t>
    </rPh>
    <phoneticPr fontId="8"/>
  </si>
  <si>
    <t>ナショナルトレーニングセンター拡充棟の設計業務及び工事監理業務による増</t>
    <rPh sb="34" eb="35">
      <t>ゾウ</t>
    </rPh>
    <phoneticPr fontId="8"/>
  </si>
  <si>
    <t>情報システムに係る改修等による増</t>
    <rPh sb="0" eb="2">
      <t>ジョウホウ</t>
    </rPh>
    <rPh sb="7" eb="8">
      <t>カカ</t>
    </rPh>
    <rPh sb="9" eb="11">
      <t>カイシュウ</t>
    </rPh>
    <rPh sb="11" eb="12">
      <t>トウ</t>
    </rPh>
    <rPh sb="15" eb="16">
      <t>ゾウ</t>
    </rPh>
    <phoneticPr fontId="8"/>
  </si>
  <si>
    <t>出席が必須となる国際会議の開催回数の増加による増</t>
    <rPh sb="0" eb="2">
      <t>シュッセキ</t>
    </rPh>
    <rPh sb="3" eb="5">
      <t>ヒッス</t>
    </rPh>
    <rPh sb="8" eb="10">
      <t>コクサイ</t>
    </rPh>
    <rPh sb="10" eb="12">
      <t>カイギ</t>
    </rPh>
    <rPh sb="13" eb="15">
      <t>カイサイ</t>
    </rPh>
    <rPh sb="15" eb="17">
      <t>カイスウ</t>
    </rPh>
    <rPh sb="18" eb="20">
      <t>ゾウカ</t>
    </rPh>
    <rPh sb="23" eb="24">
      <t>ゾウ</t>
    </rPh>
    <phoneticPr fontId="8"/>
  </si>
  <si>
    <t>平成30年10月文化庁組織改編によるレイアウト変更等による増</t>
    <rPh sb="0" eb="2">
      <t>ヘイセイ</t>
    </rPh>
    <rPh sb="4" eb="5">
      <t>ネン</t>
    </rPh>
    <rPh sb="7" eb="8">
      <t>ガツ</t>
    </rPh>
    <rPh sb="8" eb="11">
      <t>ブンカチョウ</t>
    </rPh>
    <rPh sb="11" eb="13">
      <t>ソシキ</t>
    </rPh>
    <rPh sb="13" eb="15">
      <t>カイヘン</t>
    </rPh>
    <rPh sb="23" eb="25">
      <t>ヘンコウ</t>
    </rPh>
    <rPh sb="25" eb="26">
      <t>トウ</t>
    </rPh>
    <rPh sb="29" eb="30">
      <t>ゾウ</t>
    </rPh>
    <phoneticPr fontId="8"/>
  </si>
  <si>
    <t>平成30年10月文化庁組織改編による所掌事務の増加による増</t>
    <rPh sb="18" eb="20">
      <t>ショショウ</t>
    </rPh>
    <rPh sb="20" eb="22">
      <t>ジム</t>
    </rPh>
    <rPh sb="23" eb="25">
      <t>ゾウカ</t>
    </rPh>
    <rPh sb="28" eb="29">
      <t>ゾウ</t>
    </rPh>
    <phoneticPr fontId="8"/>
  </si>
  <si>
    <t>職員2名分の外国旅費の増</t>
    <rPh sb="3" eb="5">
      <t>メイブン</t>
    </rPh>
    <rPh sb="11" eb="12">
      <t>ゾウ</t>
    </rPh>
    <phoneticPr fontId="8"/>
  </si>
  <si>
    <t>職員1名分の外国旅費の増</t>
    <rPh sb="3" eb="5">
      <t>メイブン</t>
    </rPh>
    <rPh sb="11" eb="12">
      <t>ゾウ</t>
    </rPh>
    <phoneticPr fontId="8"/>
  </si>
  <si>
    <t>被災ミュージアムに係る打合せ等による増</t>
    <rPh sb="18" eb="19">
      <t>ゾウ</t>
    </rPh>
    <phoneticPr fontId="8"/>
  </si>
  <si>
    <t>組織・項・目</t>
    <rPh sb="0" eb="2">
      <t>ソシキ</t>
    </rPh>
    <rPh sb="3" eb="4">
      <t>コウ</t>
    </rPh>
    <rPh sb="5" eb="6">
      <t>モク</t>
    </rPh>
    <phoneticPr fontId="8"/>
  </si>
  <si>
    <t>第2四半期</t>
    <phoneticPr fontId="8"/>
  </si>
  <si>
    <t>第3四半期</t>
    <phoneticPr fontId="8"/>
  </si>
  <si>
    <t>支出済歳出額
累計
（B）</t>
    <rPh sb="0" eb="2">
      <t>シシュツ</t>
    </rPh>
    <rPh sb="2" eb="3">
      <t>ズ</t>
    </rPh>
    <rPh sb="3" eb="5">
      <t>サイシュツ</t>
    </rPh>
    <rPh sb="5" eb="6">
      <t>ガク</t>
    </rPh>
    <rPh sb="7" eb="9">
      <t>ルイケイ</t>
    </rPh>
    <phoneticPr fontId="5"/>
  </si>
  <si>
    <t>第4四半期
（出納整理期含）
③</t>
    <rPh sb="7" eb="9">
      <t>スイトウ</t>
    </rPh>
    <rPh sb="9" eb="11">
      <t>セイリ</t>
    </rPh>
    <rPh sb="11" eb="12">
      <t>キ</t>
    </rPh>
    <rPh sb="12" eb="13">
      <t>フクミ</t>
    </rPh>
    <phoneticPr fontId="8"/>
  </si>
  <si>
    <t>割合
④</t>
    <rPh sb="0" eb="2">
      <t>ワリアイ</t>
    </rPh>
    <phoneticPr fontId="8"/>
  </si>
  <si>
    <t>支出額
①－③</t>
    <rPh sb="2" eb="3">
      <t>ガク</t>
    </rPh>
    <phoneticPr fontId="8"/>
  </si>
  <si>
    <t>支出割合
②－④</t>
    <rPh sb="0" eb="2">
      <t>シシュツ</t>
    </rPh>
    <rPh sb="2" eb="4">
      <t>ワリアイ</t>
    </rPh>
    <phoneticPr fontId="8"/>
  </si>
  <si>
    <t>割合
（A/B）
②</t>
    <rPh sb="0" eb="2">
      <t>ワリアイ</t>
    </rPh>
    <phoneticPr fontId="8"/>
  </si>
  <si>
    <t>第４四半期の支出額及び支出割合が
前年度より増加した理由</t>
    <rPh sb="0" eb="1">
      <t>ダイ</t>
    </rPh>
    <rPh sb="2" eb="5">
      <t>シハンキ</t>
    </rPh>
    <rPh sb="9" eb="10">
      <t>オヨ</t>
    </rPh>
    <rPh sb="26" eb="28">
      <t>リユウ</t>
    </rPh>
    <phoneticPr fontId="8"/>
  </si>
  <si>
    <t>（単位：円）</t>
    <rPh sb="1" eb="3">
      <t>タンイ</t>
    </rPh>
    <rPh sb="4" eb="5">
      <t>エン</t>
    </rPh>
    <phoneticPr fontId="8"/>
  </si>
  <si>
    <t>第4四半期
（出納整理期含）
（A）　①</t>
    <rPh sb="7" eb="9">
      <t>スイトウ</t>
    </rPh>
    <rPh sb="9" eb="11">
      <t>セイリ</t>
    </rPh>
    <rPh sb="11" eb="12">
      <t>キ</t>
    </rPh>
    <rPh sb="12" eb="13">
      <t>フクミ</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</si>
</sst>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7" formatCode="0.0%"/>
    <numFmt numFmtId="179" formatCode="#,##0;&quot;△ &quot;#,##0"/>
    <numFmt numFmtId="181" formatCode="0.0\p\t;&quot;△&quot;0.0\p\t"/>
  </numFmts>
  <fonts count="30"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2"/>
      <color indexed="8"/>
      <name val="ＭＳ 明朝"/>
      <family val="1"/>
      <charset val="128"/>
    </font>
    <font>
      <sz val="6"/>
      <name val="ＭＳ 明朝"/>
      <family val="1"/>
      <charset val="128"/>
    </font>
    <font>
      <sz val="11"/>
      <name val="ＭＳ Ｐゴシック"/>
      <family val="3"/>
      <charset val="128"/>
    </font>
    <font>
      <sz val="11"/>
      <color indexed="8"/>
      <name val="ＭＳ Ｐゴシック"/>
      <family val="3"/>
      <charset val="128"/>
    </font>
    <font>
      <sz val="6"/>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color theme="1"/>
      <name val="ＭＳ Ｐゴシック"/>
      <family val="3"/>
      <charset val="128"/>
      <scheme val="minor"/>
    </font>
    <font>
      <sz val="6"/>
      <name val="ＭＳ Ｐゴシック"/>
      <family val="2"/>
      <charset val="128"/>
      <scheme val="minor"/>
    </font>
    <font>
      <sz val="11"/>
      <name val="ＭＳ ゴシック"/>
      <family val="3"/>
      <charset val="128"/>
    </font>
    <font>
      <sz val="12"/>
      <name val="ＭＳ Ｐゴシック"/>
      <family val="3"/>
      <charset val="128"/>
      <scheme val="minor"/>
    </font>
    <font>
      <sz val="11"/>
      <name val="ＭＳ Ｐゴシック"/>
      <family val="3"/>
      <charset val="128"/>
      <scheme val="minor"/>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CCFF"/>
        <bgColor indexed="64"/>
      </patternFill>
    </fill>
    <fill>
      <patternFill patternType="solid">
        <fgColor rgb="FFFFCC99"/>
        <bgColor indexed="64"/>
      </patternFill>
    </fill>
  </fills>
  <borders count="44">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style="thin">
        <color indexed="64"/>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diagonal/>
    </border>
    <border>
      <left style="medium">
        <color indexed="64"/>
      </left>
      <right/>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style="thin">
        <color indexed="64"/>
      </left>
      <right style="medium">
        <color indexed="64"/>
      </right>
      <top style="thin">
        <color indexed="64"/>
      </top>
      <bottom style="hair">
        <color auto="1"/>
      </bottom>
      <diagonal/>
    </border>
    <border>
      <left style="medium">
        <color indexed="64"/>
      </left>
      <right/>
      <top style="hair">
        <color indexed="64"/>
      </top>
      <bottom style="hair">
        <color indexed="64"/>
      </bottom>
      <diagonal/>
    </border>
    <border>
      <left style="thin">
        <color indexed="64"/>
      </left>
      <right style="medium">
        <color indexed="64"/>
      </right>
      <top style="hair">
        <color auto="1"/>
      </top>
      <bottom style="hair">
        <color auto="1"/>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auto="1"/>
      </top>
      <bottom style="medium">
        <color indexed="64"/>
      </bottom>
      <diagonal/>
    </border>
    <border>
      <left style="thin">
        <color indexed="64"/>
      </left>
      <right style="medium">
        <color indexed="64"/>
      </right>
      <top/>
      <bottom/>
      <diagonal/>
    </border>
    <border>
      <left/>
      <right/>
      <top style="hair">
        <color indexed="64"/>
      </top>
      <bottom/>
      <diagonal/>
    </border>
    <border>
      <left style="thin">
        <color indexed="64"/>
      </left>
      <right style="thin">
        <color indexed="64"/>
      </right>
      <top style="hair">
        <color indexed="64"/>
      </top>
      <bottom/>
      <diagonal/>
    </border>
    <border>
      <left/>
      <right style="medium">
        <color indexed="64"/>
      </right>
      <top/>
      <bottom/>
      <diagonal/>
    </border>
    <border>
      <left style="medium">
        <color indexed="64"/>
      </left>
      <right/>
      <top style="hair">
        <color indexed="64"/>
      </top>
      <bottom/>
      <diagonal/>
    </border>
    <border>
      <left/>
      <right style="medium">
        <color indexed="64"/>
      </right>
      <top/>
      <bottom style="medium">
        <color indexed="64"/>
      </bottom>
      <diagonal/>
    </border>
  </borders>
  <cellStyleXfs count="71">
    <xf numFmtId="0" fontId="0" fillId="0" borderId="0"/>
    <xf numFmtId="0" fontId="4" fillId="0" borderId="0">
      <alignment vertical="center"/>
    </xf>
    <xf numFmtId="0" fontId="7" fillId="2" borderId="0" applyNumberFormat="0" applyBorder="0" applyAlignment="0" applyProtection="0">
      <alignment vertical="center"/>
    </xf>
    <xf numFmtId="0" fontId="7" fillId="3" borderId="0" applyNumberFormat="0" applyBorder="0" applyAlignment="0" applyProtection="0">
      <alignment vertical="center"/>
    </xf>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5" borderId="0" applyNumberFormat="0" applyBorder="0" applyAlignment="0" applyProtection="0">
      <alignment vertical="center"/>
    </xf>
    <xf numFmtId="0" fontId="7" fillId="8" borderId="0" applyNumberFormat="0" applyBorder="0" applyAlignment="0" applyProtection="0">
      <alignment vertical="center"/>
    </xf>
    <xf numFmtId="0" fontId="7"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1" applyNumberFormat="0" applyAlignment="0" applyProtection="0">
      <alignment vertical="center"/>
    </xf>
    <xf numFmtId="0" fontId="12" fillId="21" borderId="0" applyNumberFormat="0" applyBorder="0" applyAlignment="0" applyProtection="0">
      <alignment vertical="center"/>
    </xf>
    <xf numFmtId="0" fontId="7" fillId="22" borderId="12" applyNumberFormat="0" applyFont="0" applyAlignment="0" applyProtection="0">
      <alignment vertical="center"/>
    </xf>
    <xf numFmtId="0" fontId="13" fillId="0" borderId="13" applyNumberFormat="0" applyFill="0" applyAlignment="0" applyProtection="0">
      <alignment vertical="center"/>
    </xf>
    <xf numFmtId="0" fontId="14" fillId="3" borderId="0" applyNumberFormat="0" applyBorder="0" applyAlignment="0" applyProtection="0">
      <alignment vertical="center"/>
    </xf>
    <xf numFmtId="0" fontId="15" fillId="23" borderId="14" applyNumberFormat="0" applyAlignment="0" applyProtection="0">
      <alignment vertical="center"/>
    </xf>
    <xf numFmtId="0" fontId="16" fillId="0" borderId="0" applyNumberFormat="0" applyFill="0" applyBorder="0" applyAlignment="0" applyProtection="0">
      <alignment vertical="center"/>
    </xf>
    <xf numFmtId="38" fontId="6" fillId="0" borderId="0" applyFont="0" applyFill="0" applyBorder="0" applyAlignment="0" applyProtection="0">
      <alignment vertical="center"/>
    </xf>
    <xf numFmtId="38" fontId="6" fillId="0" borderId="0" applyFont="0" applyFill="0" applyBorder="0" applyAlignment="0" applyProtection="0"/>
    <xf numFmtId="0" fontId="17" fillId="0" borderId="15" applyNumberFormat="0" applyFill="0" applyAlignment="0" applyProtection="0">
      <alignment vertical="center"/>
    </xf>
    <xf numFmtId="0" fontId="18" fillId="0" borderId="16" applyNumberFormat="0" applyFill="0" applyAlignment="0" applyProtection="0">
      <alignment vertical="center"/>
    </xf>
    <xf numFmtId="0" fontId="19" fillId="0" borderId="17" applyNumberFormat="0" applyFill="0" applyAlignment="0" applyProtection="0">
      <alignment vertical="center"/>
    </xf>
    <xf numFmtId="0" fontId="19" fillId="0" borderId="0" applyNumberFormat="0" applyFill="0" applyBorder="0" applyAlignment="0" applyProtection="0">
      <alignment vertical="center"/>
    </xf>
    <xf numFmtId="0" fontId="20" fillId="0" borderId="18" applyNumberFormat="0" applyFill="0" applyAlignment="0" applyProtection="0">
      <alignment vertical="center"/>
    </xf>
    <xf numFmtId="0" fontId="21" fillId="23" borderId="19" applyNumberFormat="0" applyAlignment="0" applyProtection="0">
      <alignment vertical="center"/>
    </xf>
    <xf numFmtId="0" fontId="22" fillId="0" borderId="0" applyNumberFormat="0" applyFill="0" applyBorder="0" applyAlignment="0" applyProtection="0">
      <alignment vertical="center"/>
    </xf>
    <xf numFmtId="0" fontId="23" fillId="7" borderId="14" applyNumberFormat="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6" fillId="0" borderId="0">
      <alignment vertical="center"/>
    </xf>
    <xf numFmtId="0" fontId="6" fillId="0" borderId="0"/>
    <xf numFmtId="0" fontId="3" fillId="0" borderId="0">
      <alignment vertical="center"/>
    </xf>
    <xf numFmtId="0" fontId="3" fillId="0" borderId="0">
      <alignment vertical="center"/>
    </xf>
    <xf numFmtId="0" fontId="3" fillId="0" borderId="0">
      <alignment vertical="center"/>
    </xf>
    <xf numFmtId="0" fontId="24" fillId="4" borderId="0" applyNumberFormat="0" applyBorder="0" applyAlignment="0" applyProtection="0">
      <alignment vertical="center"/>
    </xf>
    <xf numFmtId="0" fontId="2" fillId="0" borderId="0">
      <alignment vertical="center"/>
    </xf>
    <xf numFmtId="9" fontId="6" fillId="0" borderId="0" applyFont="0" applyFill="0" applyBorder="0" applyAlignment="0" applyProtection="0">
      <alignment vertical="center"/>
    </xf>
    <xf numFmtId="0" fontId="4" fillId="0" borderId="0">
      <alignment vertical="center"/>
    </xf>
    <xf numFmtId="38" fontId="6" fillId="0" borderId="0" applyFont="0" applyFill="0" applyBorder="0" applyAlignment="0" applyProtection="0"/>
    <xf numFmtId="38" fontId="6" fillId="0" borderId="0" applyFont="0" applyFill="0" applyBorder="0" applyAlignment="0" applyProtection="0">
      <alignment vertical="center"/>
    </xf>
    <xf numFmtId="38" fontId="25" fillId="0" borderId="0" applyFont="0" applyFill="0" applyBorder="0" applyAlignment="0" applyProtection="0">
      <alignment vertical="center"/>
    </xf>
    <xf numFmtId="38" fontId="1" fillId="0" borderId="0" applyFont="0" applyFill="0" applyBorder="0" applyAlignment="0" applyProtection="0">
      <alignment vertical="center"/>
    </xf>
    <xf numFmtId="0" fontId="6" fillId="0" borderId="0"/>
    <xf numFmtId="0" fontId="1" fillId="0" borderId="0">
      <alignment vertical="center"/>
    </xf>
    <xf numFmtId="9" fontId="6" fillId="0" borderId="0" applyFont="0" applyFill="0" applyBorder="0" applyAlignment="0" applyProtection="0">
      <alignment vertical="center"/>
    </xf>
  </cellStyleXfs>
  <cellXfs count="132">
    <xf numFmtId="0" fontId="0" fillId="0" borderId="0" xfId="0"/>
    <xf numFmtId="0" fontId="6" fillId="0" borderId="0" xfId="1" applyFont="1" applyFill="1">
      <alignment vertical="center"/>
    </xf>
    <xf numFmtId="0" fontId="6" fillId="0" borderId="32" xfId="1" applyNumberFormat="1" applyFont="1" applyFill="1" applyBorder="1">
      <alignment vertical="center"/>
    </xf>
    <xf numFmtId="0" fontId="6" fillId="0" borderId="4" xfId="1" applyNumberFormat="1" applyFont="1" applyFill="1" applyBorder="1">
      <alignment vertical="center"/>
    </xf>
    <xf numFmtId="0" fontId="6" fillId="0" borderId="4" xfId="1" applyNumberFormat="1" applyFont="1" applyFill="1" applyBorder="1" applyAlignment="1">
      <alignment vertical="center" shrinkToFit="1"/>
    </xf>
    <xf numFmtId="177" fontId="6" fillId="0" borderId="3" xfId="62" applyNumberFormat="1" applyFont="1" applyFill="1" applyBorder="1" applyAlignment="1">
      <alignment vertical="center" shrinkToFit="1"/>
    </xf>
    <xf numFmtId="0" fontId="0" fillId="0" borderId="4" xfId="1" applyNumberFormat="1" applyFont="1" applyFill="1" applyBorder="1" applyAlignment="1">
      <alignment vertical="center" shrinkToFit="1"/>
    </xf>
    <xf numFmtId="0" fontId="6" fillId="0" borderId="34" xfId="1" applyNumberFormat="1" applyFont="1" applyFill="1" applyBorder="1">
      <alignment vertical="center"/>
    </xf>
    <xf numFmtId="0" fontId="6" fillId="0" borderId="35" xfId="1" applyNumberFormat="1" applyFont="1" applyFill="1" applyBorder="1">
      <alignment vertical="center"/>
    </xf>
    <xf numFmtId="0" fontId="6" fillId="0" borderId="35" xfId="1" applyNumberFormat="1" applyFont="1" applyFill="1" applyBorder="1" applyAlignment="1">
      <alignment vertical="center" shrinkToFit="1"/>
    </xf>
    <xf numFmtId="177" fontId="6" fillId="0" borderId="36" xfId="62" applyNumberFormat="1" applyFont="1" applyFill="1" applyBorder="1" applyAlignment="1">
      <alignment vertical="center" shrinkToFit="1"/>
    </xf>
    <xf numFmtId="0" fontId="0" fillId="0" borderId="33" xfId="1" applyFont="1" applyFill="1" applyBorder="1" applyAlignment="1">
      <alignment vertical="center" wrapText="1"/>
    </xf>
    <xf numFmtId="0" fontId="28" fillId="0" borderId="4" xfId="1" applyNumberFormat="1" applyFont="1" applyFill="1" applyBorder="1">
      <alignment vertical="center"/>
    </xf>
    <xf numFmtId="0" fontId="29" fillId="0" borderId="0" xfId="1" applyNumberFormat="1" applyFont="1" applyFill="1">
      <alignment vertical="center"/>
    </xf>
    <xf numFmtId="0" fontId="29" fillId="0" borderId="0" xfId="1" applyNumberFormat="1" applyFont="1" applyFill="1" applyAlignment="1">
      <alignment vertical="center" shrinkToFit="1"/>
    </xf>
    <xf numFmtId="0" fontId="29" fillId="0" borderId="0" xfId="1" applyFont="1" applyFill="1">
      <alignment vertical="center"/>
    </xf>
    <xf numFmtId="177" fontId="29" fillId="0" borderId="3" xfId="62" applyNumberFormat="1" applyFont="1" applyFill="1" applyBorder="1" applyAlignment="1">
      <alignment horizontal="right" vertical="center" shrinkToFit="1"/>
    </xf>
    <xf numFmtId="0" fontId="29" fillId="0" borderId="33" xfId="1" applyFont="1" applyFill="1" applyBorder="1" applyAlignment="1">
      <alignment vertical="center" wrapText="1"/>
    </xf>
    <xf numFmtId="0" fontId="28" fillId="0" borderId="39" xfId="1" applyNumberFormat="1" applyFont="1" applyFill="1" applyBorder="1">
      <alignment vertical="center"/>
    </xf>
    <xf numFmtId="0" fontId="28" fillId="0" borderId="32" xfId="1" applyNumberFormat="1" applyFont="1" applyFill="1" applyBorder="1">
      <alignment vertical="center"/>
    </xf>
    <xf numFmtId="0" fontId="28" fillId="0" borderId="42" xfId="1" applyNumberFormat="1" applyFont="1" applyFill="1" applyBorder="1">
      <alignment vertical="center"/>
    </xf>
    <xf numFmtId="0" fontId="28" fillId="0" borderId="34" xfId="1" applyNumberFormat="1" applyFont="1" applyFill="1" applyBorder="1">
      <alignment vertical="center"/>
    </xf>
    <xf numFmtId="0" fontId="28" fillId="0" borderId="35" xfId="1" applyNumberFormat="1" applyFont="1" applyFill="1" applyBorder="1">
      <alignment vertical="center"/>
    </xf>
    <xf numFmtId="0" fontId="0" fillId="0" borderId="35" xfId="1" applyNumberFormat="1" applyFont="1" applyFill="1" applyBorder="1" applyAlignment="1">
      <alignment vertical="center" shrinkToFit="1"/>
    </xf>
    <xf numFmtId="0" fontId="29" fillId="0" borderId="0" xfId="1" applyFont="1" applyFill="1" applyAlignment="1">
      <alignment horizontal="center" vertical="center"/>
    </xf>
    <xf numFmtId="0" fontId="6" fillId="0" borderId="0" xfId="1" applyNumberFormat="1" applyFont="1" applyFill="1">
      <alignment vertical="center"/>
    </xf>
    <xf numFmtId="0" fontId="6" fillId="0" borderId="0" xfId="1" applyNumberFormat="1" applyFont="1" applyFill="1" applyAlignment="1">
      <alignment vertical="center" shrinkToFit="1"/>
    </xf>
    <xf numFmtId="0" fontId="0" fillId="0" borderId="0" xfId="1" applyNumberFormat="1" applyFont="1" applyFill="1">
      <alignment vertical="center"/>
    </xf>
    <xf numFmtId="179" fontId="29" fillId="0" borderId="0" xfId="1" applyNumberFormat="1" applyFont="1" applyFill="1">
      <alignment vertical="center"/>
    </xf>
    <xf numFmtId="179" fontId="29" fillId="0" borderId="3" xfId="1" applyNumberFormat="1" applyFont="1" applyFill="1" applyBorder="1">
      <alignment vertical="center"/>
    </xf>
    <xf numFmtId="179" fontId="29" fillId="0" borderId="36" xfId="1" applyNumberFormat="1" applyFont="1" applyFill="1" applyBorder="1">
      <alignment vertical="center"/>
    </xf>
    <xf numFmtId="179" fontId="29" fillId="0" borderId="21" xfId="1" applyNumberFormat="1" applyFont="1" applyFill="1" applyBorder="1" applyAlignment="1">
      <alignment horizontal="center" vertical="center"/>
    </xf>
    <xf numFmtId="0" fontId="29" fillId="0" borderId="33" xfId="1" applyFont="1" applyFill="1" applyBorder="1" applyAlignment="1">
      <alignment horizontal="left" vertical="center" wrapText="1"/>
    </xf>
    <xf numFmtId="179" fontId="29" fillId="0" borderId="2" xfId="1" applyNumberFormat="1" applyFont="1" applyFill="1" applyBorder="1" applyAlignment="1">
      <alignment horizontal="center" vertical="center" wrapText="1"/>
    </xf>
    <xf numFmtId="0" fontId="28" fillId="24" borderId="32" xfId="1" applyNumberFormat="1" applyFont="1" applyFill="1" applyBorder="1">
      <alignment vertical="center"/>
    </xf>
    <xf numFmtId="0" fontId="28" fillId="24" borderId="4" xfId="1" applyNumberFormat="1" applyFont="1" applyFill="1" applyBorder="1">
      <alignment vertical="center"/>
    </xf>
    <xf numFmtId="177" fontId="29" fillId="24" borderId="3" xfId="62" applyNumberFormat="1" applyFont="1" applyFill="1" applyBorder="1" applyAlignment="1">
      <alignment horizontal="right" vertical="center" shrinkToFit="1"/>
    </xf>
    <xf numFmtId="179" fontId="29" fillId="24" borderId="5" xfId="1" applyNumberFormat="1" applyFont="1" applyFill="1" applyBorder="1">
      <alignment vertical="center"/>
    </xf>
    <xf numFmtId="0" fontId="29" fillId="24" borderId="0" xfId="1" applyFont="1" applyFill="1">
      <alignment vertical="center"/>
    </xf>
    <xf numFmtId="179" fontId="29" fillId="24" borderId="3" xfId="1" applyNumberFormat="1" applyFont="1" applyFill="1" applyBorder="1">
      <alignment vertical="center"/>
    </xf>
    <xf numFmtId="0" fontId="29" fillId="24" borderId="0" xfId="1" applyFont="1" applyFill="1" applyAlignment="1">
      <alignment horizontal="center" vertical="center"/>
    </xf>
    <xf numFmtId="0" fontId="28" fillId="24" borderId="42" xfId="1" applyNumberFormat="1" applyFont="1" applyFill="1" applyBorder="1">
      <alignment vertical="center"/>
    </xf>
    <xf numFmtId="0" fontId="28" fillId="24" borderId="39" xfId="1" applyNumberFormat="1" applyFont="1" applyFill="1" applyBorder="1">
      <alignment vertical="center"/>
    </xf>
    <xf numFmtId="0" fontId="28" fillId="25" borderId="32" xfId="1" applyNumberFormat="1" applyFont="1" applyFill="1" applyBorder="1">
      <alignment vertical="center"/>
    </xf>
    <xf numFmtId="0" fontId="28" fillId="25" borderId="4" xfId="1" applyNumberFormat="1" applyFont="1" applyFill="1" applyBorder="1">
      <alignment vertical="center"/>
    </xf>
    <xf numFmtId="177" fontId="29" fillId="25" borderId="3" xfId="62" applyNumberFormat="1" applyFont="1" applyFill="1" applyBorder="1" applyAlignment="1">
      <alignment horizontal="right" vertical="center" shrinkToFit="1"/>
    </xf>
    <xf numFmtId="179" fontId="29" fillId="25" borderId="3" xfId="1" applyNumberFormat="1" applyFont="1" applyFill="1" applyBorder="1">
      <alignment vertical="center"/>
    </xf>
    <xf numFmtId="0" fontId="29" fillId="25" borderId="0" xfId="1" applyFont="1" applyFill="1" applyAlignment="1">
      <alignment horizontal="center" vertical="center"/>
    </xf>
    <xf numFmtId="0" fontId="29" fillId="25" borderId="0" xfId="1" applyFont="1" applyFill="1">
      <alignment vertical="center"/>
    </xf>
    <xf numFmtId="0" fontId="28" fillId="25" borderId="42" xfId="1" applyNumberFormat="1" applyFont="1" applyFill="1" applyBorder="1">
      <alignment vertical="center"/>
    </xf>
    <xf numFmtId="0" fontId="28" fillId="25" borderId="39" xfId="1" applyNumberFormat="1" applyFont="1" applyFill="1" applyBorder="1">
      <alignment vertical="center"/>
    </xf>
    <xf numFmtId="0" fontId="29" fillId="0" borderId="20" xfId="1" applyNumberFormat="1" applyFont="1" applyFill="1" applyBorder="1" applyAlignment="1">
      <alignment horizontal="center" vertical="center" shrinkToFit="1"/>
    </xf>
    <xf numFmtId="0" fontId="29" fillId="0" borderId="21" xfId="1" applyNumberFormat="1" applyFont="1" applyFill="1" applyBorder="1" applyAlignment="1">
      <alignment horizontal="center" vertical="center" shrinkToFit="1"/>
    </xf>
    <xf numFmtId="0" fontId="29" fillId="0" borderId="22" xfId="1" applyNumberFormat="1" applyFont="1" applyFill="1" applyBorder="1" applyAlignment="1">
      <alignment horizontal="center" vertical="center" shrinkToFit="1"/>
    </xf>
    <xf numFmtId="0" fontId="29" fillId="0" borderId="27" xfId="1" applyNumberFormat="1" applyFont="1" applyFill="1" applyBorder="1" applyAlignment="1">
      <alignment horizontal="center" vertical="center" shrinkToFit="1"/>
    </xf>
    <xf numFmtId="0" fontId="29" fillId="0" borderId="0" xfId="1" applyNumberFormat="1" applyFont="1" applyFill="1" applyBorder="1" applyAlignment="1">
      <alignment horizontal="center" vertical="center" shrinkToFit="1"/>
    </xf>
    <xf numFmtId="0" fontId="29" fillId="0" borderId="9" xfId="1" applyNumberFormat="1" applyFont="1" applyFill="1" applyBorder="1" applyAlignment="1">
      <alignment horizontal="center" vertical="center" shrinkToFit="1"/>
    </xf>
    <xf numFmtId="0" fontId="29" fillId="0" borderId="30" xfId="1" applyNumberFormat="1" applyFont="1" applyFill="1" applyBorder="1" applyAlignment="1">
      <alignment horizontal="center" vertical="center" shrinkToFit="1"/>
    </xf>
    <xf numFmtId="0" fontId="29" fillId="0" borderId="7" xfId="1" applyNumberFormat="1" applyFont="1" applyFill="1" applyBorder="1" applyAlignment="1">
      <alignment horizontal="center" vertical="center" shrinkToFit="1"/>
    </xf>
    <xf numFmtId="0" fontId="29" fillId="0" borderId="6" xfId="1" applyNumberFormat="1" applyFont="1" applyFill="1" applyBorder="1" applyAlignment="1">
      <alignment horizontal="center" vertical="center" shrinkToFit="1"/>
    </xf>
    <xf numFmtId="0" fontId="29" fillId="0" borderId="28" xfId="1" applyFont="1" applyFill="1" applyBorder="1" applyAlignment="1">
      <alignment horizontal="center" vertical="center" wrapText="1"/>
    </xf>
    <xf numFmtId="0" fontId="29" fillId="0" borderId="38" xfId="1" applyFont="1" applyFill="1" applyBorder="1" applyAlignment="1">
      <alignment horizontal="center" vertical="center" wrapText="1"/>
    </xf>
    <xf numFmtId="0" fontId="29" fillId="0" borderId="29" xfId="1" applyFont="1" applyFill="1" applyBorder="1" applyAlignment="1">
      <alignment horizontal="center" vertical="center" wrapText="1"/>
    </xf>
    <xf numFmtId="0" fontId="29" fillId="0" borderId="23" xfId="0" applyFont="1" applyFill="1" applyBorder="1" applyAlignment="1">
      <alignment horizontal="center" vertical="center"/>
    </xf>
    <xf numFmtId="0" fontId="29" fillId="0" borderId="10" xfId="0" applyFont="1" applyFill="1" applyBorder="1" applyAlignment="1">
      <alignment horizontal="center" vertical="center" wrapText="1"/>
    </xf>
    <xf numFmtId="0" fontId="29" fillId="0" borderId="8" xfId="0" applyFont="1" applyFill="1" applyBorder="1" applyAlignment="1">
      <alignment horizontal="center" vertical="center"/>
    </xf>
    <xf numFmtId="0" fontId="29" fillId="0" borderId="1" xfId="0" applyFont="1" applyFill="1" applyBorder="1" applyAlignment="1">
      <alignment horizontal="center" vertical="center"/>
    </xf>
    <xf numFmtId="0" fontId="29" fillId="0" borderId="2" xfId="1" applyFont="1" applyFill="1" applyBorder="1" applyAlignment="1">
      <alignment horizontal="center" vertical="center" wrapText="1"/>
    </xf>
    <xf numFmtId="0" fontId="29" fillId="0" borderId="24" xfId="0" applyFont="1" applyFill="1" applyBorder="1" applyAlignment="1">
      <alignment horizontal="center" vertical="center"/>
    </xf>
    <xf numFmtId="0" fontId="29" fillId="0" borderId="25" xfId="0" applyFont="1" applyFill="1" applyBorder="1" applyAlignment="1">
      <alignment horizontal="center" vertical="center"/>
    </xf>
    <xf numFmtId="179" fontId="29" fillId="0" borderId="23" xfId="0" applyNumberFormat="1" applyFont="1" applyFill="1" applyBorder="1" applyAlignment="1">
      <alignment horizontal="center" vertical="center"/>
    </xf>
    <xf numFmtId="179" fontId="29" fillId="0" borderId="2" xfId="0" applyNumberFormat="1" applyFont="1" applyFill="1" applyBorder="1" applyAlignment="1">
      <alignment horizontal="center" vertical="center"/>
    </xf>
    <xf numFmtId="179" fontId="29" fillId="0" borderId="2" xfId="0" applyNumberFormat="1" applyFont="1" applyFill="1" applyBorder="1" applyAlignment="1">
      <alignment horizontal="center" vertical="center" wrapText="1"/>
    </xf>
    <xf numFmtId="179" fontId="29" fillId="0" borderId="2" xfId="0" applyNumberFormat="1" applyFont="1" applyFill="1" applyBorder="1" applyAlignment="1">
      <alignment horizontal="center" vertical="center"/>
    </xf>
    <xf numFmtId="179" fontId="29" fillId="24" borderId="3" xfId="1" applyNumberFormat="1" applyFont="1" applyFill="1" applyBorder="1" applyAlignment="1">
      <alignment horizontal="right" vertical="center"/>
    </xf>
    <xf numFmtId="179" fontId="29" fillId="25" borderId="3" xfId="1" applyNumberFormat="1" applyFont="1" applyFill="1" applyBorder="1" applyAlignment="1">
      <alignment horizontal="right" vertical="center"/>
    </xf>
    <xf numFmtId="179" fontId="29" fillId="0" borderId="3" xfId="1" applyNumberFormat="1" applyFont="1" applyFill="1" applyBorder="1" applyAlignment="1">
      <alignment horizontal="right" vertical="center"/>
    </xf>
    <xf numFmtId="179" fontId="29" fillId="0" borderId="3" xfId="1" applyNumberFormat="1" applyFont="1" applyFill="1" applyBorder="1" applyAlignment="1">
      <alignment horizontal="right" vertical="center" shrinkToFit="1"/>
    </xf>
    <xf numFmtId="179" fontId="29" fillId="25" borderId="3" xfId="1" applyNumberFormat="1" applyFont="1" applyFill="1" applyBorder="1" applyAlignment="1">
      <alignment horizontal="right" vertical="center" shrinkToFit="1"/>
    </xf>
    <xf numFmtId="179" fontId="29" fillId="24" borderId="3" xfId="1" applyNumberFormat="1" applyFont="1" applyFill="1" applyBorder="1" applyAlignment="1">
      <alignment horizontal="right" vertical="center" shrinkToFit="1"/>
    </xf>
    <xf numFmtId="179" fontId="29" fillId="0" borderId="40" xfId="1" applyNumberFormat="1" applyFont="1" applyFill="1" applyBorder="1" applyAlignment="1">
      <alignment horizontal="right" vertical="center" shrinkToFit="1"/>
    </xf>
    <xf numFmtId="179" fontId="29" fillId="0" borderId="36" xfId="1" applyNumberFormat="1" applyFont="1" applyFill="1" applyBorder="1" applyAlignment="1">
      <alignment horizontal="right" vertical="center" shrinkToFit="1"/>
    </xf>
    <xf numFmtId="181" fontId="29" fillId="0" borderId="0" xfId="1" applyNumberFormat="1" applyFont="1" applyFill="1">
      <alignment vertical="center"/>
    </xf>
    <xf numFmtId="181" fontId="29" fillId="0" borderId="21" xfId="1" applyNumberFormat="1" applyFont="1" applyFill="1" applyBorder="1" applyAlignment="1">
      <alignment horizontal="center" vertical="center"/>
    </xf>
    <xf numFmtId="181" fontId="29" fillId="0" borderId="2" xfId="1" applyNumberFormat="1" applyFont="1" applyFill="1" applyBorder="1" applyAlignment="1">
      <alignment horizontal="center" vertical="center" wrapText="1"/>
    </xf>
    <xf numFmtId="181" fontId="29" fillId="24" borderId="3" xfId="1" applyNumberFormat="1" applyFont="1" applyFill="1" applyBorder="1" applyAlignment="1">
      <alignment vertical="center"/>
    </xf>
    <xf numFmtId="181" fontId="29" fillId="25" borderId="3" xfId="1" applyNumberFormat="1" applyFont="1" applyFill="1" applyBorder="1" applyAlignment="1">
      <alignment vertical="center"/>
    </xf>
    <xf numFmtId="181" fontId="29" fillId="0" borderId="3" xfId="1" applyNumberFormat="1" applyFont="1" applyFill="1" applyBorder="1" applyAlignment="1">
      <alignment vertical="center"/>
    </xf>
    <xf numFmtId="181" fontId="29" fillId="0" borderId="36" xfId="1" applyNumberFormat="1" applyFont="1" applyFill="1" applyBorder="1" applyAlignment="1">
      <alignment vertical="center"/>
    </xf>
    <xf numFmtId="181" fontId="6" fillId="0" borderId="0" xfId="1" applyNumberFormat="1" applyFont="1" applyFill="1">
      <alignment vertical="center"/>
    </xf>
    <xf numFmtId="181" fontId="6" fillId="0" borderId="3" xfId="1" applyNumberFormat="1" applyFont="1" applyFill="1" applyBorder="1" applyAlignment="1">
      <alignment vertical="center"/>
    </xf>
    <xf numFmtId="181" fontId="6" fillId="0" borderId="36" xfId="1" applyNumberFormat="1" applyFont="1" applyFill="1" applyBorder="1" applyAlignment="1">
      <alignment vertical="center"/>
    </xf>
    <xf numFmtId="0" fontId="29" fillId="0" borderId="0" xfId="1" applyFont="1" applyFill="1" applyAlignment="1">
      <alignment vertical="center" wrapText="1"/>
    </xf>
    <xf numFmtId="0" fontId="29" fillId="0" borderId="26" xfId="1" applyFont="1" applyFill="1" applyBorder="1" applyAlignment="1">
      <alignment horizontal="center" vertical="center" wrapText="1"/>
    </xf>
    <xf numFmtId="0" fontId="29" fillId="24" borderId="31" xfId="1" applyFont="1" applyFill="1" applyBorder="1" applyAlignment="1">
      <alignment vertical="center" wrapText="1"/>
    </xf>
    <xf numFmtId="0" fontId="29" fillId="25" borderId="33" xfId="1" applyFont="1" applyFill="1" applyBorder="1" applyAlignment="1">
      <alignment vertical="center" wrapText="1"/>
    </xf>
    <xf numFmtId="0" fontId="29" fillId="0" borderId="33" xfId="1" applyFont="1" applyFill="1" applyBorder="1" applyAlignment="1">
      <alignment horizontal="center" vertical="center" wrapText="1"/>
    </xf>
    <xf numFmtId="0" fontId="29" fillId="25" borderId="33" xfId="1" applyFont="1" applyFill="1" applyBorder="1" applyAlignment="1">
      <alignment horizontal="center" vertical="center" wrapText="1"/>
    </xf>
    <xf numFmtId="0" fontId="29" fillId="0" borderId="33" xfId="1" applyFont="1" applyFill="1" applyBorder="1" applyAlignment="1">
      <alignment vertical="center" wrapText="1" shrinkToFit="1"/>
    </xf>
    <xf numFmtId="0" fontId="29" fillId="24" borderId="33" xfId="1" applyFont="1" applyFill="1" applyBorder="1" applyAlignment="1">
      <alignment vertical="center" wrapText="1"/>
    </xf>
    <xf numFmtId="0" fontId="29" fillId="0" borderId="37" xfId="1" applyFont="1" applyFill="1" applyBorder="1" applyAlignment="1">
      <alignment vertical="center" wrapText="1"/>
    </xf>
    <xf numFmtId="0" fontId="29" fillId="0" borderId="0" xfId="1" applyFont="1" applyFill="1" applyAlignment="1">
      <alignment horizontal="right" vertical="center" wrapText="1"/>
    </xf>
    <xf numFmtId="179" fontId="6" fillId="0" borderId="0" xfId="1" applyNumberFormat="1" applyFont="1" applyFill="1">
      <alignment vertical="center"/>
    </xf>
    <xf numFmtId="179" fontId="27" fillId="0" borderId="3" xfId="1" applyNumberFormat="1" applyFont="1" applyFill="1" applyBorder="1" applyAlignment="1">
      <alignment horizontal="right" vertical="center" shrinkToFit="1"/>
    </xf>
    <xf numFmtId="179" fontId="27" fillId="0" borderId="36" xfId="1" applyNumberFormat="1" applyFont="1" applyFill="1" applyBorder="1" applyAlignment="1">
      <alignment horizontal="right" vertical="center" shrinkToFit="1"/>
    </xf>
    <xf numFmtId="179" fontId="6" fillId="0" borderId="3" xfId="1" applyNumberFormat="1" applyFont="1" applyFill="1" applyBorder="1" applyAlignment="1">
      <alignment vertical="center"/>
    </xf>
    <xf numFmtId="179" fontId="6" fillId="0" borderId="36" xfId="1" applyNumberFormat="1" applyFont="1" applyFill="1" applyBorder="1" applyAlignment="1">
      <alignment vertical="center"/>
    </xf>
    <xf numFmtId="0" fontId="6" fillId="0" borderId="0" xfId="1" applyFont="1" applyFill="1" applyAlignment="1">
      <alignment vertical="center" wrapText="1"/>
    </xf>
    <xf numFmtId="0" fontId="6" fillId="0" borderId="33" xfId="1" applyFont="1" applyFill="1" applyBorder="1" applyAlignment="1">
      <alignment vertical="center" wrapText="1" shrinkToFit="1"/>
    </xf>
    <xf numFmtId="0" fontId="0" fillId="0" borderId="43" xfId="1" applyFont="1" applyFill="1" applyBorder="1" applyAlignment="1">
      <alignment horizontal="left" vertical="center" wrapText="1"/>
    </xf>
    <xf numFmtId="0" fontId="0" fillId="0" borderId="41" xfId="1" applyFont="1" applyFill="1" applyBorder="1" applyAlignment="1">
      <alignment horizontal="left" vertical="center" wrapText="1"/>
    </xf>
    <xf numFmtId="0" fontId="0" fillId="0" borderId="37" xfId="1" applyFont="1" applyFill="1" applyBorder="1" applyAlignment="1">
      <alignment vertical="center" wrapText="1"/>
    </xf>
    <xf numFmtId="0" fontId="6" fillId="24" borderId="32" xfId="1" applyNumberFormat="1" applyFont="1" applyFill="1" applyBorder="1">
      <alignment vertical="center"/>
    </xf>
    <xf numFmtId="0" fontId="6" fillId="24" borderId="4" xfId="1" applyNumberFormat="1" applyFont="1" applyFill="1" applyBorder="1">
      <alignment vertical="center"/>
    </xf>
    <xf numFmtId="0" fontId="6" fillId="24" borderId="4" xfId="1" applyNumberFormat="1" applyFont="1" applyFill="1" applyBorder="1" applyAlignment="1">
      <alignment vertical="center" shrinkToFit="1"/>
    </xf>
    <xf numFmtId="179" fontId="27" fillId="24" borderId="3" xfId="1" applyNumberFormat="1" applyFont="1" applyFill="1" applyBorder="1" applyAlignment="1">
      <alignment horizontal="right" vertical="center" shrinkToFit="1"/>
    </xf>
    <xf numFmtId="177" fontId="6" fillId="24" borderId="3" xfId="62" applyNumberFormat="1" applyFont="1" applyFill="1" applyBorder="1" applyAlignment="1">
      <alignment vertical="center" shrinkToFit="1"/>
    </xf>
    <xf numFmtId="179" fontId="6" fillId="24" borderId="3" xfId="1" applyNumberFormat="1" applyFont="1" applyFill="1" applyBorder="1" applyAlignment="1">
      <alignment vertical="center"/>
    </xf>
    <xf numFmtId="181" fontId="6" fillId="24" borderId="3" xfId="1" applyNumberFormat="1" applyFont="1" applyFill="1" applyBorder="1" applyAlignment="1">
      <alignment vertical="center"/>
    </xf>
    <xf numFmtId="0" fontId="6" fillId="24" borderId="33" xfId="1" applyFont="1" applyFill="1" applyBorder="1" applyAlignment="1">
      <alignment vertical="center" wrapText="1"/>
    </xf>
    <xf numFmtId="0" fontId="6" fillId="25" borderId="4" xfId="1" applyNumberFormat="1" applyFont="1" applyFill="1" applyBorder="1">
      <alignment vertical="center"/>
    </xf>
    <xf numFmtId="0" fontId="6" fillId="25" borderId="4" xfId="1" applyNumberFormat="1" applyFont="1" applyFill="1" applyBorder="1" applyAlignment="1">
      <alignment vertical="center" shrinkToFit="1"/>
    </xf>
    <xf numFmtId="179" fontId="27" fillId="25" borderId="3" xfId="1" applyNumberFormat="1" applyFont="1" applyFill="1" applyBorder="1" applyAlignment="1">
      <alignment horizontal="right" vertical="center" shrinkToFit="1"/>
    </xf>
    <xf numFmtId="177" fontId="6" fillId="25" borderId="3" xfId="62" applyNumberFormat="1" applyFont="1" applyFill="1" applyBorder="1" applyAlignment="1">
      <alignment vertical="center" shrinkToFit="1"/>
    </xf>
    <xf numFmtId="177" fontId="0" fillId="25" borderId="3" xfId="62" applyNumberFormat="1" applyFont="1" applyFill="1" applyBorder="1" applyAlignment="1">
      <alignment vertical="center" shrinkToFit="1"/>
    </xf>
    <xf numFmtId="179" fontId="6" fillId="25" borderId="3" xfId="1" applyNumberFormat="1" applyFont="1" applyFill="1" applyBorder="1" applyAlignment="1">
      <alignment vertical="center"/>
    </xf>
    <xf numFmtId="181" fontId="6" fillId="25" borderId="3" xfId="1" applyNumberFormat="1" applyFont="1" applyFill="1" applyBorder="1" applyAlignment="1">
      <alignment vertical="center"/>
    </xf>
    <xf numFmtId="0" fontId="6" fillId="25" borderId="33" xfId="1" applyFont="1" applyFill="1" applyBorder="1" applyAlignment="1">
      <alignment vertical="center" wrapText="1"/>
    </xf>
    <xf numFmtId="0" fontId="6" fillId="25" borderId="32" xfId="1" applyNumberFormat="1" applyFont="1" applyFill="1" applyBorder="1">
      <alignment vertical="center"/>
    </xf>
    <xf numFmtId="0" fontId="0" fillId="24" borderId="32" xfId="1" applyNumberFormat="1" applyFont="1" applyFill="1" applyBorder="1">
      <alignment vertical="center"/>
    </xf>
    <xf numFmtId="0" fontId="0" fillId="25" borderId="4" xfId="1" applyNumberFormat="1" applyFont="1" applyFill="1" applyBorder="1">
      <alignment vertical="center"/>
    </xf>
    <xf numFmtId="0" fontId="0" fillId="0" borderId="0" xfId="1" applyFont="1" applyFill="1" applyAlignment="1">
      <alignment horizontal="right" vertical="center" wrapText="1"/>
    </xf>
  </cellXfs>
  <cellStyles count="71">
    <cellStyle name="20% - アクセント 1 2" xfId="2"/>
    <cellStyle name="20% - アクセント 2 2" xfId="3"/>
    <cellStyle name="20% - アクセント 3 2" xfId="4"/>
    <cellStyle name="20% - アクセント 4 2" xfId="5"/>
    <cellStyle name="20% - アクセント 5 2" xfId="6"/>
    <cellStyle name="20% - アクセント 6 2" xfId="7"/>
    <cellStyle name="40% - アクセント 1 2" xfId="8"/>
    <cellStyle name="40% - アクセント 2 2" xfId="9"/>
    <cellStyle name="40% - アクセント 3 2" xfId="10"/>
    <cellStyle name="40% - アクセント 4 2" xfId="11"/>
    <cellStyle name="40% - アクセント 5 2" xfId="12"/>
    <cellStyle name="40% - アクセント 6 2" xfId="13"/>
    <cellStyle name="60% - アクセント 1 2" xfId="14"/>
    <cellStyle name="60% - アクセント 2 2" xfId="15"/>
    <cellStyle name="60% - アクセント 3 2" xfId="16"/>
    <cellStyle name="60% - アクセント 4 2" xfId="17"/>
    <cellStyle name="60% - アクセント 5 2" xfId="18"/>
    <cellStyle name="60% - アクセント 6 2" xfId="19"/>
    <cellStyle name="アクセント 1 2" xfId="20"/>
    <cellStyle name="アクセント 2 2" xfId="21"/>
    <cellStyle name="アクセント 3 2" xfId="22"/>
    <cellStyle name="アクセント 4 2" xfId="23"/>
    <cellStyle name="アクセント 5 2" xfId="24"/>
    <cellStyle name="アクセント 6 2" xfId="25"/>
    <cellStyle name="タイトル 2" xfId="26"/>
    <cellStyle name="チェック セル 2" xfId="27"/>
    <cellStyle name="どちらでもない 2" xfId="28"/>
    <cellStyle name="パーセント" xfId="62" builtinId="5"/>
    <cellStyle name="パーセント 2" xfId="70"/>
    <cellStyle name="メモ 2" xfId="29"/>
    <cellStyle name="リンク セル 2" xfId="30"/>
    <cellStyle name="悪い 2" xfId="31"/>
    <cellStyle name="計算 2" xfId="32"/>
    <cellStyle name="警告文 2" xfId="33"/>
    <cellStyle name="桁区切り 2" xfId="34"/>
    <cellStyle name="桁区切り 2 2" xfId="64"/>
    <cellStyle name="桁区切り 3" xfId="35"/>
    <cellStyle name="桁区切り 3 2" xfId="65"/>
    <cellStyle name="桁区切り 4" xfId="66"/>
    <cellStyle name="桁区切り 5" xfId="67"/>
    <cellStyle name="見出し 1 2" xfId="36"/>
    <cellStyle name="見出し 2 2" xfId="37"/>
    <cellStyle name="見出し 3 2" xfId="38"/>
    <cellStyle name="見出し 4 2" xfId="39"/>
    <cellStyle name="集計 2" xfId="40"/>
    <cellStyle name="出力 2" xfId="41"/>
    <cellStyle name="説明文 2" xfId="42"/>
    <cellStyle name="入力 2" xfId="43"/>
    <cellStyle name="標準" xfId="0" builtinId="0"/>
    <cellStyle name="標準 10" xfId="44"/>
    <cellStyle name="標準 11" xfId="45"/>
    <cellStyle name="標準 12" xfId="46"/>
    <cellStyle name="標準 13" xfId="47"/>
    <cellStyle name="標準 14" xfId="48"/>
    <cellStyle name="標準 15" xfId="49"/>
    <cellStyle name="標準 16" xfId="50"/>
    <cellStyle name="標準 17" xfId="61"/>
    <cellStyle name="標準 18" xfId="63"/>
    <cellStyle name="標準 2" xfId="51"/>
    <cellStyle name="標準 2 2" xfId="52"/>
    <cellStyle name="標準 3" xfId="53"/>
    <cellStyle name="標準 4" xfId="54"/>
    <cellStyle name="標準 4 2" xfId="68"/>
    <cellStyle name="標準 5" xfId="55"/>
    <cellStyle name="標準 6" xfId="56"/>
    <cellStyle name="標準 6 2" xfId="69"/>
    <cellStyle name="標準 7" xfId="57"/>
    <cellStyle name="標準 8" xfId="58"/>
    <cellStyle name="標準 9" xfId="59"/>
    <cellStyle name="標準_（済）項別科目別（一般会計）" xfId="1"/>
    <cellStyle name="良い 2" xfId="60"/>
  </cellStyles>
  <dxfs count="0"/>
  <tableStyles count="0" defaultTableStyle="TableStyleMedium2" defaultPivotStyle="PivotStyleLight16"/>
  <colors>
    <mruColors>
      <color rgb="FFFFCC99"/>
      <color rgb="FFFFCCFF"/>
      <color rgb="FFFFCC66"/>
      <color rgb="FFCCFF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pageSetUpPr fitToPage="1"/>
  </sheetPr>
  <dimension ref="A1:O112"/>
  <sheetViews>
    <sheetView tabSelected="1" view="pageBreakPreview" zoomScale="90" zoomScaleNormal="70" zoomScaleSheetLayoutView="90" workbookViewId="0">
      <pane ySplit="5" topLeftCell="A6" activePane="bottomLeft" state="frozen"/>
      <selection activeCell="B480" sqref="B480"/>
      <selection pane="bottomLeft"/>
    </sheetView>
  </sheetViews>
  <sheetFormatPr defaultRowHeight="13.5" x14ac:dyDescent="0.15"/>
  <cols>
    <col min="1" max="1" width="3" style="13" customWidth="1"/>
    <col min="2" max="2" width="3.625" style="13" customWidth="1"/>
    <col min="3" max="3" width="37.875" style="14" customWidth="1"/>
    <col min="4" max="8" width="15" style="28" customWidth="1"/>
    <col min="9" max="9" width="6.625" style="15" customWidth="1"/>
    <col min="10" max="10" width="15" style="28" customWidth="1"/>
    <col min="11" max="11" width="15" style="28" bestFit="1" customWidth="1"/>
    <col min="12" max="12" width="6.625" style="15" customWidth="1"/>
    <col min="13" max="13" width="15" style="28" customWidth="1"/>
    <col min="14" max="14" width="12" style="82" customWidth="1"/>
    <col min="15" max="15" width="50.625" style="92" customWidth="1"/>
    <col min="16" max="16384" width="9" style="15"/>
  </cols>
  <sheetData>
    <row r="1" spans="1:15" ht="14.25" thickBot="1" x14ac:dyDescent="0.2">
      <c r="A1" s="13" t="s">
        <v>30</v>
      </c>
      <c r="O1" s="101" t="s">
        <v>106</v>
      </c>
    </row>
    <row r="2" spans="1:15" x14ac:dyDescent="0.15">
      <c r="A2" s="51" t="s">
        <v>96</v>
      </c>
      <c r="B2" s="52"/>
      <c r="C2" s="53"/>
      <c r="D2" s="70" t="s">
        <v>28</v>
      </c>
      <c r="E2" s="68" t="s">
        <v>65</v>
      </c>
      <c r="F2" s="69"/>
      <c r="G2" s="69"/>
      <c r="H2" s="69"/>
      <c r="I2" s="69"/>
      <c r="J2" s="69"/>
      <c r="K2" s="63" t="s">
        <v>66</v>
      </c>
      <c r="L2" s="63"/>
      <c r="M2" s="31"/>
      <c r="N2" s="83"/>
      <c r="O2" s="93"/>
    </row>
    <row r="3" spans="1:15" ht="21" customHeight="1" x14ac:dyDescent="0.15">
      <c r="A3" s="54"/>
      <c r="B3" s="55"/>
      <c r="C3" s="56"/>
      <c r="D3" s="71"/>
      <c r="E3" s="72" t="s">
        <v>29</v>
      </c>
      <c r="F3" s="72" t="s">
        <v>97</v>
      </c>
      <c r="G3" s="72" t="s">
        <v>98</v>
      </c>
      <c r="H3" s="72" t="s">
        <v>107</v>
      </c>
      <c r="I3" s="64" t="s">
        <v>104</v>
      </c>
      <c r="J3" s="72" t="s">
        <v>99</v>
      </c>
      <c r="K3" s="72" t="s">
        <v>100</v>
      </c>
      <c r="L3" s="64" t="s">
        <v>101</v>
      </c>
      <c r="M3" s="67" t="s">
        <v>67</v>
      </c>
      <c r="N3" s="67"/>
      <c r="O3" s="60" t="s">
        <v>105</v>
      </c>
    </row>
    <row r="4" spans="1:15" ht="21" customHeight="1" x14ac:dyDescent="0.15">
      <c r="A4" s="54"/>
      <c r="B4" s="55"/>
      <c r="C4" s="56"/>
      <c r="D4" s="71"/>
      <c r="E4" s="71"/>
      <c r="F4" s="71"/>
      <c r="G4" s="71"/>
      <c r="H4" s="71"/>
      <c r="I4" s="65"/>
      <c r="J4" s="71"/>
      <c r="K4" s="71"/>
      <c r="L4" s="65"/>
      <c r="M4" s="67"/>
      <c r="N4" s="67"/>
      <c r="O4" s="61"/>
    </row>
    <row r="5" spans="1:15" ht="27" x14ac:dyDescent="0.15">
      <c r="A5" s="57"/>
      <c r="B5" s="58"/>
      <c r="C5" s="59"/>
      <c r="D5" s="71"/>
      <c r="E5" s="73" t="s">
        <v>27</v>
      </c>
      <c r="F5" s="73" t="s">
        <v>27</v>
      </c>
      <c r="G5" s="73" t="s">
        <v>27</v>
      </c>
      <c r="H5" s="73" t="s">
        <v>27</v>
      </c>
      <c r="I5" s="66"/>
      <c r="J5" s="71"/>
      <c r="K5" s="73" t="s">
        <v>27</v>
      </c>
      <c r="L5" s="66"/>
      <c r="M5" s="33" t="s">
        <v>102</v>
      </c>
      <c r="N5" s="84" t="s">
        <v>103</v>
      </c>
      <c r="O5" s="62"/>
    </row>
    <row r="6" spans="1:15" s="38" customFormat="1" ht="14.25" x14ac:dyDescent="0.15">
      <c r="A6" s="34" t="s">
        <v>16</v>
      </c>
      <c r="B6" s="35"/>
      <c r="C6" s="35"/>
      <c r="D6" s="74"/>
      <c r="E6" s="74"/>
      <c r="F6" s="74"/>
      <c r="G6" s="74"/>
      <c r="H6" s="74"/>
      <c r="I6" s="36"/>
      <c r="J6" s="79"/>
      <c r="K6" s="79"/>
      <c r="L6" s="36"/>
      <c r="M6" s="37"/>
      <c r="N6" s="85"/>
      <c r="O6" s="94"/>
    </row>
    <row r="7" spans="1:15" s="48" customFormat="1" ht="14.25" x14ac:dyDescent="0.15">
      <c r="A7" s="43"/>
      <c r="B7" s="44" t="s">
        <v>25</v>
      </c>
      <c r="C7" s="44"/>
      <c r="D7" s="75"/>
      <c r="E7" s="75"/>
      <c r="F7" s="75"/>
      <c r="G7" s="75"/>
      <c r="H7" s="75"/>
      <c r="I7" s="45"/>
      <c r="J7" s="78"/>
      <c r="K7" s="78"/>
      <c r="L7" s="45"/>
      <c r="M7" s="46"/>
      <c r="N7" s="86"/>
      <c r="O7" s="95"/>
    </row>
    <row r="8" spans="1:15" s="24" customFormat="1" ht="14.25" x14ac:dyDescent="0.15">
      <c r="A8" s="19"/>
      <c r="B8" s="12" t="s">
        <v>0</v>
      </c>
      <c r="C8" s="12" t="s">
        <v>4</v>
      </c>
      <c r="D8" s="76">
        <v>123208000</v>
      </c>
      <c r="E8" s="76">
        <v>17537733</v>
      </c>
      <c r="F8" s="77">
        <v>22029285</v>
      </c>
      <c r="G8" s="77">
        <v>37210792</v>
      </c>
      <c r="H8" s="77">
        <v>22353803</v>
      </c>
      <c r="I8" s="16">
        <f>IFERROR(H8/J8,)</f>
        <v>0.22549620977114535</v>
      </c>
      <c r="J8" s="77">
        <f>E8+F8+G8+H8</f>
        <v>99131613</v>
      </c>
      <c r="K8" s="77">
        <v>36491808</v>
      </c>
      <c r="L8" s="16">
        <v>0.40077269188249487</v>
      </c>
      <c r="M8" s="29">
        <f>H8-K8</f>
        <v>-14138005</v>
      </c>
      <c r="N8" s="87">
        <f>(I8-L8)*100</f>
        <v>-17.527648211134952</v>
      </c>
      <c r="O8" s="96"/>
    </row>
    <row r="9" spans="1:15" s="24" customFormat="1" ht="14.25" x14ac:dyDescent="0.15">
      <c r="A9" s="19"/>
      <c r="B9" s="12" t="s">
        <v>0</v>
      </c>
      <c r="C9" s="12" t="s">
        <v>3</v>
      </c>
      <c r="D9" s="76">
        <v>1749833000</v>
      </c>
      <c r="E9" s="76">
        <v>254203788</v>
      </c>
      <c r="F9" s="77">
        <v>349310619</v>
      </c>
      <c r="G9" s="77">
        <v>440412350</v>
      </c>
      <c r="H9" s="77">
        <v>540690922</v>
      </c>
      <c r="I9" s="16">
        <f t="shared" ref="I9:I11" si="0">IFERROR(H9/J9,)</f>
        <v>0.341212223721505</v>
      </c>
      <c r="J9" s="77">
        <f>E9+F9+G9+H9</f>
        <v>1584617679</v>
      </c>
      <c r="K9" s="77">
        <v>584076960</v>
      </c>
      <c r="L9" s="16">
        <v>0.36870837030862652</v>
      </c>
      <c r="M9" s="29">
        <f>H9-K9</f>
        <v>-43386038</v>
      </c>
      <c r="N9" s="87">
        <f>(I9-L9)*100</f>
        <v>-2.7496146587121517</v>
      </c>
      <c r="O9" s="96"/>
    </row>
    <row r="10" spans="1:15" s="24" customFormat="1" ht="14.25" x14ac:dyDescent="0.15">
      <c r="A10" s="19"/>
      <c r="B10" s="12" t="s">
        <v>0</v>
      </c>
      <c r="C10" s="12" t="s">
        <v>26</v>
      </c>
      <c r="D10" s="76">
        <v>6075000</v>
      </c>
      <c r="E10" s="76">
        <v>400019</v>
      </c>
      <c r="F10" s="77">
        <v>1219899</v>
      </c>
      <c r="G10" s="77">
        <v>691663</v>
      </c>
      <c r="H10" s="77">
        <v>3509877</v>
      </c>
      <c r="I10" s="16">
        <f t="shared" si="0"/>
        <v>0.60292060854858009</v>
      </c>
      <c r="J10" s="77">
        <f>E10+F10+G10+H10</f>
        <v>5821458</v>
      </c>
      <c r="K10" s="77">
        <v>3359991</v>
      </c>
      <c r="L10" s="16">
        <v>0.5531882000689512</v>
      </c>
      <c r="M10" s="29">
        <f>H10-K10</f>
        <v>149886</v>
      </c>
      <c r="N10" s="87">
        <f>(I10-L10)*100</f>
        <v>4.9732408479628898</v>
      </c>
      <c r="O10" s="96"/>
    </row>
    <row r="11" spans="1:15" s="24" customFormat="1" ht="14.25" x14ac:dyDescent="0.15">
      <c r="A11" s="19"/>
      <c r="B11" s="12" t="s">
        <v>0</v>
      </c>
      <c r="C11" s="12" t="s">
        <v>2</v>
      </c>
      <c r="D11" s="76">
        <v>819789000</v>
      </c>
      <c r="E11" s="76">
        <v>82442806</v>
      </c>
      <c r="F11" s="77">
        <v>122189494</v>
      </c>
      <c r="G11" s="77">
        <v>126361839</v>
      </c>
      <c r="H11" s="77">
        <v>404349189</v>
      </c>
      <c r="I11" s="16">
        <f t="shared" si="0"/>
        <v>0.5498780958545666</v>
      </c>
      <c r="J11" s="77">
        <f>E11+F11+G11+H11</f>
        <v>735343328</v>
      </c>
      <c r="K11" s="77">
        <v>402917938</v>
      </c>
      <c r="L11" s="16">
        <v>0.54777383395154833</v>
      </c>
      <c r="M11" s="29">
        <f>H11-K11</f>
        <v>1431251</v>
      </c>
      <c r="N11" s="87">
        <f>(I11-L11)*100</f>
        <v>0.21042619030182674</v>
      </c>
      <c r="O11" s="96"/>
    </row>
    <row r="12" spans="1:15" s="47" customFormat="1" ht="14.25" x14ac:dyDescent="0.15">
      <c r="A12" s="43"/>
      <c r="B12" s="44" t="s">
        <v>56</v>
      </c>
      <c r="C12" s="44"/>
      <c r="D12" s="78"/>
      <c r="E12" s="78"/>
      <c r="F12" s="78"/>
      <c r="G12" s="78"/>
      <c r="H12" s="78"/>
      <c r="I12" s="45"/>
      <c r="J12" s="78"/>
      <c r="K12" s="78"/>
      <c r="L12" s="45"/>
      <c r="M12" s="46"/>
      <c r="N12" s="86"/>
      <c r="O12" s="97"/>
    </row>
    <row r="13" spans="1:15" ht="14.25" x14ac:dyDescent="0.15">
      <c r="A13" s="19"/>
      <c r="B13" s="12"/>
      <c r="C13" s="12" t="s">
        <v>6</v>
      </c>
      <c r="D13" s="77">
        <v>50739000</v>
      </c>
      <c r="E13" s="77">
        <v>0</v>
      </c>
      <c r="F13" s="77">
        <v>0</v>
      </c>
      <c r="G13" s="77">
        <v>0</v>
      </c>
      <c r="H13" s="77">
        <v>3780000</v>
      </c>
      <c r="I13" s="16">
        <f>IFERROR(H13/J13,)</f>
        <v>1</v>
      </c>
      <c r="J13" s="77">
        <f>E13+F13+G13+H13</f>
        <v>3780000</v>
      </c>
      <c r="K13" s="77">
        <v>0</v>
      </c>
      <c r="L13" s="16">
        <v>0</v>
      </c>
      <c r="M13" s="29">
        <f>H13-K13</f>
        <v>3780000</v>
      </c>
      <c r="N13" s="87">
        <f>(I13-L13)*100</f>
        <v>100</v>
      </c>
      <c r="O13" s="17"/>
    </row>
    <row r="14" spans="1:15" s="48" customFormat="1" ht="14.25" x14ac:dyDescent="0.15">
      <c r="A14" s="43"/>
      <c r="B14" s="44" t="s">
        <v>57</v>
      </c>
      <c r="C14" s="44"/>
      <c r="D14" s="78"/>
      <c r="E14" s="78"/>
      <c r="F14" s="78"/>
      <c r="G14" s="78"/>
      <c r="H14" s="78"/>
      <c r="I14" s="45"/>
      <c r="J14" s="78"/>
      <c r="K14" s="78"/>
      <c r="L14" s="45"/>
      <c r="M14" s="46"/>
      <c r="N14" s="86"/>
      <c r="O14" s="95"/>
    </row>
    <row r="15" spans="1:15" ht="14.25" x14ac:dyDescent="0.15">
      <c r="A15" s="19"/>
      <c r="B15" s="12" t="s">
        <v>0</v>
      </c>
      <c r="C15" s="12" t="s">
        <v>4</v>
      </c>
      <c r="D15" s="77">
        <v>22348522</v>
      </c>
      <c r="E15" s="77">
        <v>1208161</v>
      </c>
      <c r="F15" s="77">
        <v>2195983</v>
      </c>
      <c r="G15" s="77">
        <v>5074577</v>
      </c>
      <c r="H15" s="77">
        <v>9611440</v>
      </c>
      <c r="I15" s="16">
        <f t="shared" ref="I15:I18" si="1">IFERROR(H15/J15,)</f>
        <v>0.53130759864436805</v>
      </c>
      <c r="J15" s="77">
        <f>E15+F15+G15+H15</f>
        <v>18090161</v>
      </c>
      <c r="K15" s="77">
        <v>6194779</v>
      </c>
      <c r="L15" s="16">
        <v>0.33962097714332329</v>
      </c>
      <c r="M15" s="29">
        <f>H15-K15</f>
        <v>3416661</v>
      </c>
      <c r="N15" s="87">
        <f>(I15-L15)*100</f>
        <v>19.168662150104478</v>
      </c>
      <c r="O15" s="17" t="s">
        <v>74</v>
      </c>
    </row>
    <row r="16" spans="1:15" ht="14.25" x14ac:dyDescent="0.15">
      <c r="A16" s="19"/>
      <c r="B16" s="12" t="s">
        <v>0</v>
      </c>
      <c r="C16" s="12" t="s">
        <v>3</v>
      </c>
      <c r="D16" s="77">
        <v>233992535</v>
      </c>
      <c r="E16" s="77">
        <v>22079051</v>
      </c>
      <c r="F16" s="77">
        <v>29027372</v>
      </c>
      <c r="G16" s="77">
        <v>31404448</v>
      </c>
      <c r="H16" s="77">
        <v>139451388</v>
      </c>
      <c r="I16" s="16">
        <f t="shared" si="1"/>
        <v>0.62826621349172695</v>
      </c>
      <c r="J16" s="77">
        <f>E16+F16+G16+H16</f>
        <v>221962259</v>
      </c>
      <c r="K16" s="77">
        <v>121098914</v>
      </c>
      <c r="L16" s="16">
        <v>0.60829334593344009</v>
      </c>
      <c r="M16" s="29">
        <f>H16-K16</f>
        <v>18352474</v>
      </c>
      <c r="N16" s="87">
        <f>(I16-L16)*100</f>
        <v>1.9972867558286866</v>
      </c>
      <c r="O16" s="17"/>
    </row>
    <row r="17" spans="1:15" ht="14.25" x14ac:dyDescent="0.15">
      <c r="A17" s="19"/>
      <c r="B17" s="12" t="s">
        <v>0</v>
      </c>
      <c r="C17" s="12" t="s">
        <v>2</v>
      </c>
      <c r="D17" s="77">
        <v>118925000</v>
      </c>
      <c r="E17" s="77">
        <v>1989360</v>
      </c>
      <c r="F17" s="77">
        <v>4415040</v>
      </c>
      <c r="G17" s="77">
        <v>17518194</v>
      </c>
      <c r="H17" s="77">
        <v>94520966</v>
      </c>
      <c r="I17" s="16">
        <f t="shared" si="1"/>
        <v>0.79802537174667831</v>
      </c>
      <c r="J17" s="77">
        <f>E17+F17+G17+H17</f>
        <v>118443560</v>
      </c>
      <c r="K17" s="77">
        <v>106502020</v>
      </c>
      <c r="L17" s="16">
        <v>0.91142222301334264</v>
      </c>
      <c r="M17" s="29">
        <f>H17-K17</f>
        <v>-11981054</v>
      </c>
      <c r="N17" s="87">
        <f>(I17-L17)*100</f>
        <v>-11.339685126666431</v>
      </c>
      <c r="O17" s="17"/>
    </row>
    <row r="18" spans="1:15" ht="14.25" x14ac:dyDescent="0.15">
      <c r="A18" s="19"/>
      <c r="B18" s="12" t="s">
        <v>0</v>
      </c>
      <c r="C18" s="12" t="s">
        <v>58</v>
      </c>
      <c r="D18" s="77">
        <v>220931000</v>
      </c>
      <c r="E18" s="77">
        <v>9319106</v>
      </c>
      <c r="F18" s="77">
        <v>33000402</v>
      </c>
      <c r="G18" s="77">
        <v>39194196</v>
      </c>
      <c r="H18" s="77">
        <v>137279926</v>
      </c>
      <c r="I18" s="16">
        <f t="shared" si="1"/>
        <v>0.62744023214935463</v>
      </c>
      <c r="J18" s="77">
        <f>E18+F18+G18+H18</f>
        <v>218793630</v>
      </c>
      <c r="K18" s="77">
        <v>125550236</v>
      </c>
      <c r="L18" s="16">
        <v>0.60451610478673534</v>
      </c>
      <c r="M18" s="29">
        <f>H18-K18</f>
        <v>11729690</v>
      </c>
      <c r="N18" s="87">
        <f>(I18-L18)*100</f>
        <v>2.2924127362619284</v>
      </c>
      <c r="O18" s="17" t="s">
        <v>75</v>
      </c>
    </row>
    <row r="19" spans="1:15" s="48" customFormat="1" ht="14.25" x14ac:dyDescent="0.15">
      <c r="A19" s="43"/>
      <c r="B19" s="44" t="s">
        <v>59</v>
      </c>
      <c r="C19" s="44"/>
      <c r="D19" s="78"/>
      <c r="E19" s="78"/>
      <c r="F19" s="78"/>
      <c r="G19" s="78"/>
      <c r="H19" s="78"/>
      <c r="I19" s="45"/>
      <c r="J19" s="78"/>
      <c r="K19" s="78"/>
      <c r="L19" s="45"/>
      <c r="M19" s="46"/>
      <c r="N19" s="86"/>
      <c r="O19" s="95"/>
    </row>
    <row r="20" spans="1:15" ht="14.25" x14ac:dyDescent="0.15">
      <c r="A20" s="19"/>
      <c r="B20" s="12" t="s">
        <v>0</v>
      </c>
      <c r="C20" s="12" t="s">
        <v>4</v>
      </c>
      <c r="D20" s="77">
        <v>57379000</v>
      </c>
      <c r="E20" s="77">
        <v>3184385</v>
      </c>
      <c r="F20" s="77">
        <v>8978977</v>
      </c>
      <c r="G20" s="77">
        <v>22651541</v>
      </c>
      <c r="H20" s="77">
        <v>15896743</v>
      </c>
      <c r="I20" s="16">
        <f t="shared" ref="I20:I24" si="2">IFERROR(H20/J20,)</f>
        <v>0.31347322072724676</v>
      </c>
      <c r="J20" s="77">
        <f>E20+F20+G20+H20</f>
        <v>50711646</v>
      </c>
      <c r="K20" s="77">
        <v>17837779</v>
      </c>
      <c r="L20" s="16">
        <v>0.31777768708030285</v>
      </c>
      <c r="M20" s="29">
        <f>H20-K20</f>
        <v>-1941036</v>
      </c>
      <c r="N20" s="87">
        <f>(I20-L20)*100</f>
        <v>-0.43044663530560912</v>
      </c>
      <c r="O20" s="17"/>
    </row>
    <row r="21" spans="1:15" ht="14.25" x14ac:dyDescent="0.15">
      <c r="A21" s="19"/>
      <c r="B21" s="12" t="s">
        <v>0</v>
      </c>
      <c r="C21" s="12" t="s">
        <v>3</v>
      </c>
      <c r="D21" s="77">
        <v>106836000</v>
      </c>
      <c r="E21" s="77">
        <v>10541312</v>
      </c>
      <c r="F21" s="77">
        <v>11565717</v>
      </c>
      <c r="G21" s="77">
        <v>34518594</v>
      </c>
      <c r="H21" s="77">
        <v>43615528</v>
      </c>
      <c r="I21" s="16">
        <f t="shared" si="2"/>
        <v>0.43510601748776806</v>
      </c>
      <c r="J21" s="77">
        <f>E21+F21+G21+H21</f>
        <v>100241151</v>
      </c>
      <c r="K21" s="77">
        <v>64201846</v>
      </c>
      <c r="L21" s="16">
        <v>0.63009239254110216</v>
      </c>
      <c r="M21" s="29">
        <f>H21-K21</f>
        <v>-20586318</v>
      </c>
      <c r="N21" s="87">
        <f>(I21-L21)*100</f>
        <v>-19.498637505333409</v>
      </c>
      <c r="O21" s="17"/>
    </row>
    <row r="22" spans="1:15" ht="27" x14ac:dyDescent="0.15">
      <c r="A22" s="19"/>
      <c r="B22" s="12" t="s">
        <v>0</v>
      </c>
      <c r="C22" s="12" t="s">
        <v>2</v>
      </c>
      <c r="D22" s="77">
        <v>49562000</v>
      </c>
      <c r="E22" s="77">
        <v>2964090</v>
      </c>
      <c r="F22" s="77">
        <v>3117501</v>
      </c>
      <c r="G22" s="77">
        <v>2227003</v>
      </c>
      <c r="H22" s="77">
        <v>40316325</v>
      </c>
      <c r="I22" s="16">
        <f t="shared" si="2"/>
        <v>0.82912888759773562</v>
      </c>
      <c r="J22" s="77">
        <f>E22+F22+G22+H22</f>
        <v>48624919</v>
      </c>
      <c r="K22" s="77">
        <v>20478349</v>
      </c>
      <c r="L22" s="16">
        <v>0.4077031487473754</v>
      </c>
      <c r="M22" s="29">
        <f>H22-K22</f>
        <v>19837976</v>
      </c>
      <c r="N22" s="87">
        <f>(I22-L22)*100</f>
        <v>42.142573885036022</v>
      </c>
      <c r="O22" s="17" t="s">
        <v>82</v>
      </c>
    </row>
    <row r="23" spans="1:15" ht="27" x14ac:dyDescent="0.15">
      <c r="A23" s="19"/>
      <c r="B23" s="12" t="s">
        <v>0</v>
      </c>
      <c r="C23" s="12" t="s">
        <v>60</v>
      </c>
      <c r="D23" s="77">
        <v>221392000</v>
      </c>
      <c r="E23" s="77">
        <v>35672</v>
      </c>
      <c r="F23" s="77">
        <v>8346891</v>
      </c>
      <c r="G23" s="77">
        <v>16497960</v>
      </c>
      <c r="H23" s="77">
        <v>173874558</v>
      </c>
      <c r="I23" s="16">
        <f t="shared" si="2"/>
        <v>0.87481817886205382</v>
      </c>
      <c r="J23" s="77">
        <f>E23+F23+G23+H23</f>
        <v>198755081</v>
      </c>
      <c r="K23" s="77">
        <v>153840683</v>
      </c>
      <c r="L23" s="16">
        <v>0.80382911369074106</v>
      </c>
      <c r="M23" s="29">
        <f>H23-K23</f>
        <v>20033875</v>
      </c>
      <c r="N23" s="87">
        <f>(I23-L23)*100</f>
        <v>7.098906517131276</v>
      </c>
      <c r="O23" s="17" t="s">
        <v>76</v>
      </c>
    </row>
    <row r="24" spans="1:15" ht="14.25" x14ac:dyDescent="0.15">
      <c r="A24" s="19"/>
      <c r="B24" s="12" t="s">
        <v>0</v>
      </c>
      <c r="C24" s="12" t="s">
        <v>17</v>
      </c>
      <c r="D24" s="77">
        <v>1118345000</v>
      </c>
      <c r="E24" s="77">
        <v>11990136</v>
      </c>
      <c r="F24" s="77">
        <v>30461867</v>
      </c>
      <c r="G24" s="77">
        <v>41543390</v>
      </c>
      <c r="H24" s="77">
        <v>999256669</v>
      </c>
      <c r="I24" s="16">
        <f t="shared" si="2"/>
        <v>0.92245997404803459</v>
      </c>
      <c r="J24" s="77">
        <f>E24+F24+G24+H24</f>
        <v>1083252062</v>
      </c>
      <c r="K24" s="77">
        <v>1079685861</v>
      </c>
      <c r="L24" s="16">
        <v>0.92255886262808584</v>
      </c>
      <c r="M24" s="29">
        <f>H24-K24</f>
        <v>-80429192</v>
      </c>
      <c r="N24" s="87">
        <f>(I24-L24)*100</f>
        <v>-9.8888580051248454E-3</v>
      </c>
      <c r="O24" s="17" t="s">
        <v>77</v>
      </c>
    </row>
    <row r="25" spans="1:15" s="48" customFormat="1" ht="14.25" x14ac:dyDescent="0.15">
      <c r="A25" s="43"/>
      <c r="B25" s="44" t="s">
        <v>61</v>
      </c>
      <c r="C25" s="44"/>
      <c r="D25" s="78"/>
      <c r="E25" s="78"/>
      <c r="F25" s="78"/>
      <c r="G25" s="78"/>
      <c r="H25" s="78"/>
      <c r="I25" s="45"/>
      <c r="J25" s="78"/>
      <c r="K25" s="78"/>
      <c r="L25" s="45"/>
      <c r="M25" s="46"/>
      <c r="N25" s="86"/>
      <c r="O25" s="95"/>
    </row>
    <row r="26" spans="1:15" ht="14.25" x14ac:dyDescent="0.15">
      <c r="A26" s="19"/>
      <c r="B26" s="12" t="s">
        <v>0</v>
      </c>
      <c r="C26" s="12" t="s">
        <v>4</v>
      </c>
      <c r="D26" s="77">
        <v>28558000</v>
      </c>
      <c r="E26" s="77">
        <v>3564156</v>
      </c>
      <c r="F26" s="77">
        <v>6564670</v>
      </c>
      <c r="G26" s="77">
        <v>7142760</v>
      </c>
      <c r="H26" s="77">
        <v>5867480</v>
      </c>
      <c r="I26" s="16">
        <f t="shared" ref="I26:I28" si="3">IFERROR(H26/J26,)</f>
        <v>0.25357462570010386</v>
      </c>
      <c r="J26" s="77">
        <f>E26+F26+G26+H26</f>
        <v>23139066</v>
      </c>
      <c r="K26" s="77">
        <v>12055390</v>
      </c>
      <c r="L26" s="16">
        <v>0.52021344674813463</v>
      </c>
      <c r="M26" s="29">
        <f>H26-K26</f>
        <v>-6187910</v>
      </c>
      <c r="N26" s="87">
        <f>(I26-L26)*100</f>
        <v>-26.663882104803076</v>
      </c>
      <c r="O26" s="17"/>
    </row>
    <row r="27" spans="1:15" ht="14.25" x14ac:dyDescent="0.15">
      <c r="A27" s="19"/>
      <c r="B27" s="12" t="s">
        <v>0</v>
      </c>
      <c r="C27" s="12" t="s">
        <v>3</v>
      </c>
      <c r="D27" s="77">
        <v>44598000</v>
      </c>
      <c r="E27" s="77">
        <v>3412683</v>
      </c>
      <c r="F27" s="77">
        <v>8559132</v>
      </c>
      <c r="G27" s="77">
        <v>8216862</v>
      </c>
      <c r="H27" s="77">
        <v>19207425</v>
      </c>
      <c r="I27" s="16">
        <f t="shared" si="3"/>
        <v>0.48754633136039704</v>
      </c>
      <c r="J27" s="77">
        <f>E27+F27+G27+H27</f>
        <v>39396102</v>
      </c>
      <c r="K27" s="77">
        <v>12236456</v>
      </c>
      <c r="L27" s="16">
        <v>0.42062882697468179</v>
      </c>
      <c r="M27" s="29">
        <f>H27-K27</f>
        <v>6970969</v>
      </c>
      <c r="N27" s="87">
        <f>(I27-L27)*100</f>
        <v>6.6917504385715256</v>
      </c>
      <c r="O27" s="17" t="s">
        <v>79</v>
      </c>
    </row>
    <row r="28" spans="1:15" ht="14.25" x14ac:dyDescent="0.15">
      <c r="A28" s="19"/>
      <c r="B28" s="12" t="s">
        <v>0</v>
      </c>
      <c r="C28" s="12" t="s">
        <v>24</v>
      </c>
      <c r="D28" s="77">
        <v>4652000</v>
      </c>
      <c r="E28" s="77">
        <v>137475</v>
      </c>
      <c r="F28" s="77">
        <v>686665</v>
      </c>
      <c r="G28" s="77">
        <v>657146</v>
      </c>
      <c r="H28" s="77">
        <v>1893687</v>
      </c>
      <c r="I28" s="16">
        <f t="shared" si="3"/>
        <v>0.56109693321991017</v>
      </c>
      <c r="J28" s="77">
        <f>E28+F28+G28+H28</f>
        <v>3374973</v>
      </c>
      <c r="K28" s="77">
        <v>742949</v>
      </c>
      <c r="L28" s="16">
        <v>0.30746377120476548</v>
      </c>
      <c r="M28" s="29">
        <f>H28-K28</f>
        <v>1150738</v>
      </c>
      <c r="N28" s="87">
        <f>(I28-L28)*100</f>
        <v>25.363316201514468</v>
      </c>
      <c r="O28" s="17" t="s">
        <v>80</v>
      </c>
    </row>
    <row r="29" spans="1:15" s="48" customFormat="1" ht="14.25" x14ac:dyDescent="0.15">
      <c r="A29" s="43"/>
      <c r="B29" s="44" t="s">
        <v>62</v>
      </c>
      <c r="C29" s="44"/>
      <c r="D29" s="78"/>
      <c r="E29" s="78"/>
      <c r="F29" s="78"/>
      <c r="G29" s="78"/>
      <c r="H29" s="78"/>
      <c r="I29" s="45"/>
      <c r="J29" s="78"/>
      <c r="K29" s="78"/>
      <c r="L29" s="45"/>
      <c r="M29" s="46"/>
      <c r="N29" s="86"/>
      <c r="O29" s="95"/>
    </row>
    <row r="30" spans="1:15" ht="14.25" x14ac:dyDescent="0.15">
      <c r="A30" s="19"/>
      <c r="B30" s="12" t="s">
        <v>0</v>
      </c>
      <c r="C30" s="12" t="s">
        <v>4</v>
      </c>
      <c r="D30" s="77">
        <v>5496000</v>
      </c>
      <c r="E30" s="77">
        <v>329410</v>
      </c>
      <c r="F30" s="77">
        <v>1253630</v>
      </c>
      <c r="G30" s="77">
        <v>1970020</v>
      </c>
      <c r="H30" s="77">
        <v>1846870</v>
      </c>
      <c r="I30" s="16">
        <f t="shared" ref="I30:I31" si="4">IFERROR(H30/J30,)</f>
        <v>0.34201739652180674</v>
      </c>
      <c r="J30" s="77">
        <f>E30+F30+G30+H30</f>
        <v>5399930</v>
      </c>
      <c r="K30" s="77">
        <v>1241920</v>
      </c>
      <c r="L30" s="16">
        <v>0.29716336663276904</v>
      </c>
      <c r="M30" s="29">
        <f>H30-K30</f>
        <v>604950</v>
      </c>
      <c r="N30" s="87">
        <f>(I30-L30)*100</f>
        <v>4.4854029889037692</v>
      </c>
      <c r="O30" s="17"/>
    </row>
    <row r="31" spans="1:15" ht="14.25" x14ac:dyDescent="0.15">
      <c r="A31" s="19"/>
      <c r="B31" s="12" t="s">
        <v>0</v>
      </c>
      <c r="C31" s="12" t="s">
        <v>3</v>
      </c>
      <c r="D31" s="77">
        <v>4401000</v>
      </c>
      <c r="E31" s="77">
        <v>158308</v>
      </c>
      <c r="F31" s="77">
        <v>140890</v>
      </c>
      <c r="G31" s="77">
        <v>627660</v>
      </c>
      <c r="H31" s="77">
        <v>1858559</v>
      </c>
      <c r="I31" s="16">
        <f t="shared" si="4"/>
        <v>0.66724623279027884</v>
      </c>
      <c r="J31" s="77">
        <f>E31+F31+G31+H31</f>
        <v>2785417</v>
      </c>
      <c r="K31" s="77">
        <v>867338</v>
      </c>
      <c r="L31" s="16">
        <v>0.52274060051361704</v>
      </c>
      <c r="M31" s="29">
        <f>H31-K31</f>
        <v>991221</v>
      </c>
      <c r="N31" s="87">
        <f>(I31-L31)*100</f>
        <v>14.45056322766618</v>
      </c>
      <c r="O31" s="17"/>
    </row>
    <row r="32" spans="1:15" s="48" customFormat="1" ht="14.25" x14ac:dyDescent="0.15">
      <c r="A32" s="43"/>
      <c r="B32" s="44" t="s">
        <v>38</v>
      </c>
      <c r="C32" s="44"/>
      <c r="D32" s="78"/>
      <c r="E32" s="78"/>
      <c r="F32" s="78"/>
      <c r="G32" s="78"/>
      <c r="H32" s="78"/>
      <c r="I32" s="45"/>
      <c r="J32" s="78"/>
      <c r="K32" s="78"/>
      <c r="L32" s="45"/>
      <c r="M32" s="46"/>
      <c r="N32" s="86"/>
      <c r="O32" s="95"/>
    </row>
    <row r="33" spans="1:15" ht="14.25" x14ac:dyDescent="0.15">
      <c r="A33" s="19"/>
      <c r="B33" s="12" t="s">
        <v>0</v>
      </c>
      <c r="C33" s="12" t="s">
        <v>4</v>
      </c>
      <c r="D33" s="77">
        <v>67633000</v>
      </c>
      <c r="E33" s="77">
        <v>7961268</v>
      </c>
      <c r="F33" s="77">
        <v>14293662</v>
      </c>
      <c r="G33" s="77">
        <v>14996164</v>
      </c>
      <c r="H33" s="77">
        <v>14014042</v>
      </c>
      <c r="I33" s="16">
        <f t="shared" ref="I33:I35" si="5">IFERROR(H33/J33,)</f>
        <v>0.2733639875645702</v>
      </c>
      <c r="J33" s="77">
        <f>E33+F33+G33+H33</f>
        <v>51265136</v>
      </c>
      <c r="K33" s="77">
        <v>14861451</v>
      </c>
      <c r="L33" s="16">
        <v>0.27430026116889228</v>
      </c>
      <c r="M33" s="29">
        <f>H33-K33</f>
        <v>-847409</v>
      </c>
      <c r="N33" s="87">
        <f>(I33-L33)*100</f>
        <v>-9.3627360432207984E-2</v>
      </c>
      <c r="O33" s="17"/>
    </row>
    <row r="34" spans="1:15" ht="14.25" x14ac:dyDescent="0.15">
      <c r="A34" s="19"/>
      <c r="B34" s="12" t="s">
        <v>0</v>
      </c>
      <c r="C34" s="12" t="s">
        <v>3</v>
      </c>
      <c r="D34" s="77">
        <v>118860000</v>
      </c>
      <c r="E34" s="77">
        <v>9065058</v>
      </c>
      <c r="F34" s="77">
        <v>14028379</v>
      </c>
      <c r="G34" s="77">
        <v>14459237</v>
      </c>
      <c r="H34" s="77">
        <v>54952774</v>
      </c>
      <c r="I34" s="16">
        <f t="shared" si="5"/>
        <v>0.59404905535942054</v>
      </c>
      <c r="J34" s="77">
        <f>E34+F34+G34+H34</f>
        <v>92505448</v>
      </c>
      <c r="K34" s="77">
        <v>53649923</v>
      </c>
      <c r="L34" s="16">
        <v>0.58318360222320997</v>
      </c>
      <c r="M34" s="29">
        <f>H34-K34</f>
        <v>1302851</v>
      </c>
      <c r="N34" s="87">
        <f>(I34-L34)*100</f>
        <v>1.0865453136210568</v>
      </c>
      <c r="O34" s="98"/>
    </row>
    <row r="35" spans="1:15" ht="14.25" collapsed="1" x14ac:dyDescent="0.15">
      <c r="A35" s="19"/>
      <c r="B35" s="12" t="s">
        <v>0</v>
      </c>
      <c r="C35" s="12" t="s">
        <v>2</v>
      </c>
      <c r="D35" s="77">
        <v>517140000</v>
      </c>
      <c r="E35" s="77">
        <v>39507532</v>
      </c>
      <c r="F35" s="77">
        <v>57858584</v>
      </c>
      <c r="G35" s="77">
        <v>59032963</v>
      </c>
      <c r="H35" s="77">
        <v>94462553</v>
      </c>
      <c r="I35" s="16">
        <f t="shared" si="5"/>
        <v>0.37655241356318692</v>
      </c>
      <c r="J35" s="77">
        <f>E35+F35+G35+H35</f>
        <v>250861632</v>
      </c>
      <c r="K35" s="77">
        <v>288999826</v>
      </c>
      <c r="L35" s="16">
        <v>0.86334913855702999</v>
      </c>
      <c r="M35" s="29">
        <f>H35-K35</f>
        <v>-194537273</v>
      </c>
      <c r="N35" s="87">
        <f>(I35-L35)*100</f>
        <v>-48.67967249938431</v>
      </c>
      <c r="O35" s="17"/>
    </row>
    <row r="36" spans="1:15" s="48" customFormat="1" ht="14.25" x14ac:dyDescent="0.15">
      <c r="A36" s="43"/>
      <c r="B36" s="44" t="s">
        <v>23</v>
      </c>
      <c r="C36" s="44"/>
      <c r="D36" s="78"/>
      <c r="E36" s="78"/>
      <c r="F36" s="78"/>
      <c r="G36" s="78"/>
      <c r="H36" s="78"/>
      <c r="I36" s="45"/>
      <c r="J36" s="78"/>
      <c r="K36" s="78"/>
      <c r="L36" s="45"/>
      <c r="M36" s="46"/>
      <c r="N36" s="86"/>
      <c r="O36" s="95"/>
    </row>
    <row r="37" spans="1:15" ht="14.25" x14ac:dyDescent="0.15">
      <c r="A37" s="19"/>
      <c r="B37" s="12" t="s">
        <v>0</v>
      </c>
      <c r="C37" s="12" t="s">
        <v>4</v>
      </c>
      <c r="D37" s="77">
        <v>34426000</v>
      </c>
      <c r="E37" s="77">
        <v>2285240</v>
      </c>
      <c r="F37" s="77">
        <v>5121926</v>
      </c>
      <c r="G37" s="77">
        <v>6424252</v>
      </c>
      <c r="H37" s="77">
        <v>8426339</v>
      </c>
      <c r="I37" s="16">
        <f t="shared" ref="I37:I39" si="6">IFERROR(H37/J37,)</f>
        <v>0.37857988116232916</v>
      </c>
      <c r="J37" s="77">
        <f>E37+F37+G37+H37</f>
        <v>22257757</v>
      </c>
      <c r="K37" s="77">
        <v>7708618</v>
      </c>
      <c r="L37" s="16">
        <v>0.28474331476629222</v>
      </c>
      <c r="M37" s="29">
        <f>H37-K37</f>
        <v>717721</v>
      </c>
      <c r="N37" s="87">
        <f>(I37-L37)*100</f>
        <v>9.3836566396036929</v>
      </c>
      <c r="O37" s="17"/>
    </row>
    <row r="38" spans="1:15" ht="14.25" x14ac:dyDescent="0.15">
      <c r="A38" s="19"/>
      <c r="B38" s="12" t="s">
        <v>0</v>
      </c>
      <c r="C38" s="12" t="s">
        <v>3</v>
      </c>
      <c r="D38" s="77">
        <v>74229000</v>
      </c>
      <c r="E38" s="77">
        <v>4476660</v>
      </c>
      <c r="F38" s="77">
        <v>5386951</v>
      </c>
      <c r="G38" s="77">
        <v>14811194</v>
      </c>
      <c r="H38" s="77">
        <v>18174560</v>
      </c>
      <c r="I38" s="16">
        <f t="shared" si="6"/>
        <v>0.42415004283027297</v>
      </c>
      <c r="J38" s="77">
        <f>E38+F38+G38+H38</f>
        <v>42849365</v>
      </c>
      <c r="K38" s="77">
        <v>25107484</v>
      </c>
      <c r="L38" s="16">
        <v>0.46498856570951469</v>
      </c>
      <c r="M38" s="29">
        <f>H38-K38</f>
        <v>-6932924</v>
      </c>
      <c r="N38" s="87">
        <f>(I38-L38)*100</f>
        <v>-4.0838522879241719</v>
      </c>
      <c r="O38" s="17"/>
    </row>
    <row r="39" spans="1:15" ht="14.25" x14ac:dyDescent="0.15">
      <c r="A39" s="19"/>
      <c r="B39" s="12" t="s">
        <v>0</v>
      </c>
      <c r="C39" s="12" t="s">
        <v>2</v>
      </c>
      <c r="D39" s="77">
        <v>7208000</v>
      </c>
      <c r="E39" s="77">
        <v>49248</v>
      </c>
      <c r="F39" s="77">
        <v>73872</v>
      </c>
      <c r="G39" s="77">
        <v>235872</v>
      </c>
      <c r="H39" s="77">
        <v>5894476</v>
      </c>
      <c r="I39" s="16">
        <f t="shared" si="6"/>
        <v>0.9425931339218494</v>
      </c>
      <c r="J39" s="77">
        <f>E39+F39+G39+H39</f>
        <v>6253468</v>
      </c>
      <c r="K39" s="77">
        <v>4122576</v>
      </c>
      <c r="L39" s="16">
        <v>0.94149565903709553</v>
      </c>
      <c r="M39" s="29">
        <f>H39-K39</f>
        <v>1771900</v>
      </c>
      <c r="N39" s="87">
        <f>(I39-L39)*100</f>
        <v>0.10974748847538685</v>
      </c>
      <c r="O39" s="17" t="s">
        <v>83</v>
      </c>
    </row>
    <row r="40" spans="1:15" s="48" customFormat="1" ht="14.25" x14ac:dyDescent="0.15">
      <c r="A40" s="43"/>
      <c r="B40" s="44" t="s">
        <v>22</v>
      </c>
      <c r="C40" s="44"/>
      <c r="D40" s="78"/>
      <c r="E40" s="78"/>
      <c r="F40" s="78"/>
      <c r="G40" s="78"/>
      <c r="H40" s="78"/>
      <c r="I40" s="45"/>
      <c r="J40" s="78"/>
      <c r="K40" s="78"/>
      <c r="L40" s="45"/>
      <c r="M40" s="46"/>
      <c r="N40" s="86"/>
      <c r="O40" s="95"/>
    </row>
    <row r="41" spans="1:15" ht="14.25" x14ac:dyDescent="0.15">
      <c r="A41" s="19"/>
      <c r="B41" s="12" t="s">
        <v>0</v>
      </c>
      <c r="C41" s="12" t="s">
        <v>4</v>
      </c>
      <c r="D41" s="77">
        <v>90870000</v>
      </c>
      <c r="E41" s="77">
        <v>13569279</v>
      </c>
      <c r="F41" s="77">
        <v>18139556</v>
      </c>
      <c r="G41" s="77">
        <v>32076933</v>
      </c>
      <c r="H41" s="77">
        <v>12508137</v>
      </c>
      <c r="I41" s="16">
        <f t="shared" ref="I41:I43" si="7">IFERROR(H41/J41,)</f>
        <v>0.16394673991323422</v>
      </c>
      <c r="J41" s="77">
        <f>E41+F41+G41+H41</f>
        <v>76293905</v>
      </c>
      <c r="K41" s="77">
        <v>22830215</v>
      </c>
      <c r="L41" s="16">
        <v>0.29868226888950994</v>
      </c>
      <c r="M41" s="29">
        <f>H41-K41</f>
        <v>-10322078</v>
      </c>
      <c r="N41" s="87">
        <f>(I41-L41)*100</f>
        <v>-13.473552897627572</v>
      </c>
      <c r="O41" s="17"/>
    </row>
    <row r="42" spans="1:15" ht="14.25" x14ac:dyDescent="0.15">
      <c r="A42" s="19"/>
      <c r="B42" s="12" t="s">
        <v>0</v>
      </c>
      <c r="C42" s="12" t="s">
        <v>3</v>
      </c>
      <c r="D42" s="77">
        <v>85477000</v>
      </c>
      <c r="E42" s="77">
        <v>12773834</v>
      </c>
      <c r="F42" s="77">
        <v>16233744</v>
      </c>
      <c r="G42" s="77">
        <v>28557798</v>
      </c>
      <c r="H42" s="77">
        <v>20698456</v>
      </c>
      <c r="I42" s="16">
        <f t="shared" si="7"/>
        <v>0.26447026003020141</v>
      </c>
      <c r="J42" s="77">
        <f>E42+F42+G42+H42</f>
        <v>78263832</v>
      </c>
      <c r="K42" s="77">
        <v>31288965</v>
      </c>
      <c r="L42" s="16">
        <v>0.38717430621860371</v>
      </c>
      <c r="M42" s="29">
        <f>H42-K42</f>
        <v>-10590509</v>
      </c>
      <c r="N42" s="87">
        <f>(I42-L42)*100</f>
        <v>-12.27040461884023</v>
      </c>
      <c r="O42" s="17"/>
    </row>
    <row r="43" spans="1:15" ht="14.25" x14ac:dyDescent="0.15">
      <c r="A43" s="19"/>
      <c r="B43" s="12" t="s">
        <v>0</v>
      </c>
      <c r="C43" s="12" t="s">
        <v>39</v>
      </c>
      <c r="D43" s="77">
        <v>83664000</v>
      </c>
      <c r="E43" s="77">
        <v>5432103</v>
      </c>
      <c r="F43" s="77">
        <v>7974901</v>
      </c>
      <c r="G43" s="77">
        <v>11276812</v>
      </c>
      <c r="H43" s="77">
        <v>46257943</v>
      </c>
      <c r="I43" s="16">
        <f t="shared" si="7"/>
        <v>0.65205520207075773</v>
      </c>
      <c r="J43" s="77">
        <f>E43+F43+G43+H43</f>
        <v>70941759</v>
      </c>
      <c r="K43" s="77">
        <v>48332926</v>
      </c>
      <c r="L43" s="16">
        <v>0.64626510864117792</v>
      </c>
      <c r="M43" s="29">
        <f>H43-K43</f>
        <v>-2074983</v>
      </c>
      <c r="N43" s="87">
        <f>(I43-L43)*100</f>
        <v>0.57900934295798123</v>
      </c>
      <c r="O43" s="17"/>
    </row>
    <row r="44" spans="1:15" s="48" customFormat="1" ht="14.25" x14ac:dyDescent="0.15">
      <c r="A44" s="43"/>
      <c r="B44" s="44" t="s">
        <v>20</v>
      </c>
      <c r="C44" s="44"/>
      <c r="D44" s="78"/>
      <c r="E44" s="78"/>
      <c r="F44" s="78"/>
      <c r="G44" s="78"/>
      <c r="H44" s="78"/>
      <c r="I44" s="45"/>
      <c r="J44" s="78"/>
      <c r="K44" s="78"/>
      <c r="L44" s="45"/>
      <c r="M44" s="46"/>
      <c r="N44" s="86"/>
      <c r="O44" s="95"/>
    </row>
    <row r="45" spans="1:15" ht="14.25" x14ac:dyDescent="0.15">
      <c r="A45" s="19"/>
      <c r="B45" s="12" t="s">
        <v>0</v>
      </c>
      <c r="C45" s="12" t="s">
        <v>4</v>
      </c>
      <c r="D45" s="77">
        <v>583000</v>
      </c>
      <c r="E45" s="77">
        <v>0</v>
      </c>
      <c r="F45" s="77">
        <v>5320</v>
      </c>
      <c r="G45" s="77">
        <v>4060</v>
      </c>
      <c r="H45" s="77">
        <v>244914</v>
      </c>
      <c r="I45" s="16">
        <f t="shared" ref="I45:I46" si="8">IFERROR(H45/J45,)</f>
        <v>0.9631135614682218</v>
      </c>
      <c r="J45" s="77">
        <f>E45+F45+G45+H45</f>
        <v>254294</v>
      </c>
      <c r="K45" s="77">
        <v>246090</v>
      </c>
      <c r="L45" s="16">
        <v>0.53467605266588447</v>
      </c>
      <c r="M45" s="29">
        <f>H45-K45</f>
        <v>-1176</v>
      </c>
      <c r="N45" s="87">
        <f>(I45-L45)*100</f>
        <v>42.843750880233735</v>
      </c>
      <c r="O45" s="17"/>
    </row>
    <row r="46" spans="1:15" ht="14.25" x14ac:dyDescent="0.15">
      <c r="A46" s="19"/>
      <c r="B46" s="12" t="s">
        <v>0</v>
      </c>
      <c r="C46" s="12" t="s">
        <v>21</v>
      </c>
      <c r="D46" s="77">
        <v>14726000</v>
      </c>
      <c r="E46" s="77">
        <v>1784201</v>
      </c>
      <c r="F46" s="77">
        <v>1716800</v>
      </c>
      <c r="G46" s="77">
        <v>7944416</v>
      </c>
      <c r="H46" s="77">
        <v>2073304</v>
      </c>
      <c r="I46" s="16">
        <f t="shared" si="8"/>
        <v>0.1533653960311778</v>
      </c>
      <c r="J46" s="77">
        <f>E46+F46+G46+H46</f>
        <v>13518721</v>
      </c>
      <c r="K46" s="77">
        <v>1157343</v>
      </c>
      <c r="L46" s="16">
        <v>8.9195657389496641E-2</v>
      </c>
      <c r="M46" s="29">
        <f>H46-K46</f>
        <v>915961</v>
      </c>
      <c r="N46" s="87">
        <f>(I46-L46)*100</f>
        <v>6.4169738641681153</v>
      </c>
      <c r="O46" s="17"/>
    </row>
    <row r="47" spans="1:15" s="48" customFormat="1" ht="14.25" x14ac:dyDescent="0.15">
      <c r="A47" s="43"/>
      <c r="B47" s="44" t="s">
        <v>63</v>
      </c>
      <c r="C47" s="44"/>
      <c r="D47" s="78"/>
      <c r="E47" s="78"/>
      <c r="F47" s="78"/>
      <c r="G47" s="78"/>
      <c r="H47" s="78"/>
      <c r="I47" s="45"/>
      <c r="J47" s="78"/>
      <c r="K47" s="78"/>
      <c r="L47" s="45"/>
      <c r="M47" s="46"/>
      <c r="N47" s="86"/>
      <c r="O47" s="95"/>
    </row>
    <row r="48" spans="1:15" ht="14.25" x14ac:dyDescent="0.15">
      <c r="A48" s="19"/>
      <c r="B48" s="12" t="s">
        <v>0</v>
      </c>
      <c r="C48" s="12" t="s">
        <v>4</v>
      </c>
      <c r="D48" s="77">
        <v>28935000</v>
      </c>
      <c r="E48" s="77">
        <v>1746290</v>
      </c>
      <c r="F48" s="77">
        <v>1940122</v>
      </c>
      <c r="G48" s="77">
        <v>7993371</v>
      </c>
      <c r="H48" s="77">
        <v>9459466</v>
      </c>
      <c r="I48" s="16">
        <f t="shared" ref="I48:I53" si="9">IFERROR(H48/J48,)</f>
        <v>0.44748354116080474</v>
      </c>
      <c r="J48" s="77">
        <f t="shared" ref="J48:J53" si="10">E48+F48+G48+H48</f>
        <v>21139249</v>
      </c>
      <c r="K48" s="77">
        <v>6395521</v>
      </c>
      <c r="L48" s="16">
        <v>0.25346583820407825</v>
      </c>
      <c r="M48" s="29">
        <f t="shared" ref="M48:M53" si="11">H48-K48</f>
        <v>3063945</v>
      </c>
      <c r="N48" s="87">
        <f t="shared" ref="N48:N53" si="12">(I48-L48)*100</f>
        <v>19.401770295672648</v>
      </c>
      <c r="O48" s="17" t="s">
        <v>84</v>
      </c>
    </row>
    <row r="49" spans="1:15" ht="14.25" x14ac:dyDescent="0.15">
      <c r="A49" s="19"/>
      <c r="B49" s="12" t="s">
        <v>0</v>
      </c>
      <c r="C49" s="12" t="s">
        <v>19</v>
      </c>
      <c r="D49" s="77">
        <v>7552000</v>
      </c>
      <c r="E49" s="77">
        <v>4527913</v>
      </c>
      <c r="F49" s="77">
        <v>939791</v>
      </c>
      <c r="G49" s="77">
        <v>1732090</v>
      </c>
      <c r="H49" s="77">
        <v>0</v>
      </c>
      <c r="I49" s="16">
        <f t="shared" si="9"/>
        <v>0</v>
      </c>
      <c r="J49" s="77">
        <f t="shared" si="10"/>
        <v>7199794</v>
      </c>
      <c r="K49" s="77">
        <v>751040</v>
      </c>
      <c r="L49" s="16">
        <v>0.11550871882891778</v>
      </c>
      <c r="M49" s="29">
        <f t="shared" si="11"/>
        <v>-751040</v>
      </c>
      <c r="N49" s="87">
        <f t="shared" si="12"/>
        <v>-11.550871882891778</v>
      </c>
      <c r="O49" s="17"/>
    </row>
    <row r="50" spans="1:15" ht="14.25" x14ac:dyDescent="0.15">
      <c r="A50" s="19"/>
      <c r="B50" s="12" t="s">
        <v>0</v>
      </c>
      <c r="C50" s="12" t="s">
        <v>3</v>
      </c>
      <c r="D50" s="77">
        <v>45391000</v>
      </c>
      <c r="E50" s="77">
        <v>3548930</v>
      </c>
      <c r="F50" s="77">
        <v>8913590</v>
      </c>
      <c r="G50" s="77">
        <v>7117514</v>
      </c>
      <c r="H50" s="77">
        <v>15482752</v>
      </c>
      <c r="I50" s="16">
        <f t="shared" si="9"/>
        <v>0.44157221277282416</v>
      </c>
      <c r="J50" s="77">
        <f t="shared" si="10"/>
        <v>35062786</v>
      </c>
      <c r="K50" s="77">
        <v>17535039</v>
      </c>
      <c r="L50" s="16">
        <v>0.39872555907008811</v>
      </c>
      <c r="M50" s="29">
        <f t="shared" si="11"/>
        <v>-2052287</v>
      </c>
      <c r="N50" s="87">
        <f t="shared" si="12"/>
        <v>4.2846653702736051</v>
      </c>
      <c r="O50" s="17"/>
    </row>
    <row r="51" spans="1:15" ht="14.25" x14ac:dyDescent="0.15">
      <c r="A51" s="19"/>
      <c r="B51" s="12" t="s">
        <v>0</v>
      </c>
      <c r="C51" s="12" t="s">
        <v>64</v>
      </c>
      <c r="D51" s="77">
        <v>5125000</v>
      </c>
      <c r="E51" s="77">
        <v>184111</v>
      </c>
      <c r="F51" s="77">
        <v>96428</v>
      </c>
      <c r="G51" s="77">
        <v>54792</v>
      </c>
      <c r="H51" s="77">
        <v>3544142</v>
      </c>
      <c r="I51" s="16">
        <f t="shared" si="9"/>
        <v>0.91356274421809358</v>
      </c>
      <c r="J51" s="77">
        <f t="shared" si="10"/>
        <v>3879473</v>
      </c>
      <c r="K51" s="77">
        <v>4046630</v>
      </c>
      <c r="L51" s="16">
        <v>0.82021900045747553</v>
      </c>
      <c r="M51" s="29">
        <f t="shared" si="11"/>
        <v>-502488</v>
      </c>
      <c r="N51" s="87">
        <f t="shared" si="12"/>
        <v>9.3343743760618043</v>
      </c>
      <c r="O51" s="17"/>
    </row>
    <row r="52" spans="1:15" s="24" customFormat="1" ht="14.25" x14ac:dyDescent="0.15">
      <c r="A52" s="19"/>
      <c r="B52" s="12" t="s">
        <v>0</v>
      </c>
      <c r="C52" s="12" t="s">
        <v>18</v>
      </c>
      <c r="D52" s="77">
        <v>11332000</v>
      </c>
      <c r="E52" s="77">
        <v>0</v>
      </c>
      <c r="F52" s="77">
        <v>1422463</v>
      </c>
      <c r="G52" s="77">
        <v>2422933</v>
      </c>
      <c r="H52" s="77">
        <v>6238516</v>
      </c>
      <c r="I52" s="16">
        <f t="shared" si="9"/>
        <v>0.61866029770985709</v>
      </c>
      <c r="J52" s="77">
        <f t="shared" si="10"/>
        <v>10083912</v>
      </c>
      <c r="K52" s="77">
        <v>3403539</v>
      </c>
      <c r="L52" s="16">
        <v>0.47652001984182263</v>
      </c>
      <c r="M52" s="29">
        <f t="shared" si="11"/>
        <v>2834977</v>
      </c>
      <c r="N52" s="87">
        <f t="shared" si="12"/>
        <v>14.214027786803445</v>
      </c>
      <c r="O52" s="17" t="s">
        <v>79</v>
      </c>
    </row>
    <row r="53" spans="1:15" s="24" customFormat="1" ht="14.25" x14ac:dyDescent="0.15">
      <c r="A53" s="19"/>
      <c r="B53" s="12" t="s">
        <v>0</v>
      </c>
      <c r="C53" s="12" t="s">
        <v>17</v>
      </c>
      <c r="D53" s="77">
        <v>89066000</v>
      </c>
      <c r="E53" s="77">
        <v>9047024</v>
      </c>
      <c r="F53" s="77">
        <v>44350158</v>
      </c>
      <c r="G53" s="77">
        <v>14980305</v>
      </c>
      <c r="H53" s="77">
        <v>9492631</v>
      </c>
      <c r="I53" s="16">
        <f t="shared" si="9"/>
        <v>0.12190338532683359</v>
      </c>
      <c r="J53" s="77">
        <f t="shared" si="10"/>
        <v>77870118</v>
      </c>
      <c r="K53" s="77">
        <v>14185200</v>
      </c>
      <c r="L53" s="16">
        <v>0.15992384372717122</v>
      </c>
      <c r="M53" s="29">
        <f t="shared" si="11"/>
        <v>-4692569</v>
      </c>
      <c r="N53" s="87">
        <f t="shared" si="12"/>
        <v>-3.8020458400337631</v>
      </c>
      <c r="O53" s="32"/>
    </row>
    <row r="54" spans="1:15" s="40" customFormat="1" ht="14.25" x14ac:dyDescent="0.15">
      <c r="A54" s="34" t="s">
        <v>42</v>
      </c>
      <c r="B54" s="35"/>
      <c r="C54" s="35"/>
      <c r="D54" s="79"/>
      <c r="E54" s="79"/>
      <c r="F54" s="79"/>
      <c r="G54" s="79"/>
      <c r="H54" s="79"/>
      <c r="I54" s="36"/>
      <c r="J54" s="79"/>
      <c r="K54" s="79"/>
      <c r="L54" s="36"/>
      <c r="M54" s="39"/>
      <c r="N54" s="85"/>
      <c r="O54" s="99"/>
    </row>
    <row r="55" spans="1:15" s="47" customFormat="1" ht="14.25" x14ac:dyDescent="0.15">
      <c r="A55" s="43"/>
      <c r="B55" s="44" t="s">
        <v>15</v>
      </c>
      <c r="C55" s="44"/>
      <c r="D55" s="78"/>
      <c r="E55" s="78"/>
      <c r="F55" s="78"/>
      <c r="G55" s="78"/>
      <c r="H55" s="78"/>
      <c r="I55" s="45"/>
      <c r="J55" s="78"/>
      <c r="K55" s="78"/>
      <c r="L55" s="45"/>
      <c r="M55" s="46"/>
      <c r="N55" s="86"/>
      <c r="O55" s="95"/>
    </row>
    <row r="56" spans="1:15" s="24" customFormat="1" ht="14.25" x14ac:dyDescent="0.15">
      <c r="A56" s="19"/>
      <c r="B56" s="12" t="s">
        <v>0</v>
      </c>
      <c r="C56" s="12" t="s">
        <v>4</v>
      </c>
      <c r="D56" s="77">
        <v>36159000</v>
      </c>
      <c r="E56" s="77">
        <v>1156293</v>
      </c>
      <c r="F56" s="77">
        <v>6898456</v>
      </c>
      <c r="G56" s="77">
        <v>7885829</v>
      </c>
      <c r="H56" s="77">
        <v>12978673</v>
      </c>
      <c r="I56" s="16">
        <f t="shared" ref="I56:I58" si="13">IFERROR(H56/J56,)</f>
        <v>0.44879008104324691</v>
      </c>
      <c r="J56" s="77">
        <f>E56+F56+G56+H56</f>
        <v>28919251</v>
      </c>
      <c r="K56" s="77">
        <v>11584634</v>
      </c>
      <c r="L56" s="16">
        <v>0.29318518168704211</v>
      </c>
      <c r="M56" s="29">
        <f>H56-K56</f>
        <v>1394039</v>
      </c>
      <c r="N56" s="87">
        <f>(I56-L56)*100</f>
        <v>15.560489935620481</v>
      </c>
      <c r="O56" s="32"/>
    </row>
    <row r="57" spans="1:15" s="24" customFormat="1" ht="14.25" x14ac:dyDescent="0.15">
      <c r="A57" s="19"/>
      <c r="B57" s="12" t="s">
        <v>0</v>
      </c>
      <c r="C57" s="12" t="s">
        <v>3</v>
      </c>
      <c r="D57" s="77">
        <v>148612000</v>
      </c>
      <c r="E57" s="77">
        <v>29946338</v>
      </c>
      <c r="F57" s="77">
        <v>25954552</v>
      </c>
      <c r="G57" s="77">
        <v>39816269</v>
      </c>
      <c r="H57" s="77">
        <v>52566634</v>
      </c>
      <c r="I57" s="16">
        <f t="shared" si="13"/>
        <v>0.35450019814370409</v>
      </c>
      <c r="J57" s="77">
        <f>E57+F57+G57+H57</f>
        <v>148283793</v>
      </c>
      <c r="K57" s="77">
        <v>68378230</v>
      </c>
      <c r="L57" s="16">
        <v>0.41551238928925716</v>
      </c>
      <c r="M57" s="29">
        <f>H57-K57</f>
        <v>-15811596</v>
      </c>
      <c r="N57" s="87">
        <f>(I57-L57)*100</f>
        <v>-6.1012191145553061</v>
      </c>
      <c r="O57" s="96"/>
    </row>
    <row r="58" spans="1:15" ht="14.25" collapsed="1" x14ac:dyDescent="0.15">
      <c r="A58" s="19"/>
      <c r="B58" s="12" t="s">
        <v>0</v>
      </c>
      <c r="C58" s="12" t="s">
        <v>14</v>
      </c>
      <c r="D58" s="77">
        <v>1037259000</v>
      </c>
      <c r="E58" s="77">
        <v>116682438</v>
      </c>
      <c r="F58" s="77">
        <v>98386778</v>
      </c>
      <c r="G58" s="77">
        <v>131161157</v>
      </c>
      <c r="H58" s="77">
        <v>523367307</v>
      </c>
      <c r="I58" s="16">
        <f t="shared" si="13"/>
        <v>0.60184993478823445</v>
      </c>
      <c r="J58" s="77">
        <f>E58+F58+G58+H58</f>
        <v>869597680</v>
      </c>
      <c r="K58" s="77">
        <v>522011127</v>
      </c>
      <c r="L58" s="16">
        <v>0.59743766712604829</v>
      </c>
      <c r="M58" s="29">
        <f>H58-K58</f>
        <v>1356180</v>
      </c>
      <c r="N58" s="87">
        <f>(I58-L58)*100</f>
        <v>0.44122676621861645</v>
      </c>
      <c r="O58" s="96"/>
    </row>
    <row r="59" spans="1:15" s="48" customFormat="1" ht="14.25" x14ac:dyDescent="0.15">
      <c r="A59" s="43"/>
      <c r="B59" s="44" t="s">
        <v>13</v>
      </c>
      <c r="C59" s="44"/>
      <c r="D59" s="78"/>
      <c r="E59" s="78"/>
      <c r="F59" s="78"/>
      <c r="G59" s="78"/>
      <c r="H59" s="78"/>
      <c r="I59" s="45"/>
      <c r="J59" s="78"/>
      <c r="K59" s="78"/>
      <c r="L59" s="45"/>
      <c r="M59" s="46"/>
      <c r="N59" s="86"/>
      <c r="O59" s="95"/>
    </row>
    <row r="60" spans="1:15" ht="14.25" x14ac:dyDescent="0.15">
      <c r="A60" s="19"/>
      <c r="B60" s="12" t="s">
        <v>0</v>
      </c>
      <c r="C60" s="12" t="s">
        <v>4</v>
      </c>
      <c r="D60" s="77">
        <v>6350000</v>
      </c>
      <c r="E60" s="77">
        <v>142154</v>
      </c>
      <c r="F60" s="77">
        <v>556962</v>
      </c>
      <c r="G60" s="77">
        <v>1762361</v>
      </c>
      <c r="H60" s="77">
        <v>1134678</v>
      </c>
      <c r="I60" s="16">
        <f t="shared" ref="I60:I63" si="14">IFERROR(H60/J60,)</f>
        <v>0.31552533191700582</v>
      </c>
      <c r="J60" s="77">
        <f>E60+F60+G60+H60</f>
        <v>3596155</v>
      </c>
      <c r="K60" s="77">
        <v>1021960</v>
      </c>
      <c r="L60" s="16">
        <v>0.2881560953602797</v>
      </c>
      <c r="M60" s="29">
        <f>H60-K60</f>
        <v>112718</v>
      </c>
      <c r="N60" s="87">
        <f>(I60-L60)*100</f>
        <v>2.7369236556726131</v>
      </c>
      <c r="O60" s="17"/>
    </row>
    <row r="61" spans="1:15" ht="14.25" x14ac:dyDescent="0.15">
      <c r="A61" s="19"/>
      <c r="B61" s="12" t="s">
        <v>0</v>
      </c>
      <c r="C61" s="12" t="s">
        <v>3</v>
      </c>
      <c r="D61" s="77">
        <v>9598000</v>
      </c>
      <c r="E61" s="77">
        <v>1135809</v>
      </c>
      <c r="F61" s="77">
        <v>1447535</v>
      </c>
      <c r="G61" s="77">
        <v>2030095</v>
      </c>
      <c r="H61" s="77">
        <v>3173608</v>
      </c>
      <c r="I61" s="16">
        <f t="shared" si="14"/>
        <v>0.40754961412201568</v>
      </c>
      <c r="J61" s="77">
        <f>E61+F61+G61+H61</f>
        <v>7787047</v>
      </c>
      <c r="K61" s="77">
        <v>5180836</v>
      </c>
      <c r="L61" s="16">
        <v>0.56931825799142199</v>
      </c>
      <c r="M61" s="29">
        <f>H61-K61</f>
        <v>-2007228</v>
      </c>
      <c r="N61" s="87">
        <f>(I61-L61)*100</f>
        <v>-16.176864386940633</v>
      </c>
      <c r="O61" s="17"/>
    </row>
    <row r="62" spans="1:15" ht="14.25" x14ac:dyDescent="0.15">
      <c r="A62" s="19"/>
      <c r="B62" s="12" t="s">
        <v>0</v>
      </c>
      <c r="C62" s="12" t="s">
        <v>2</v>
      </c>
      <c r="D62" s="77">
        <v>30480000</v>
      </c>
      <c r="E62" s="77">
        <v>4165171</v>
      </c>
      <c r="F62" s="77">
        <v>6162575</v>
      </c>
      <c r="G62" s="77">
        <v>6505641</v>
      </c>
      <c r="H62" s="77">
        <v>10906858</v>
      </c>
      <c r="I62" s="16">
        <f t="shared" si="14"/>
        <v>0.39317814244250548</v>
      </c>
      <c r="J62" s="77">
        <f>E62+F62+G62+H62</f>
        <v>27740245</v>
      </c>
      <c r="K62" s="77">
        <v>9502206</v>
      </c>
      <c r="L62" s="16">
        <v>0.34794200355104066</v>
      </c>
      <c r="M62" s="29">
        <f>H62-K62</f>
        <v>1404652</v>
      </c>
      <c r="N62" s="87">
        <f>(I62-L62)*100</f>
        <v>4.5236138891464828</v>
      </c>
      <c r="O62" s="17"/>
    </row>
    <row r="63" spans="1:15" ht="14.25" x14ac:dyDescent="0.15">
      <c r="A63" s="19"/>
      <c r="B63" s="12" t="s">
        <v>0</v>
      </c>
      <c r="C63" s="12" t="s">
        <v>14</v>
      </c>
      <c r="D63" s="77">
        <v>184792000</v>
      </c>
      <c r="E63" s="77">
        <v>25191351</v>
      </c>
      <c r="F63" s="77">
        <v>21202654</v>
      </c>
      <c r="G63" s="77">
        <v>47621747</v>
      </c>
      <c r="H63" s="77">
        <v>73119390</v>
      </c>
      <c r="I63" s="16">
        <f t="shared" si="14"/>
        <v>0.43748662983156467</v>
      </c>
      <c r="J63" s="77">
        <f>E63+F63+G63+H63</f>
        <v>167135142</v>
      </c>
      <c r="K63" s="77">
        <v>90275282</v>
      </c>
      <c r="L63" s="16">
        <v>0.52543527760560804</v>
      </c>
      <c r="M63" s="29">
        <f>H63-K63</f>
        <v>-17155892</v>
      </c>
      <c r="N63" s="87">
        <f>(I63-L63)*100</f>
        <v>-8.7948647774043369</v>
      </c>
      <c r="O63" s="17"/>
    </row>
    <row r="64" spans="1:15" s="48" customFormat="1" ht="14.25" x14ac:dyDescent="0.15">
      <c r="A64" s="43"/>
      <c r="B64" s="44" t="s">
        <v>12</v>
      </c>
      <c r="C64" s="44"/>
      <c r="D64" s="78"/>
      <c r="E64" s="78"/>
      <c r="F64" s="78"/>
      <c r="G64" s="78"/>
      <c r="H64" s="78"/>
      <c r="I64" s="45"/>
      <c r="J64" s="78"/>
      <c r="K64" s="78"/>
      <c r="L64" s="45"/>
      <c r="M64" s="46"/>
      <c r="N64" s="86"/>
      <c r="O64" s="95"/>
    </row>
    <row r="65" spans="1:15" ht="14.25" x14ac:dyDescent="0.15">
      <c r="A65" s="19"/>
      <c r="B65" s="12" t="s">
        <v>0</v>
      </c>
      <c r="C65" s="12" t="s">
        <v>4</v>
      </c>
      <c r="D65" s="77">
        <v>424000</v>
      </c>
      <c r="E65" s="77">
        <v>0</v>
      </c>
      <c r="F65" s="77">
        <v>63600</v>
      </c>
      <c r="G65" s="77">
        <v>0</v>
      </c>
      <c r="H65" s="77">
        <v>151840</v>
      </c>
      <c r="I65" s="16">
        <f t="shared" ref="I65:I66" si="15">IFERROR(H65/J65,)</f>
        <v>0.70479019680653543</v>
      </c>
      <c r="J65" s="77">
        <f>E65+F65+G65+H65</f>
        <v>215440</v>
      </c>
      <c r="K65" s="77">
        <v>10070</v>
      </c>
      <c r="L65" s="16">
        <v>2.4790743476120137E-2</v>
      </c>
      <c r="M65" s="29">
        <f>H65-K65</f>
        <v>141770</v>
      </c>
      <c r="N65" s="87">
        <f>(I65-L65)*100</f>
        <v>67.999945333041538</v>
      </c>
      <c r="O65" s="17" t="s">
        <v>85</v>
      </c>
    </row>
    <row r="66" spans="1:15" ht="14.25" x14ac:dyDescent="0.15">
      <c r="A66" s="19"/>
      <c r="B66" s="12" t="s">
        <v>0</v>
      </c>
      <c r="C66" s="12" t="s">
        <v>3</v>
      </c>
      <c r="D66" s="77">
        <v>39292000</v>
      </c>
      <c r="E66" s="77">
        <v>4240916</v>
      </c>
      <c r="F66" s="77">
        <v>7662959</v>
      </c>
      <c r="G66" s="77">
        <v>6521191</v>
      </c>
      <c r="H66" s="77">
        <v>20441173</v>
      </c>
      <c r="I66" s="16">
        <f t="shared" si="15"/>
        <v>0.52593648178821728</v>
      </c>
      <c r="J66" s="77">
        <f>E66+F66+G66+H66</f>
        <v>38866239</v>
      </c>
      <c r="K66" s="77">
        <v>20948771</v>
      </c>
      <c r="L66" s="16">
        <v>0.54489849883231412</v>
      </c>
      <c r="M66" s="29">
        <f>H66-K66</f>
        <v>-507598</v>
      </c>
      <c r="N66" s="87">
        <f>(I66-L66)*100</f>
        <v>-1.8962017044096835</v>
      </c>
      <c r="O66" s="17"/>
    </row>
    <row r="67" spans="1:15" s="38" customFormat="1" ht="14.25" x14ac:dyDescent="0.15">
      <c r="A67" s="41" t="s">
        <v>43</v>
      </c>
      <c r="B67" s="42"/>
      <c r="C67" s="35"/>
      <c r="D67" s="79"/>
      <c r="E67" s="79"/>
      <c r="F67" s="79"/>
      <c r="G67" s="79"/>
      <c r="H67" s="79"/>
      <c r="I67" s="36"/>
      <c r="J67" s="79"/>
      <c r="K67" s="79"/>
      <c r="L67" s="36"/>
      <c r="M67" s="39"/>
      <c r="N67" s="85"/>
      <c r="O67" s="99"/>
    </row>
    <row r="68" spans="1:15" s="48" customFormat="1" ht="14.25" x14ac:dyDescent="0.15">
      <c r="A68" s="49"/>
      <c r="B68" s="50" t="s">
        <v>44</v>
      </c>
      <c r="C68" s="50"/>
      <c r="D68" s="78"/>
      <c r="E68" s="78"/>
      <c r="F68" s="78"/>
      <c r="G68" s="78"/>
      <c r="H68" s="78"/>
      <c r="I68" s="45"/>
      <c r="J68" s="78"/>
      <c r="K68" s="78"/>
      <c r="L68" s="45"/>
      <c r="M68" s="46"/>
      <c r="N68" s="86"/>
      <c r="O68" s="95"/>
    </row>
    <row r="69" spans="1:15" ht="14.25" x14ac:dyDescent="0.15">
      <c r="A69" s="20"/>
      <c r="B69" s="18"/>
      <c r="C69" s="12" t="s">
        <v>4</v>
      </c>
      <c r="D69" s="77">
        <v>35842000</v>
      </c>
      <c r="E69" s="77">
        <v>178190</v>
      </c>
      <c r="F69" s="77">
        <v>7630646</v>
      </c>
      <c r="G69" s="77">
        <v>4962170</v>
      </c>
      <c r="H69" s="77">
        <v>12097329</v>
      </c>
      <c r="I69" s="16">
        <f t="shared" ref="I69:I70" si="16">IFERROR(H69/J69,)</f>
        <v>0.48645512455900242</v>
      </c>
      <c r="J69" s="77">
        <f>E69+F69+G69+H69</f>
        <v>24868335</v>
      </c>
      <c r="K69" s="77">
        <v>7109010</v>
      </c>
      <c r="L69" s="16">
        <v>0.3667691424434622</v>
      </c>
      <c r="M69" s="29">
        <f>H69-K69</f>
        <v>4988319</v>
      </c>
      <c r="N69" s="87">
        <f>(I69-L69)*100</f>
        <v>11.968598211554021</v>
      </c>
      <c r="O69" s="17" t="s">
        <v>86</v>
      </c>
    </row>
    <row r="70" spans="1:15" ht="14.25" x14ac:dyDescent="0.15">
      <c r="A70" s="20"/>
      <c r="B70" s="18"/>
      <c r="C70" s="12" t="s">
        <v>3</v>
      </c>
      <c r="D70" s="77">
        <v>87395000</v>
      </c>
      <c r="E70" s="77">
        <v>13714063</v>
      </c>
      <c r="F70" s="77">
        <v>17577571</v>
      </c>
      <c r="G70" s="77">
        <v>21965809</v>
      </c>
      <c r="H70" s="77">
        <v>24097132</v>
      </c>
      <c r="I70" s="16">
        <f t="shared" si="16"/>
        <v>0.31151527883127794</v>
      </c>
      <c r="J70" s="77">
        <f>E70+F70+G70+H70</f>
        <v>77354575</v>
      </c>
      <c r="K70" s="77">
        <v>23701633</v>
      </c>
      <c r="L70" s="16">
        <v>0.33982166384177709</v>
      </c>
      <c r="M70" s="29">
        <f>H70-K70</f>
        <v>395499</v>
      </c>
      <c r="N70" s="87">
        <f>(I70-L70)*100</f>
        <v>-2.8306385010499149</v>
      </c>
      <c r="O70" s="17"/>
    </row>
    <row r="71" spans="1:15" s="48" customFormat="1" ht="14.25" x14ac:dyDescent="0.15">
      <c r="A71" s="49"/>
      <c r="B71" s="50" t="s">
        <v>45</v>
      </c>
      <c r="C71" s="50"/>
      <c r="D71" s="78"/>
      <c r="E71" s="78"/>
      <c r="F71" s="78"/>
      <c r="G71" s="78"/>
      <c r="H71" s="78"/>
      <c r="I71" s="45"/>
      <c r="J71" s="78"/>
      <c r="K71" s="78"/>
      <c r="L71" s="45"/>
      <c r="M71" s="46"/>
      <c r="N71" s="86"/>
      <c r="O71" s="95"/>
    </row>
    <row r="72" spans="1:15" ht="14.25" x14ac:dyDescent="0.15">
      <c r="A72" s="20"/>
      <c r="B72" s="18"/>
      <c r="C72" s="12" t="s">
        <v>4</v>
      </c>
      <c r="D72" s="77">
        <v>1341000</v>
      </c>
      <c r="E72" s="77">
        <v>576170</v>
      </c>
      <c r="F72" s="77">
        <v>184870</v>
      </c>
      <c r="G72" s="77">
        <v>564032</v>
      </c>
      <c r="H72" s="77">
        <v>3300</v>
      </c>
      <c r="I72" s="16">
        <f t="shared" ref="I72:I74" si="17">IFERROR(H72/J72,)</f>
        <v>2.4842438714456493E-3</v>
      </c>
      <c r="J72" s="77">
        <f>E72+F72+G72+H72</f>
        <v>1328372</v>
      </c>
      <c r="K72" s="77">
        <v>0</v>
      </c>
      <c r="L72" s="16">
        <v>0</v>
      </c>
      <c r="M72" s="29">
        <f>H72-K72</f>
        <v>3300</v>
      </c>
      <c r="N72" s="87">
        <f>(I72-L72)*100</f>
        <v>0.24842438714456494</v>
      </c>
      <c r="O72" s="17"/>
    </row>
    <row r="73" spans="1:15" ht="14.25" x14ac:dyDescent="0.15">
      <c r="A73" s="20"/>
      <c r="B73" s="18"/>
      <c r="C73" s="12" t="s">
        <v>3</v>
      </c>
      <c r="D73" s="77">
        <v>767000</v>
      </c>
      <c r="E73" s="77">
        <v>0</v>
      </c>
      <c r="F73" s="77">
        <v>2430</v>
      </c>
      <c r="G73" s="77">
        <v>0</v>
      </c>
      <c r="H73" s="77">
        <v>0</v>
      </c>
      <c r="I73" s="16">
        <f t="shared" si="17"/>
        <v>0</v>
      </c>
      <c r="J73" s="77">
        <f>E73+F73+G73+H73</f>
        <v>2430</v>
      </c>
      <c r="K73" s="77">
        <v>108000</v>
      </c>
      <c r="L73" s="16">
        <v>1</v>
      </c>
      <c r="M73" s="29">
        <f>H73-K73</f>
        <v>-108000</v>
      </c>
      <c r="N73" s="87">
        <f>(I73-L73)*100</f>
        <v>-100</v>
      </c>
      <c r="O73" s="17"/>
    </row>
    <row r="74" spans="1:15" ht="14.25" x14ac:dyDescent="0.15">
      <c r="A74" s="20"/>
      <c r="B74" s="18"/>
      <c r="C74" s="12" t="s">
        <v>17</v>
      </c>
      <c r="D74" s="77">
        <v>12124000</v>
      </c>
      <c r="E74" s="77">
        <v>3582510</v>
      </c>
      <c r="F74" s="77">
        <v>457626</v>
      </c>
      <c r="G74" s="77">
        <v>2036998</v>
      </c>
      <c r="H74" s="77">
        <v>655650</v>
      </c>
      <c r="I74" s="16">
        <f t="shared" si="17"/>
        <v>9.7381707180863072E-2</v>
      </c>
      <c r="J74" s="77">
        <f>E74+F74+G74+H74</f>
        <v>6732784</v>
      </c>
      <c r="K74" s="77">
        <v>324614</v>
      </c>
      <c r="L74" s="16">
        <v>0.14354267137044174</v>
      </c>
      <c r="M74" s="29">
        <f>H74-K74</f>
        <v>331036</v>
      </c>
      <c r="N74" s="87">
        <f>(I74-L74)*100</f>
        <v>-4.6160964189578673</v>
      </c>
      <c r="O74" s="17"/>
    </row>
    <row r="75" spans="1:15" s="48" customFormat="1" ht="14.25" x14ac:dyDescent="0.15">
      <c r="A75" s="49"/>
      <c r="B75" s="50" t="s">
        <v>46</v>
      </c>
      <c r="C75" s="50"/>
      <c r="D75" s="78"/>
      <c r="E75" s="78"/>
      <c r="F75" s="78"/>
      <c r="G75" s="78"/>
      <c r="H75" s="78"/>
      <c r="I75" s="45"/>
      <c r="J75" s="78"/>
      <c r="K75" s="78"/>
      <c r="L75" s="45"/>
      <c r="M75" s="46"/>
      <c r="N75" s="86"/>
      <c r="O75" s="95"/>
    </row>
    <row r="76" spans="1:15" ht="14.25" x14ac:dyDescent="0.15">
      <c r="A76" s="20"/>
      <c r="B76" s="18"/>
      <c r="C76" s="12" t="s">
        <v>4</v>
      </c>
      <c r="D76" s="77">
        <v>38165000</v>
      </c>
      <c r="E76" s="77">
        <v>2684223</v>
      </c>
      <c r="F76" s="77">
        <v>2863772</v>
      </c>
      <c r="G76" s="77">
        <v>10271438</v>
      </c>
      <c r="H76" s="77">
        <v>6266009</v>
      </c>
      <c r="I76" s="16">
        <f t="shared" ref="I76:I78" si="18">IFERROR(H76/J76,)</f>
        <v>0.28371671257473591</v>
      </c>
      <c r="J76" s="77">
        <f>E76+F76+G76+H76</f>
        <v>22085442</v>
      </c>
      <c r="K76" s="77">
        <v>8693854</v>
      </c>
      <c r="L76" s="16">
        <v>0.36848407159103702</v>
      </c>
      <c r="M76" s="29">
        <f>H76-K76</f>
        <v>-2427845</v>
      </c>
      <c r="N76" s="87">
        <f>(I76-L76)*100</f>
        <v>-8.4767359016301107</v>
      </c>
      <c r="O76" s="17"/>
    </row>
    <row r="77" spans="1:15" ht="14.25" x14ac:dyDescent="0.15">
      <c r="A77" s="20"/>
      <c r="B77" s="18"/>
      <c r="C77" s="12" t="s">
        <v>3</v>
      </c>
      <c r="D77" s="77">
        <v>65298000</v>
      </c>
      <c r="E77" s="77">
        <v>4290958</v>
      </c>
      <c r="F77" s="77">
        <v>5453288</v>
      </c>
      <c r="G77" s="77">
        <v>21658949</v>
      </c>
      <c r="H77" s="77">
        <v>20517809</v>
      </c>
      <c r="I77" s="16">
        <f t="shared" si="18"/>
        <v>0.3951735794631398</v>
      </c>
      <c r="J77" s="77">
        <f>E77+F77+G77+H77</f>
        <v>51921004</v>
      </c>
      <c r="K77" s="77">
        <v>32755926</v>
      </c>
      <c r="L77" s="16">
        <v>0.5910617532812158</v>
      </c>
      <c r="M77" s="29">
        <f>H77-K77</f>
        <v>-12238117</v>
      </c>
      <c r="N77" s="87">
        <f>(I77-L77)*100</f>
        <v>-19.588817381807601</v>
      </c>
      <c r="O77" s="17"/>
    </row>
    <row r="78" spans="1:15" ht="14.25" x14ac:dyDescent="0.15">
      <c r="A78" s="20"/>
      <c r="B78" s="18"/>
      <c r="C78" s="12" t="s">
        <v>2</v>
      </c>
      <c r="D78" s="77">
        <v>22252000</v>
      </c>
      <c r="E78" s="77">
        <v>1971953</v>
      </c>
      <c r="F78" s="77">
        <v>1887963</v>
      </c>
      <c r="G78" s="77">
        <v>3840564</v>
      </c>
      <c r="H78" s="77">
        <v>13807557</v>
      </c>
      <c r="I78" s="16">
        <f t="shared" si="18"/>
        <v>0.64197197540621675</v>
      </c>
      <c r="J78" s="77">
        <f>E78+F78+G78+H78</f>
        <v>21508037</v>
      </c>
      <c r="K78" s="77">
        <v>9997049</v>
      </c>
      <c r="L78" s="16">
        <v>0.61250854318709358</v>
      </c>
      <c r="M78" s="29">
        <f>H78-K78</f>
        <v>3810508</v>
      </c>
      <c r="N78" s="87">
        <f>(I78-L78)*100</f>
        <v>2.9463432219123176</v>
      </c>
      <c r="O78" s="17" t="s">
        <v>87</v>
      </c>
    </row>
    <row r="79" spans="1:15" s="48" customFormat="1" ht="14.25" x14ac:dyDescent="0.15">
      <c r="A79" s="49"/>
      <c r="B79" s="50" t="s">
        <v>47</v>
      </c>
      <c r="C79" s="50"/>
      <c r="D79" s="78"/>
      <c r="E79" s="78"/>
      <c r="F79" s="78"/>
      <c r="G79" s="78"/>
      <c r="H79" s="78"/>
      <c r="I79" s="45"/>
      <c r="J79" s="78"/>
      <c r="K79" s="78"/>
      <c r="L79" s="45"/>
      <c r="M79" s="46"/>
      <c r="N79" s="86"/>
      <c r="O79" s="95"/>
    </row>
    <row r="80" spans="1:15" ht="27" x14ac:dyDescent="0.15">
      <c r="A80" s="20"/>
      <c r="B80" s="18"/>
      <c r="C80" s="12" t="s">
        <v>6</v>
      </c>
      <c r="D80" s="77">
        <v>104921000</v>
      </c>
      <c r="E80" s="77">
        <v>0</v>
      </c>
      <c r="F80" s="77">
        <v>18360000</v>
      </c>
      <c r="G80" s="77">
        <v>3030000</v>
      </c>
      <c r="H80" s="77">
        <v>69646337</v>
      </c>
      <c r="I80" s="16">
        <f>IFERROR(H80/J80,)</f>
        <v>0.76503887672897031</v>
      </c>
      <c r="J80" s="77">
        <f>E80+F80+G80+H80</f>
        <v>91036337</v>
      </c>
      <c r="K80" s="77">
        <v>9008787</v>
      </c>
      <c r="L80" s="16">
        <v>0.99357979415239817</v>
      </c>
      <c r="M80" s="29">
        <f>H80-K80</f>
        <v>60637550</v>
      </c>
      <c r="N80" s="87">
        <f>(I80-L80)*100</f>
        <v>-22.854091742342785</v>
      </c>
      <c r="O80" s="17" t="s">
        <v>88</v>
      </c>
    </row>
    <row r="81" spans="1:15" s="38" customFormat="1" ht="14.25" x14ac:dyDescent="0.15">
      <c r="A81" s="34" t="s">
        <v>48</v>
      </c>
      <c r="B81" s="35"/>
      <c r="C81" s="35" t="s">
        <v>0</v>
      </c>
      <c r="D81" s="79"/>
      <c r="E81" s="79"/>
      <c r="F81" s="79"/>
      <c r="G81" s="79"/>
      <c r="H81" s="79"/>
      <c r="I81" s="36"/>
      <c r="J81" s="79"/>
      <c r="K81" s="79"/>
      <c r="L81" s="36"/>
      <c r="M81" s="39"/>
      <c r="N81" s="85"/>
      <c r="O81" s="99"/>
    </row>
    <row r="82" spans="1:15" s="48" customFormat="1" ht="14.25" x14ac:dyDescent="0.15">
      <c r="A82" s="43"/>
      <c r="B82" s="44" t="s">
        <v>11</v>
      </c>
      <c r="C82" s="44"/>
      <c r="D82" s="78"/>
      <c r="E82" s="78"/>
      <c r="F82" s="78"/>
      <c r="G82" s="78"/>
      <c r="H82" s="78"/>
      <c r="I82" s="45"/>
      <c r="J82" s="78"/>
      <c r="K82" s="78"/>
      <c r="L82" s="45"/>
      <c r="M82" s="46"/>
      <c r="N82" s="86"/>
      <c r="O82" s="95"/>
    </row>
    <row r="83" spans="1:15" ht="14.25" x14ac:dyDescent="0.15">
      <c r="A83" s="19"/>
      <c r="B83" s="12" t="s">
        <v>0</v>
      </c>
      <c r="C83" s="12" t="s">
        <v>4</v>
      </c>
      <c r="D83" s="77">
        <v>4090000</v>
      </c>
      <c r="E83" s="77">
        <v>12700</v>
      </c>
      <c r="F83" s="77">
        <v>281910</v>
      </c>
      <c r="G83" s="77">
        <v>317600</v>
      </c>
      <c r="H83" s="77">
        <v>974840</v>
      </c>
      <c r="I83" s="16">
        <f t="shared" ref="I83:I85" si="19">IFERROR(H83/J83,)</f>
        <v>0.61424655807945561</v>
      </c>
      <c r="J83" s="77">
        <f>E83+F83+G83+H83</f>
        <v>1587050</v>
      </c>
      <c r="K83" s="77">
        <v>1237970</v>
      </c>
      <c r="L83" s="16">
        <v>0.70004693481715208</v>
      </c>
      <c r="M83" s="29">
        <f>H83-K83</f>
        <v>-263130</v>
      </c>
      <c r="N83" s="87">
        <f>(I83-L83)*100</f>
        <v>-8.5800376737696471</v>
      </c>
      <c r="O83" s="17"/>
    </row>
    <row r="84" spans="1:15" ht="14.25" x14ac:dyDescent="0.15">
      <c r="A84" s="19"/>
      <c r="B84" s="12" t="s">
        <v>0</v>
      </c>
      <c r="C84" s="12" t="s">
        <v>3</v>
      </c>
      <c r="D84" s="77">
        <v>395455000</v>
      </c>
      <c r="E84" s="77">
        <v>86072277</v>
      </c>
      <c r="F84" s="77">
        <v>91049091</v>
      </c>
      <c r="G84" s="77">
        <v>129123843</v>
      </c>
      <c r="H84" s="77">
        <v>78890472</v>
      </c>
      <c r="I84" s="16">
        <f t="shared" si="19"/>
        <v>0.20483812713868946</v>
      </c>
      <c r="J84" s="77">
        <f>E84+F84+G84+H84</f>
        <v>385135683</v>
      </c>
      <c r="K84" s="77">
        <v>86729636</v>
      </c>
      <c r="L84" s="16">
        <v>0.21693003591791687</v>
      </c>
      <c r="M84" s="29">
        <f>H84-K84</f>
        <v>-7839164</v>
      </c>
      <c r="N84" s="87">
        <f>(I84-L84)*100</f>
        <v>-1.2091908779227416</v>
      </c>
      <c r="O84" s="17"/>
    </row>
    <row r="85" spans="1:15" ht="14.25" x14ac:dyDescent="0.15">
      <c r="A85" s="19"/>
      <c r="B85" s="12" t="s">
        <v>0</v>
      </c>
      <c r="C85" s="12" t="s">
        <v>2</v>
      </c>
      <c r="D85" s="77">
        <v>4844000</v>
      </c>
      <c r="E85" s="77">
        <v>81000</v>
      </c>
      <c r="F85" s="77">
        <v>113140</v>
      </c>
      <c r="G85" s="77">
        <v>0</v>
      </c>
      <c r="H85" s="77">
        <v>3561235</v>
      </c>
      <c r="I85" s="16">
        <f t="shared" si="19"/>
        <v>0.94830343174782816</v>
      </c>
      <c r="J85" s="77">
        <f>E85+F85+G85+H85</f>
        <v>3755375</v>
      </c>
      <c r="K85" s="77">
        <v>3032995</v>
      </c>
      <c r="L85" s="16">
        <v>0.69383787226361948</v>
      </c>
      <c r="M85" s="29">
        <f>H85-K85</f>
        <v>528240</v>
      </c>
      <c r="N85" s="87">
        <f>(I85-L85)*100</f>
        <v>25.446555948420869</v>
      </c>
      <c r="O85" s="17" t="s">
        <v>89</v>
      </c>
    </row>
    <row r="86" spans="1:15" s="48" customFormat="1" ht="14.25" x14ac:dyDescent="0.15">
      <c r="A86" s="43"/>
      <c r="B86" s="44" t="s">
        <v>49</v>
      </c>
      <c r="C86" s="44"/>
      <c r="D86" s="78"/>
      <c r="E86" s="78"/>
      <c r="F86" s="78"/>
      <c r="G86" s="78"/>
      <c r="H86" s="78"/>
      <c r="I86" s="45"/>
      <c r="J86" s="78"/>
      <c r="K86" s="78"/>
      <c r="L86" s="45"/>
      <c r="M86" s="46"/>
      <c r="N86" s="86"/>
      <c r="O86" s="95"/>
    </row>
    <row r="87" spans="1:15" ht="14.25" x14ac:dyDescent="0.15">
      <c r="A87" s="19"/>
      <c r="B87" s="12"/>
      <c r="C87" s="12" t="s">
        <v>6</v>
      </c>
      <c r="D87" s="77">
        <v>182334640</v>
      </c>
      <c r="E87" s="77">
        <v>565132</v>
      </c>
      <c r="F87" s="77">
        <v>8087369</v>
      </c>
      <c r="G87" s="77">
        <v>884930</v>
      </c>
      <c r="H87" s="77">
        <v>52206900</v>
      </c>
      <c r="I87" s="16">
        <f>IFERROR(H87/J87,)</f>
        <v>0.84553349521270216</v>
      </c>
      <c r="J87" s="77">
        <f>E87+F87+G87+H87</f>
        <v>61744331</v>
      </c>
      <c r="K87" s="77">
        <v>119640150</v>
      </c>
      <c r="L87" s="16">
        <v>0.76179604258403977</v>
      </c>
      <c r="M87" s="29">
        <f>H87-K87</f>
        <v>-67433250</v>
      </c>
      <c r="N87" s="87">
        <f>(I87-L87)*100</f>
        <v>8.3737452628662385</v>
      </c>
      <c r="O87" s="17"/>
    </row>
    <row r="88" spans="1:15" s="48" customFormat="1" ht="14.25" x14ac:dyDescent="0.15">
      <c r="A88" s="43"/>
      <c r="B88" s="44" t="s">
        <v>40</v>
      </c>
      <c r="C88" s="44"/>
      <c r="D88" s="78"/>
      <c r="E88" s="78"/>
      <c r="F88" s="78"/>
      <c r="G88" s="78"/>
      <c r="H88" s="78"/>
      <c r="I88" s="45"/>
      <c r="J88" s="78"/>
      <c r="K88" s="78"/>
      <c r="L88" s="45"/>
      <c r="M88" s="46"/>
      <c r="N88" s="86"/>
      <c r="O88" s="95"/>
    </row>
    <row r="89" spans="1:15" ht="14.25" x14ac:dyDescent="0.15">
      <c r="A89" s="19"/>
      <c r="B89" s="12" t="s">
        <v>0</v>
      </c>
      <c r="C89" s="12" t="s">
        <v>4</v>
      </c>
      <c r="D89" s="77">
        <v>11935000</v>
      </c>
      <c r="E89" s="77">
        <v>912856</v>
      </c>
      <c r="F89" s="77">
        <v>2633220</v>
      </c>
      <c r="G89" s="77">
        <v>3070950</v>
      </c>
      <c r="H89" s="77">
        <v>2395360</v>
      </c>
      <c r="I89" s="16">
        <f t="shared" ref="I89:I90" si="20">IFERROR(H89/J89,)</f>
        <v>0.26578533143165417</v>
      </c>
      <c r="J89" s="77">
        <f>E89+F89+G89+H89</f>
        <v>9012386</v>
      </c>
      <c r="K89" s="77">
        <v>3028110</v>
      </c>
      <c r="L89" s="16">
        <v>0.29525927171115252</v>
      </c>
      <c r="M89" s="29">
        <f>H89-K89</f>
        <v>-632750</v>
      </c>
      <c r="N89" s="87">
        <f>(I89-L89)*100</f>
        <v>-2.9473940279498345</v>
      </c>
      <c r="O89" s="17"/>
    </row>
    <row r="90" spans="1:15" ht="14.25" x14ac:dyDescent="0.15">
      <c r="A90" s="19"/>
      <c r="B90" s="12" t="s">
        <v>0</v>
      </c>
      <c r="C90" s="12" t="s">
        <v>3</v>
      </c>
      <c r="D90" s="77">
        <v>81285000</v>
      </c>
      <c r="E90" s="77">
        <v>17082119</v>
      </c>
      <c r="F90" s="77">
        <v>15056016</v>
      </c>
      <c r="G90" s="77">
        <v>20618856</v>
      </c>
      <c r="H90" s="77">
        <v>17878629</v>
      </c>
      <c r="I90" s="16">
        <f t="shared" si="20"/>
        <v>0.25311066852672914</v>
      </c>
      <c r="J90" s="77">
        <f>E90+F90+G90+H90</f>
        <v>70635620</v>
      </c>
      <c r="K90" s="77">
        <v>10656513</v>
      </c>
      <c r="L90" s="16">
        <v>0.15827767542637561</v>
      </c>
      <c r="M90" s="29">
        <f>H90-K90</f>
        <v>7222116</v>
      </c>
      <c r="N90" s="87">
        <f>(I90-L90)*100</f>
        <v>9.4832993100353526</v>
      </c>
      <c r="O90" s="17"/>
    </row>
    <row r="91" spans="1:15" s="48" customFormat="1" ht="14.25" x14ac:dyDescent="0.15">
      <c r="A91" s="43"/>
      <c r="B91" s="44" t="s">
        <v>10</v>
      </c>
      <c r="C91" s="44"/>
      <c r="D91" s="78"/>
      <c r="E91" s="78"/>
      <c r="F91" s="78"/>
      <c r="G91" s="78"/>
      <c r="H91" s="78"/>
      <c r="I91" s="45"/>
      <c r="J91" s="78"/>
      <c r="K91" s="78"/>
      <c r="L91" s="45"/>
      <c r="M91" s="46"/>
      <c r="N91" s="86"/>
      <c r="O91" s="95"/>
    </row>
    <row r="92" spans="1:15" ht="14.25" x14ac:dyDescent="0.15">
      <c r="A92" s="19"/>
      <c r="B92" s="12" t="s">
        <v>0</v>
      </c>
      <c r="C92" s="12" t="s">
        <v>4</v>
      </c>
      <c r="D92" s="77">
        <v>906000</v>
      </c>
      <c r="E92" s="77">
        <v>0</v>
      </c>
      <c r="F92" s="77">
        <v>114120</v>
      </c>
      <c r="G92" s="77">
        <v>58960</v>
      </c>
      <c r="H92" s="77">
        <v>248765</v>
      </c>
      <c r="I92" s="16">
        <f t="shared" ref="I92:I93" si="21">IFERROR(H92/J92,)</f>
        <v>0.58970711991371239</v>
      </c>
      <c r="J92" s="77">
        <f>E92+F92+G92+H92</f>
        <v>421845</v>
      </c>
      <c r="K92" s="77">
        <v>152210</v>
      </c>
      <c r="L92" s="16">
        <v>0.6254777070063694</v>
      </c>
      <c r="M92" s="29">
        <f>H92-K92</f>
        <v>96555</v>
      </c>
      <c r="N92" s="87">
        <f>(I92-L92)*100</f>
        <v>-3.5770587092657014</v>
      </c>
      <c r="O92" s="17"/>
    </row>
    <row r="93" spans="1:15" ht="14.25" x14ac:dyDescent="0.15">
      <c r="A93" s="19"/>
      <c r="B93" s="12" t="s">
        <v>0</v>
      </c>
      <c r="C93" s="12" t="s">
        <v>3</v>
      </c>
      <c r="D93" s="77">
        <v>61556000</v>
      </c>
      <c r="E93" s="77">
        <v>5473928</v>
      </c>
      <c r="F93" s="77">
        <v>16277553</v>
      </c>
      <c r="G93" s="77">
        <v>13718469</v>
      </c>
      <c r="H93" s="77">
        <v>25548706</v>
      </c>
      <c r="I93" s="16">
        <f t="shared" si="21"/>
        <v>0.4187031913649491</v>
      </c>
      <c r="J93" s="77">
        <f>E93+F93+G93+H93</f>
        <v>61018656</v>
      </c>
      <c r="K93" s="77">
        <v>21033951</v>
      </c>
      <c r="L93" s="16">
        <v>0.37666481031881327</v>
      </c>
      <c r="M93" s="29">
        <f>H93-K93</f>
        <v>4514755</v>
      </c>
      <c r="N93" s="87">
        <f>(I93-L93)*100</f>
        <v>4.2038381046135829</v>
      </c>
      <c r="O93" s="17"/>
    </row>
    <row r="94" spans="1:15" s="48" customFormat="1" ht="14.25" collapsed="1" x14ac:dyDescent="0.15">
      <c r="A94" s="43"/>
      <c r="B94" s="44" t="s">
        <v>9</v>
      </c>
      <c r="C94" s="44"/>
      <c r="D94" s="78"/>
      <c r="E94" s="78"/>
      <c r="F94" s="78"/>
      <c r="G94" s="78"/>
      <c r="H94" s="78"/>
      <c r="I94" s="45"/>
      <c r="J94" s="78"/>
      <c r="K94" s="78"/>
      <c r="L94" s="45"/>
      <c r="M94" s="46"/>
      <c r="N94" s="86"/>
      <c r="O94" s="95"/>
    </row>
    <row r="95" spans="1:15" ht="14.25" x14ac:dyDescent="0.15">
      <c r="A95" s="19"/>
      <c r="B95" s="12" t="s">
        <v>0</v>
      </c>
      <c r="C95" s="12" t="s">
        <v>6</v>
      </c>
      <c r="D95" s="77">
        <v>2144000</v>
      </c>
      <c r="E95" s="77">
        <v>0</v>
      </c>
      <c r="F95" s="77">
        <v>0</v>
      </c>
      <c r="G95" s="77">
        <v>0</v>
      </c>
      <c r="H95" s="77">
        <v>0</v>
      </c>
      <c r="I95" s="16">
        <f>IFERROR(H95/J95,)</f>
        <v>0</v>
      </c>
      <c r="J95" s="77">
        <f>E95+F95+G95+H95</f>
        <v>0</v>
      </c>
      <c r="K95" s="77">
        <v>2056860</v>
      </c>
      <c r="L95" s="16">
        <v>1</v>
      </c>
      <c r="M95" s="29">
        <f>H95-K95</f>
        <v>-2056860</v>
      </c>
      <c r="N95" s="87">
        <f>(I95-L95)*100</f>
        <v>-100</v>
      </c>
      <c r="O95" s="17"/>
    </row>
    <row r="96" spans="1:15" s="48" customFormat="1" ht="14.25" x14ac:dyDescent="0.15">
      <c r="A96" s="43"/>
      <c r="B96" s="44" t="s">
        <v>8</v>
      </c>
      <c r="C96" s="44"/>
      <c r="D96" s="78"/>
      <c r="E96" s="78"/>
      <c r="F96" s="78"/>
      <c r="G96" s="78"/>
      <c r="H96" s="78"/>
      <c r="I96" s="45"/>
      <c r="J96" s="78"/>
      <c r="K96" s="78"/>
      <c r="L96" s="45"/>
      <c r="M96" s="46"/>
      <c r="N96" s="86"/>
      <c r="O96" s="95"/>
    </row>
    <row r="97" spans="1:15" ht="14.25" x14ac:dyDescent="0.15">
      <c r="A97" s="19"/>
      <c r="B97" s="12" t="s">
        <v>0</v>
      </c>
      <c r="C97" s="12" t="s">
        <v>4</v>
      </c>
      <c r="D97" s="77">
        <v>83189000</v>
      </c>
      <c r="E97" s="77">
        <v>3948770</v>
      </c>
      <c r="F97" s="77">
        <v>15681890</v>
      </c>
      <c r="G97" s="77">
        <v>17633840</v>
      </c>
      <c r="H97" s="77">
        <v>22803865</v>
      </c>
      <c r="I97" s="16">
        <f t="shared" ref="I97:I99" si="22">IFERROR(H97/J97,)</f>
        <v>0.37963185780069092</v>
      </c>
      <c r="J97" s="77">
        <f>E97+F97+G97+H97</f>
        <v>60068365</v>
      </c>
      <c r="K97" s="77">
        <v>13304441</v>
      </c>
      <c r="L97" s="16">
        <v>0.26967961485903263</v>
      </c>
      <c r="M97" s="29">
        <f>H97-K97</f>
        <v>9499424</v>
      </c>
      <c r="N97" s="87">
        <f>(I97-L97)*100</f>
        <v>10.995224294165828</v>
      </c>
      <c r="O97" s="17"/>
    </row>
    <row r="98" spans="1:15" ht="14.25" x14ac:dyDescent="0.15">
      <c r="A98" s="19"/>
      <c r="B98" s="12" t="s">
        <v>0</v>
      </c>
      <c r="C98" s="12" t="s">
        <v>3</v>
      </c>
      <c r="D98" s="77">
        <v>202157000</v>
      </c>
      <c r="E98" s="77">
        <v>10784497</v>
      </c>
      <c r="F98" s="77">
        <v>15142674</v>
      </c>
      <c r="G98" s="77">
        <v>38481054</v>
      </c>
      <c r="H98" s="77">
        <v>107196883</v>
      </c>
      <c r="I98" s="16">
        <f t="shared" si="22"/>
        <v>0.62467186582814305</v>
      </c>
      <c r="J98" s="77">
        <f>E98+F98+G98+H98</f>
        <v>171605108</v>
      </c>
      <c r="K98" s="77">
        <v>121933558</v>
      </c>
      <c r="L98" s="16">
        <v>0.6214916468287085</v>
      </c>
      <c r="M98" s="29">
        <f>H98-K98</f>
        <v>-14736675</v>
      </c>
      <c r="N98" s="87">
        <f>(I98-L98)*100</f>
        <v>0.31802189994345476</v>
      </c>
      <c r="O98" s="17"/>
    </row>
    <row r="99" spans="1:15" ht="14.25" x14ac:dyDescent="0.15">
      <c r="A99" s="19"/>
      <c r="B99" s="12" t="s">
        <v>0</v>
      </c>
      <c r="C99" s="12" t="s">
        <v>2</v>
      </c>
      <c r="D99" s="77">
        <v>42712000</v>
      </c>
      <c r="E99" s="77">
        <v>3864240</v>
      </c>
      <c r="F99" s="77">
        <v>6776460</v>
      </c>
      <c r="G99" s="77">
        <v>5796360</v>
      </c>
      <c r="H99" s="77">
        <v>15765942</v>
      </c>
      <c r="I99" s="16">
        <f t="shared" si="22"/>
        <v>0.48957988450890388</v>
      </c>
      <c r="J99" s="77">
        <f>E99+F99+G99+H99</f>
        <v>32203002</v>
      </c>
      <c r="K99" s="77">
        <v>19913595</v>
      </c>
      <c r="L99" s="16">
        <v>0.63803483964074392</v>
      </c>
      <c r="M99" s="29">
        <f>H99-K99</f>
        <v>-4147653</v>
      </c>
      <c r="N99" s="87">
        <f>(I99-L99)*100</f>
        <v>-14.845495513184003</v>
      </c>
      <c r="O99" s="17"/>
    </row>
    <row r="100" spans="1:15" s="48" customFormat="1" ht="14.25" x14ac:dyDescent="0.15">
      <c r="A100" s="43"/>
      <c r="B100" s="44" t="s">
        <v>7</v>
      </c>
      <c r="C100" s="44"/>
      <c r="D100" s="78"/>
      <c r="E100" s="78"/>
      <c r="F100" s="78"/>
      <c r="G100" s="78"/>
      <c r="H100" s="78"/>
      <c r="I100" s="45"/>
      <c r="J100" s="78"/>
      <c r="K100" s="78"/>
      <c r="L100" s="45"/>
      <c r="M100" s="46"/>
      <c r="N100" s="86"/>
      <c r="O100" s="95"/>
    </row>
    <row r="101" spans="1:15" ht="14.25" collapsed="1" x14ac:dyDescent="0.15">
      <c r="A101" s="19"/>
      <c r="B101" s="12" t="s">
        <v>0</v>
      </c>
      <c r="C101" s="12" t="s">
        <v>6</v>
      </c>
      <c r="D101" s="80">
        <v>18473000</v>
      </c>
      <c r="E101" s="80">
        <v>0</v>
      </c>
      <c r="F101" s="80">
        <v>0</v>
      </c>
      <c r="G101" s="80">
        <v>1933200</v>
      </c>
      <c r="H101" s="80">
        <v>2306340</v>
      </c>
      <c r="I101" s="16">
        <f>IFERROR(H101/J101,)</f>
        <v>0.54400713284931856</v>
      </c>
      <c r="J101" s="77">
        <f>E101+F101+G101+H101</f>
        <v>4239540</v>
      </c>
      <c r="K101" s="80">
        <v>9905760</v>
      </c>
      <c r="L101" s="16">
        <v>0.83283392354490149</v>
      </c>
      <c r="M101" s="29">
        <f>H101-K101</f>
        <v>-7599420</v>
      </c>
      <c r="N101" s="87">
        <f>(I101-L101)*100</f>
        <v>-28.882679069558293</v>
      </c>
      <c r="O101" s="17"/>
    </row>
    <row r="102" spans="1:15" s="48" customFormat="1" ht="14.25" x14ac:dyDescent="0.15">
      <c r="A102" s="43"/>
      <c r="B102" s="44" t="s">
        <v>5</v>
      </c>
      <c r="C102" s="44"/>
      <c r="D102" s="78"/>
      <c r="E102" s="78"/>
      <c r="F102" s="78"/>
      <c r="G102" s="78"/>
      <c r="H102" s="78"/>
      <c r="I102" s="45"/>
      <c r="J102" s="78"/>
      <c r="K102" s="78"/>
      <c r="L102" s="45"/>
      <c r="M102" s="46"/>
      <c r="N102" s="86"/>
      <c r="O102" s="95"/>
    </row>
    <row r="103" spans="1:15" ht="14.25" x14ac:dyDescent="0.15">
      <c r="A103" s="19"/>
      <c r="B103" s="12" t="s">
        <v>0</v>
      </c>
      <c r="C103" s="12" t="s">
        <v>4</v>
      </c>
      <c r="D103" s="80">
        <v>32135000</v>
      </c>
      <c r="E103" s="80">
        <v>704130</v>
      </c>
      <c r="F103" s="80">
        <v>3259645</v>
      </c>
      <c r="G103" s="80">
        <v>14640487</v>
      </c>
      <c r="H103" s="80">
        <v>6497996</v>
      </c>
      <c r="I103" s="16">
        <f t="shared" ref="I103:I104" si="23">IFERROR(H103/J103,)</f>
        <v>0.25886101561062752</v>
      </c>
      <c r="J103" s="77">
        <f>E103+F103+G103+H103</f>
        <v>25102258</v>
      </c>
      <c r="K103" s="80">
        <v>19268477</v>
      </c>
      <c r="L103" s="16">
        <v>0.65540368285709749</v>
      </c>
      <c r="M103" s="29">
        <f>H103-K103</f>
        <v>-12770481</v>
      </c>
      <c r="N103" s="87">
        <f>(I103-L103)*100</f>
        <v>-39.654266724646995</v>
      </c>
      <c r="O103" s="17"/>
    </row>
    <row r="104" spans="1:15" ht="14.25" collapsed="1" x14ac:dyDescent="0.15">
      <c r="A104" s="19"/>
      <c r="B104" s="12" t="s">
        <v>0</v>
      </c>
      <c r="C104" s="12" t="s">
        <v>3</v>
      </c>
      <c r="D104" s="80">
        <v>21293000</v>
      </c>
      <c r="E104" s="80">
        <v>588363</v>
      </c>
      <c r="F104" s="80">
        <v>2989884</v>
      </c>
      <c r="G104" s="80">
        <v>6225566</v>
      </c>
      <c r="H104" s="80">
        <v>8044500</v>
      </c>
      <c r="I104" s="16">
        <f t="shared" si="23"/>
        <v>0.450714865881162</v>
      </c>
      <c r="J104" s="77">
        <f>E104+F104+G104+H104</f>
        <v>17848313</v>
      </c>
      <c r="K104" s="80">
        <v>5830320</v>
      </c>
      <c r="L104" s="16">
        <v>0.4566901712118161</v>
      </c>
      <c r="M104" s="29">
        <f>H104-K104</f>
        <v>2214180</v>
      </c>
      <c r="N104" s="87">
        <f>(I104-L104)*100</f>
        <v>-0.59753053306541015</v>
      </c>
      <c r="O104" s="17"/>
    </row>
    <row r="105" spans="1:15" s="48" customFormat="1" ht="14.25" x14ac:dyDescent="0.15">
      <c r="A105" s="43"/>
      <c r="B105" s="44" t="s">
        <v>1</v>
      </c>
      <c r="C105" s="44"/>
      <c r="D105" s="78"/>
      <c r="E105" s="78"/>
      <c r="F105" s="78"/>
      <c r="G105" s="78"/>
      <c r="H105" s="78"/>
      <c r="I105" s="45"/>
      <c r="J105" s="78"/>
      <c r="K105" s="78"/>
      <c r="L105" s="45"/>
      <c r="M105" s="46"/>
      <c r="N105" s="86"/>
      <c r="O105" s="95"/>
    </row>
    <row r="106" spans="1:15" ht="14.25" x14ac:dyDescent="0.15">
      <c r="A106" s="19"/>
      <c r="B106" s="12" t="s">
        <v>0</v>
      </c>
      <c r="C106" s="12" t="s">
        <v>4</v>
      </c>
      <c r="D106" s="80">
        <v>28436000</v>
      </c>
      <c r="E106" s="80">
        <v>3039200</v>
      </c>
      <c r="F106" s="80">
        <v>5600049</v>
      </c>
      <c r="G106" s="80">
        <v>7008053</v>
      </c>
      <c r="H106" s="80">
        <v>10319847</v>
      </c>
      <c r="I106" s="16">
        <f t="shared" ref="I106:I109" si="24">IFERROR(H106/J106,)</f>
        <v>0.39741933163321086</v>
      </c>
      <c r="J106" s="77">
        <f>E106+F106+G106+H106</f>
        <v>25967149</v>
      </c>
      <c r="K106" s="80">
        <v>5832480</v>
      </c>
      <c r="L106" s="16">
        <v>0.3069444250017867</v>
      </c>
      <c r="M106" s="29">
        <f>H106-K106</f>
        <v>4487367</v>
      </c>
      <c r="N106" s="87">
        <f>(I106-L106)*100</f>
        <v>9.0474906631424155</v>
      </c>
      <c r="O106" s="17" t="s">
        <v>90</v>
      </c>
    </row>
    <row r="107" spans="1:15" ht="14.25" collapsed="1" x14ac:dyDescent="0.15">
      <c r="A107" s="19"/>
      <c r="B107" s="12" t="s">
        <v>0</v>
      </c>
      <c r="C107" s="12" t="s">
        <v>3</v>
      </c>
      <c r="D107" s="77">
        <v>159350000</v>
      </c>
      <c r="E107" s="77">
        <v>11925566</v>
      </c>
      <c r="F107" s="77">
        <v>27847215</v>
      </c>
      <c r="G107" s="77">
        <v>43432971</v>
      </c>
      <c r="H107" s="77">
        <v>71738014</v>
      </c>
      <c r="I107" s="16">
        <f t="shared" si="24"/>
        <v>0.46299387095057443</v>
      </c>
      <c r="J107" s="77">
        <f>E107+F107+G107+H107</f>
        <v>154943766</v>
      </c>
      <c r="K107" s="77">
        <v>85208613</v>
      </c>
      <c r="L107" s="16">
        <v>0.56405309800698278</v>
      </c>
      <c r="M107" s="29">
        <f>H107-K107</f>
        <v>-13470599</v>
      </c>
      <c r="N107" s="87">
        <f>(I107-L107)*100</f>
        <v>-10.105922705640836</v>
      </c>
      <c r="O107" s="17"/>
    </row>
    <row r="108" spans="1:15" ht="14.25" x14ac:dyDescent="0.15">
      <c r="A108" s="19"/>
      <c r="B108" s="12" t="s">
        <v>0</v>
      </c>
      <c r="C108" s="12" t="s">
        <v>2</v>
      </c>
      <c r="D108" s="29">
        <v>151658000</v>
      </c>
      <c r="E108" s="29">
        <v>23078886</v>
      </c>
      <c r="F108" s="29">
        <v>24900978</v>
      </c>
      <c r="G108" s="29">
        <v>42359994</v>
      </c>
      <c r="H108" s="29">
        <v>58415418</v>
      </c>
      <c r="I108" s="16">
        <f t="shared" si="24"/>
        <v>0.3926947639826906</v>
      </c>
      <c r="J108" s="77">
        <f>E108+F108+G108+H108</f>
        <v>148755276</v>
      </c>
      <c r="K108" s="29">
        <v>67053346</v>
      </c>
      <c r="L108" s="16">
        <v>0.38128185886675731</v>
      </c>
      <c r="M108" s="29">
        <f>H108-K108</f>
        <v>-8637928</v>
      </c>
      <c r="N108" s="87">
        <f>(I108-L108)*100</f>
        <v>1.1412905115933292</v>
      </c>
      <c r="O108" s="17"/>
    </row>
    <row r="109" spans="1:15" ht="14.25" x14ac:dyDescent="0.15">
      <c r="A109" s="20"/>
      <c r="B109" s="18"/>
      <c r="C109" s="18" t="s">
        <v>41</v>
      </c>
      <c r="D109" s="29">
        <v>91113000</v>
      </c>
      <c r="E109" s="29">
        <v>8850557</v>
      </c>
      <c r="F109" s="29">
        <v>8123308</v>
      </c>
      <c r="G109" s="29">
        <v>20060601</v>
      </c>
      <c r="H109" s="29">
        <v>49617689</v>
      </c>
      <c r="I109" s="16">
        <f t="shared" si="24"/>
        <v>0.57260767490433451</v>
      </c>
      <c r="J109" s="77">
        <f>E109+F109+G109+H109</f>
        <v>86652155</v>
      </c>
      <c r="K109" s="29">
        <v>29148001</v>
      </c>
      <c r="L109" s="16">
        <v>0.44964449963684283</v>
      </c>
      <c r="M109" s="29">
        <f>H109-K109</f>
        <v>20469688</v>
      </c>
      <c r="N109" s="87">
        <f>(I109-L109)*100</f>
        <v>12.296317526749167</v>
      </c>
      <c r="O109" s="17" t="s">
        <v>91</v>
      </c>
    </row>
    <row r="110" spans="1:15" s="48" customFormat="1" ht="14.25" x14ac:dyDescent="0.15">
      <c r="A110" s="43"/>
      <c r="B110" s="44" t="s">
        <v>57</v>
      </c>
      <c r="C110" s="44"/>
      <c r="D110" s="46"/>
      <c r="E110" s="46"/>
      <c r="F110" s="46"/>
      <c r="G110" s="46"/>
      <c r="H110" s="46"/>
      <c r="I110" s="45"/>
      <c r="J110" s="78"/>
      <c r="K110" s="46"/>
      <c r="L110" s="45"/>
      <c r="M110" s="46"/>
      <c r="N110" s="86"/>
      <c r="O110" s="95"/>
    </row>
    <row r="111" spans="1:15" ht="14.25" x14ac:dyDescent="0.15">
      <c r="A111" s="19"/>
      <c r="B111" s="12"/>
      <c r="C111" s="12" t="s">
        <v>4</v>
      </c>
      <c r="D111" s="29">
        <v>94478</v>
      </c>
      <c r="E111" s="29">
        <v>0</v>
      </c>
      <c r="F111" s="29">
        <v>0</v>
      </c>
      <c r="G111" s="29">
        <v>0</v>
      </c>
      <c r="H111" s="29">
        <v>31680</v>
      </c>
      <c r="I111" s="16">
        <f t="shared" ref="I111:I112" si="25">IFERROR(H111/J111,)</f>
        <v>1</v>
      </c>
      <c r="J111" s="77">
        <f>E111+F111+G111+H111</f>
        <v>31680</v>
      </c>
      <c r="K111" s="29">
        <v>0</v>
      </c>
      <c r="L111" s="16">
        <v>0</v>
      </c>
      <c r="M111" s="29">
        <f>H111-K111</f>
        <v>31680</v>
      </c>
      <c r="N111" s="87">
        <f>(I111-L111)*100</f>
        <v>100</v>
      </c>
      <c r="O111" s="17" t="s">
        <v>92</v>
      </c>
    </row>
    <row r="112" spans="1:15" ht="15" thickBot="1" x14ac:dyDescent="0.2">
      <c r="A112" s="21"/>
      <c r="B112" s="22"/>
      <c r="C112" s="22" t="s">
        <v>3</v>
      </c>
      <c r="D112" s="30">
        <v>1193465</v>
      </c>
      <c r="E112" s="30">
        <v>0</v>
      </c>
      <c r="F112" s="30">
        <v>0</v>
      </c>
      <c r="G112" s="30">
        <v>124818</v>
      </c>
      <c r="H112" s="30">
        <v>113906</v>
      </c>
      <c r="I112" s="16">
        <f t="shared" si="25"/>
        <v>0.4771451550744793</v>
      </c>
      <c r="J112" s="81">
        <f>E112+F112+G112+H112</f>
        <v>238724</v>
      </c>
      <c r="K112" s="30">
        <v>0</v>
      </c>
      <c r="L112" s="16">
        <v>0</v>
      </c>
      <c r="M112" s="30">
        <f>H112-K112</f>
        <v>113906</v>
      </c>
      <c r="N112" s="88">
        <f>(I112-L112)*100</f>
        <v>47.714515507447928</v>
      </c>
      <c r="O112" s="100"/>
    </row>
  </sheetData>
  <autoFilter ref="A5:O112"/>
  <mergeCells count="14">
    <mergeCell ref="D2:D5"/>
    <mergeCell ref="A2:C5"/>
    <mergeCell ref="O3:O5"/>
    <mergeCell ref="K2:L2"/>
    <mergeCell ref="J3:J5"/>
    <mergeCell ref="I3:I5"/>
    <mergeCell ref="M3:N4"/>
    <mergeCell ref="K3:K4"/>
    <mergeCell ref="L3:L5"/>
    <mergeCell ref="E2:J2"/>
    <mergeCell ref="H3:H4"/>
    <mergeCell ref="E3:E4"/>
    <mergeCell ref="F3:F4"/>
    <mergeCell ref="G3:G4"/>
  </mergeCells>
  <phoneticPr fontId="8"/>
  <printOptions horizontalCentered="1"/>
  <pageMargins left="0.39370078740157483" right="0.39370078740157483" top="0.59055118110236227" bottom="0.39370078740157483" header="0" footer="0"/>
  <pageSetup paperSize="8" scale="85" fitToHeight="0" pageOrder="overThenDown" orientation="landscape" cellComments="asDisplayed" r:id="rId1"/>
  <headerFooter alignWithMargins="0"/>
  <rowBreaks count="1" manualBreakCount="1">
    <brk id="66" max="1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0"/>
  <sheetViews>
    <sheetView view="pageBreakPreview" zoomScale="90" zoomScaleNormal="70" zoomScaleSheetLayoutView="90" workbookViewId="0">
      <pane ySplit="5" topLeftCell="A6" activePane="bottomLeft" state="frozen"/>
      <selection activeCell="J22" sqref="J22"/>
      <selection pane="bottomLeft"/>
    </sheetView>
  </sheetViews>
  <sheetFormatPr defaultRowHeight="13.5" x14ac:dyDescent="0.15"/>
  <cols>
    <col min="1" max="1" width="3" style="25" customWidth="1"/>
    <col min="2" max="2" width="3.625" style="25" customWidth="1"/>
    <col min="3" max="3" width="37.875" style="26" customWidth="1"/>
    <col min="4" max="8" width="15" style="102" customWidth="1"/>
    <col min="9" max="9" width="6.625" style="1" customWidth="1"/>
    <col min="10" max="11" width="15" style="102" customWidth="1"/>
    <col min="12" max="12" width="6.625" style="1" customWidth="1"/>
    <col min="13" max="13" width="15" style="102" customWidth="1"/>
    <col min="14" max="14" width="12" style="89" customWidth="1"/>
    <col min="15" max="15" width="50.75" style="107" customWidth="1"/>
    <col min="16" max="16384" width="9" style="1"/>
  </cols>
  <sheetData>
    <row r="1" spans="1:15" ht="14.25" thickBot="1" x14ac:dyDescent="0.2">
      <c r="A1" s="25" t="s">
        <v>36</v>
      </c>
      <c r="O1" s="131" t="s">
        <v>106</v>
      </c>
    </row>
    <row r="2" spans="1:15" x14ac:dyDescent="0.15">
      <c r="A2" s="51" t="s">
        <v>96</v>
      </c>
      <c r="B2" s="52"/>
      <c r="C2" s="53"/>
      <c r="D2" s="70" t="s">
        <v>28</v>
      </c>
      <c r="E2" s="68" t="s">
        <v>65</v>
      </c>
      <c r="F2" s="69"/>
      <c r="G2" s="69"/>
      <c r="H2" s="69"/>
      <c r="I2" s="69"/>
      <c r="J2" s="69"/>
      <c r="K2" s="63" t="s">
        <v>66</v>
      </c>
      <c r="L2" s="63"/>
      <c r="M2" s="31"/>
      <c r="N2" s="83"/>
      <c r="O2" s="93"/>
    </row>
    <row r="3" spans="1:15" ht="21" customHeight="1" x14ac:dyDescent="0.15">
      <c r="A3" s="54"/>
      <c r="B3" s="55"/>
      <c r="C3" s="56"/>
      <c r="D3" s="71"/>
      <c r="E3" s="72" t="s">
        <v>29</v>
      </c>
      <c r="F3" s="72" t="s">
        <v>97</v>
      </c>
      <c r="G3" s="72" t="s">
        <v>98</v>
      </c>
      <c r="H3" s="72" t="s">
        <v>107</v>
      </c>
      <c r="I3" s="64" t="s">
        <v>104</v>
      </c>
      <c r="J3" s="72" t="s">
        <v>99</v>
      </c>
      <c r="K3" s="72" t="s">
        <v>100</v>
      </c>
      <c r="L3" s="64" t="s">
        <v>101</v>
      </c>
      <c r="M3" s="67" t="s">
        <v>67</v>
      </c>
      <c r="N3" s="67"/>
      <c r="O3" s="60" t="s">
        <v>105</v>
      </c>
    </row>
    <row r="4" spans="1:15" ht="21" customHeight="1" x14ac:dyDescent="0.15">
      <c r="A4" s="54"/>
      <c r="B4" s="55"/>
      <c r="C4" s="56"/>
      <c r="D4" s="71"/>
      <c r="E4" s="71"/>
      <c r="F4" s="71"/>
      <c r="G4" s="71"/>
      <c r="H4" s="71"/>
      <c r="I4" s="65"/>
      <c r="J4" s="71"/>
      <c r="K4" s="71"/>
      <c r="L4" s="65"/>
      <c r="M4" s="67"/>
      <c r="N4" s="67"/>
      <c r="O4" s="61"/>
    </row>
    <row r="5" spans="1:15" ht="27" customHeight="1" x14ac:dyDescent="0.15">
      <c r="A5" s="57"/>
      <c r="B5" s="58"/>
      <c r="C5" s="59"/>
      <c r="D5" s="71"/>
      <c r="E5" s="73" t="s">
        <v>27</v>
      </c>
      <c r="F5" s="73" t="s">
        <v>27</v>
      </c>
      <c r="G5" s="73" t="s">
        <v>27</v>
      </c>
      <c r="H5" s="73" t="s">
        <v>27</v>
      </c>
      <c r="I5" s="66"/>
      <c r="J5" s="71"/>
      <c r="K5" s="73" t="s">
        <v>27</v>
      </c>
      <c r="L5" s="66"/>
      <c r="M5" s="33" t="s">
        <v>102</v>
      </c>
      <c r="N5" s="84" t="s">
        <v>103</v>
      </c>
      <c r="O5" s="62"/>
    </row>
    <row r="6" spans="1:15" x14ac:dyDescent="0.15">
      <c r="A6" s="112" t="s">
        <v>16</v>
      </c>
      <c r="B6" s="113"/>
      <c r="C6" s="114"/>
      <c r="D6" s="115"/>
      <c r="E6" s="115"/>
      <c r="F6" s="115"/>
      <c r="G6" s="115"/>
      <c r="H6" s="115"/>
      <c r="I6" s="116"/>
      <c r="J6" s="115"/>
      <c r="K6" s="115"/>
      <c r="L6" s="116"/>
      <c r="M6" s="117"/>
      <c r="N6" s="118"/>
      <c r="O6" s="119"/>
    </row>
    <row r="7" spans="1:15" x14ac:dyDescent="0.15">
      <c r="A7" s="128"/>
      <c r="B7" s="120" t="s">
        <v>33</v>
      </c>
      <c r="C7" s="121"/>
      <c r="D7" s="122"/>
      <c r="E7" s="122"/>
      <c r="F7" s="122"/>
      <c r="G7" s="122"/>
      <c r="H7" s="122"/>
      <c r="I7" s="123"/>
      <c r="J7" s="122"/>
      <c r="K7" s="122"/>
      <c r="L7" s="124"/>
      <c r="M7" s="125"/>
      <c r="N7" s="126"/>
      <c r="O7" s="127"/>
    </row>
    <row r="8" spans="1:15" x14ac:dyDescent="0.15">
      <c r="A8" s="2"/>
      <c r="B8" s="3"/>
      <c r="C8" s="4" t="s">
        <v>37</v>
      </c>
      <c r="D8" s="103">
        <v>184000</v>
      </c>
      <c r="E8" s="103">
        <v>0</v>
      </c>
      <c r="F8" s="103">
        <v>0</v>
      </c>
      <c r="G8" s="103">
        <v>0</v>
      </c>
      <c r="H8" s="103">
        <v>182558</v>
      </c>
      <c r="I8" s="5">
        <f t="shared" ref="I8:I20" si="0">H8/J8</f>
        <v>1</v>
      </c>
      <c r="J8" s="103">
        <f>E8+F8+G8+H8</f>
        <v>182558</v>
      </c>
      <c r="K8" s="103">
        <v>154133</v>
      </c>
      <c r="L8" s="5">
        <v>1</v>
      </c>
      <c r="M8" s="105">
        <f>H8-K8</f>
        <v>28425</v>
      </c>
      <c r="N8" s="90">
        <f>(I8-L8)*100</f>
        <v>0</v>
      </c>
      <c r="O8" s="11" t="s">
        <v>73</v>
      </c>
    </row>
    <row r="9" spans="1:15" x14ac:dyDescent="0.15">
      <c r="A9" s="128"/>
      <c r="B9" s="120" t="s">
        <v>32</v>
      </c>
      <c r="C9" s="121"/>
      <c r="D9" s="122"/>
      <c r="E9" s="122"/>
      <c r="F9" s="122"/>
      <c r="G9" s="122"/>
      <c r="H9" s="122"/>
      <c r="I9" s="123"/>
      <c r="J9" s="122"/>
      <c r="K9" s="122"/>
      <c r="L9" s="123"/>
      <c r="M9" s="125"/>
      <c r="N9" s="126"/>
      <c r="O9" s="127"/>
    </row>
    <row r="10" spans="1:15" x14ac:dyDescent="0.15">
      <c r="A10" s="2"/>
      <c r="B10" s="3"/>
      <c r="C10" s="6" t="s">
        <v>52</v>
      </c>
      <c r="D10" s="103">
        <v>2107000</v>
      </c>
      <c r="E10" s="103">
        <v>265290</v>
      </c>
      <c r="F10" s="103">
        <v>458520</v>
      </c>
      <c r="G10" s="103">
        <v>71940</v>
      </c>
      <c r="H10" s="103">
        <v>405882</v>
      </c>
      <c r="I10" s="5">
        <f t="shared" si="0"/>
        <v>0.33777562514979625</v>
      </c>
      <c r="J10" s="103">
        <f t="shared" ref="J10:J17" si="1">E10+F10+G10+H10</f>
        <v>1201632</v>
      </c>
      <c r="K10" s="103">
        <v>746760</v>
      </c>
      <c r="L10" s="5">
        <v>0.60413565465018448</v>
      </c>
      <c r="M10" s="105">
        <f t="shared" ref="M10:M17" si="2">H10-K10</f>
        <v>-340878</v>
      </c>
      <c r="N10" s="90">
        <f t="shared" ref="N10:N17" si="3">(I10-L10)*100</f>
        <v>-26.636002950038822</v>
      </c>
      <c r="O10" s="110"/>
    </row>
    <row r="11" spans="1:15" x14ac:dyDescent="0.15">
      <c r="A11" s="2"/>
      <c r="B11" s="3"/>
      <c r="C11" s="6" t="s">
        <v>50</v>
      </c>
      <c r="D11" s="103">
        <v>14997000</v>
      </c>
      <c r="E11" s="103">
        <v>896670</v>
      </c>
      <c r="F11" s="103">
        <v>1118760</v>
      </c>
      <c r="G11" s="103">
        <v>2221280</v>
      </c>
      <c r="H11" s="103">
        <v>3268331</v>
      </c>
      <c r="I11" s="5">
        <f t="shared" si="0"/>
        <v>0.4354847628414022</v>
      </c>
      <c r="J11" s="103">
        <f t="shared" si="1"/>
        <v>7505041</v>
      </c>
      <c r="K11" s="103">
        <v>2117620</v>
      </c>
      <c r="L11" s="5">
        <v>0.3056114588782855</v>
      </c>
      <c r="M11" s="105">
        <f t="shared" si="2"/>
        <v>1150711</v>
      </c>
      <c r="N11" s="90">
        <f t="shared" si="3"/>
        <v>12.98733039631167</v>
      </c>
      <c r="O11" s="11" t="s">
        <v>93</v>
      </c>
    </row>
    <row r="12" spans="1:15" x14ac:dyDescent="0.15">
      <c r="A12" s="2"/>
      <c r="B12" s="3"/>
      <c r="C12" s="6" t="s">
        <v>51</v>
      </c>
      <c r="D12" s="103">
        <v>35720000</v>
      </c>
      <c r="E12" s="103">
        <v>972652</v>
      </c>
      <c r="F12" s="103">
        <v>1939622</v>
      </c>
      <c r="G12" s="103">
        <v>3132298</v>
      </c>
      <c r="H12" s="103">
        <v>5151295</v>
      </c>
      <c r="I12" s="5">
        <f t="shared" si="0"/>
        <v>0.46010684121202938</v>
      </c>
      <c r="J12" s="103">
        <f t="shared" si="1"/>
        <v>11195867</v>
      </c>
      <c r="K12" s="103">
        <v>3306281</v>
      </c>
      <c r="L12" s="5">
        <v>0.26185338264671038</v>
      </c>
      <c r="M12" s="105">
        <f t="shared" si="2"/>
        <v>1845014</v>
      </c>
      <c r="N12" s="90">
        <f t="shared" si="3"/>
        <v>19.8253458565319</v>
      </c>
      <c r="O12" s="11" t="s">
        <v>94</v>
      </c>
    </row>
    <row r="13" spans="1:15" x14ac:dyDescent="0.15">
      <c r="A13" s="2"/>
      <c r="B13" s="3"/>
      <c r="C13" s="6" t="s">
        <v>55</v>
      </c>
      <c r="D13" s="103">
        <v>662000</v>
      </c>
      <c r="E13" s="103">
        <v>79900</v>
      </c>
      <c r="F13" s="103">
        <v>0</v>
      </c>
      <c r="G13" s="103">
        <v>0</v>
      </c>
      <c r="H13" s="103">
        <v>0</v>
      </c>
      <c r="I13" s="5">
        <f t="shared" si="0"/>
        <v>0</v>
      </c>
      <c r="J13" s="103">
        <f t="shared" si="1"/>
        <v>79900</v>
      </c>
      <c r="K13" s="103">
        <v>173760</v>
      </c>
      <c r="L13" s="5">
        <v>0.61375437109250819</v>
      </c>
      <c r="M13" s="105">
        <f t="shared" si="2"/>
        <v>-173760</v>
      </c>
      <c r="N13" s="90">
        <f t="shared" si="3"/>
        <v>-61.375437109250818</v>
      </c>
      <c r="O13" s="11"/>
    </row>
    <row r="14" spans="1:15" x14ac:dyDescent="0.15">
      <c r="A14" s="2"/>
      <c r="B14" s="3"/>
      <c r="C14" s="6" t="s">
        <v>71</v>
      </c>
      <c r="D14" s="103">
        <v>1270000</v>
      </c>
      <c r="E14" s="103">
        <v>79430</v>
      </c>
      <c r="F14" s="103">
        <v>0</v>
      </c>
      <c r="G14" s="103">
        <v>0</v>
      </c>
      <c r="H14" s="103">
        <v>50380</v>
      </c>
      <c r="I14" s="5">
        <f t="shared" si="0"/>
        <v>0.38810569293582931</v>
      </c>
      <c r="J14" s="103">
        <f t="shared" si="1"/>
        <v>129810</v>
      </c>
      <c r="K14" s="103">
        <v>0</v>
      </c>
      <c r="L14" s="5">
        <v>0</v>
      </c>
      <c r="M14" s="105">
        <f t="shared" si="2"/>
        <v>50380</v>
      </c>
      <c r="N14" s="90">
        <f t="shared" si="3"/>
        <v>38.81056929358293</v>
      </c>
      <c r="O14" s="11"/>
    </row>
    <row r="15" spans="1:15" x14ac:dyDescent="0.15">
      <c r="A15" s="2"/>
      <c r="B15" s="3"/>
      <c r="C15" s="6" t="s">
        <v>72</v>
      </c>
      <c r="D15" s="103">
        <v>177342000</v>
      </c>
      <c r="E15" s="103">
        <v>0</v>
      </c>
      <c r="F15" s="103">
        <v>275892</v>
      </c>
      <c r="G15" s="103">
        <v>91128772</v>
      </c>
      <c r="H15" s="103">
        <v>85656149</v>
      </c>
      <c r="I15" s="5">
        <f t="shared" si="0"/>
        <v>0.48376683439265583</v>
      </c>
      <c r="J15" s="103">
        <f t="shared" si="1"/>
        <v>177060813</v>
      </c>
      <c r="K15" s="103">
        <v>0</v>
      </c>
      <c r="L15" s="5">
        <v>0</v>
      </c>
      <c r="M15" s="105">
        <f t="shared" si="2"/>
        <v>85656149</v>
      </c>
      <c r="N15" s="90">
        <f t="shared" si="3"/>
        <v>48.376683439265584</v>
      </c>
      <c r="O15" s="11" t="s">
        <v>78</v>
      </c>
    </row>
    <row r="16" spans="1:15" x14ac:dyDescent="0.15">
      <c r="A16" s="2"/>
      <c r="B16" s="3"/>
      <c r="C16" s="6" t="s">
        <v>53</v>
      </c>
      <c r="D16" s="103">
        <v>152000</v>
      </c>
      <c r="E16" s="103">
        <v>0</v>
      </c>
      <c r="F16" s="103">
        <v>0</v>
      </c>
      <c r="G16" s="103">
        <v>0</v>
      </c>
      <c r="H16" s="103">
        <v>0</v>
      </c>
      <c r="I16" s="5">
        <v>0</v>
      </c>
      <c r="J16" s="103">
        <f t="shared" si="1"/>
        <v>0</v>
      </c>
      <c r="K16" s="103">
        <v>30020</v>
      </c>
      <c r="L16" s="5">
        <v>1</v>
      </c>
      <c r="M16" s="105">
        <f t="shared" si="2"/>
        <v>-30020</v>
      </c>
      <c r="N16" s="90">
        <f t="shared" si="3"/>
        <v>-100</v>
      </c>
      <c r="O16" s="11"/>
    </row>
    <row r="17" spans="1:15" x14ac:dyDescent="0.15">
      <c r="A17" s="2"/>
      <c r="B17" s="3"/>
      <c r="C17" s="6" t="s">
        <v>54</v>
      </c>
      <c r="D17" s="103">
        <v>895340000</v>
      </c>
      <c r="E17" s="103">
        <v>199249345</v>
      </c>
      <c r="F17" s="103">
        <v>166832084</v>
      </c>
      <c r="G17" s="103">
        <v>208454690</v>
      </c>
      <c r="H17" s="103">
        <v>207300716</v>
      </c>
      <c r="I17" s="5">
        <f t="shared" si="0"/>
        <v>0.26514575256613487</v>
      </c>
      <c r="J17" s="103">
        <f t="shared" si="1"/>
        <v>781836835</v>
      </c>
      <c r="K17" s="103">
        <v>271055917</v>
      </c>
      <c r="L17" s="5">
        <v>0.31442163642086257</v>
      </c>
      <c r="M17" s="105">
        <f t="shared" si="2"/>
        <v>-63755201</v>
      </c>
      <c r="N17" s="90">
        <f t="shared" si="3"/>
        <v>-4.9275883854727702</v>
      </c>
      <c r="O17" s="11"/>
    </row>
    <row r="18" spans="1:15" x14ac:dyDescent="0.15">
      <c r="A18" s="112" t="s">
        <v>31</v>
      </c>
      <c r="B18" s="113"/>
      <c r="C18" s="114"/>
      <c r="D18" s="115"/>
      <c r="E18" s="115"/>
      <c r="F18" s="115"/>
      <c r="G18" s="115"/>
      <c r="H18" s="115"/>
      <c r="I18" s="116"/>
      <c r="J18" s="115"/>
      <c r="K18" s="115"/>
      <c r="L18" s="116"/>
      <c r="M18" s="117"/>
      <c r="N18" s="118"/>
      <c r="O18" s="119"/>
    </row>
    <row r="19" spans="1:15" x14ac:dyDescent="0.15">
      <c r="A19" s="128"/>
      <c r="B19" s="120" t="s">
        <v>32</v>
      </c>
      <c r="C19" s="121"/>
      <c r="D19" s="122"/>
      <c r="E19" s="122"/>
      <c r="F19" s="122"/>
      <c r="G19" s="122"/>
      <c r="H19" s="122"/>
      <c r="I19" s="123"/>
      <c r="J19" s="122"/>
      <c r="K19" s="122"/>
      <c r="L19" s="123"/>
      <c r="M19" s="125"/>
      <c r="N19" s="126"/>
      <c r="O19" s="127"/>
    </row>
    <row r="20" spans="1:15" ht="14.25" thickBot="1" x14ac:dyDescent="0.2">
      <c r="A20" s="7"/>
      <c r="B20" s="8"/>
      <c r="C20" s="9" t="s">
        <v>4</v>
      </c>
      <c r="D20" s="104">
        <v>380000</v>
      </c>
      <c r="E20" s="104">
        <v>0</v>
      </c>
      <c r="F20" s="104">
        <v>0</v>
      </c>
      <c r="G20" s="104">
        <v>0</v>
      </c>
      <c r="H20" s="104">
        <v>141150</v>
      </c>
      <c r="I20" s="5">
        <f t="shared" si="0"/>
        <v>1</v>
      </c>
      <c r="J20" s="103">
        <f>E20+F20+G20+H20</f>
        <v>141150</v>
      </c>
      <c r="K20" s="104">
        <v>0</v>
      </c>
      <c r="L20" s="10">
        <v>0</v>
      </c>
      <c r="M20" s="106">
        <f>H20-K20</f>
        <v>141150</v>
      </c>
      <c r="N20" s="91">
        <f>(I20-L20)*100</f>
        <v>100</v>
      </c>
      <c r="O20" s="111" t="s">
        <v>95</v>
      </c>
    </row>
  </sheetData>
  <autoFilter ref="A5:O20"/>
  <mergeCells count="14">
    <mergeCell ref="M3:N4"/>
    <mergeCell ref="A2:C5"/>
    <mergeCell ref="O3:O5"/>
    <mergeCell ref="J3:J5"/>
    <mergeCell ref="K3:K4"/>
    <mergeCell ref="L3:L5"/>
    <mergeCell ref="D2:D5"/>
    <mergeCell ref="E2:J2"/>
    <mergeCell ref="E3:E4"/>
    <mergeCell ref="F3:F4"/>
    <mergeCell ref="G3:G4"/>
    <mergeCell ref="K2:L2"/>
    <mergeCell ref="H3:H4"/>
    <mergeCell ref="I3:I5"/>
  </mergeCells>
  <phoneticPr fontId="8"/>
  <printOptions horizontalCentered="1"/>
  <pageMargins left="0.39370078740157483" right="0.39370078740157483" top="0.59055118110236227" bottom="0.39370078740157483" header="0" footer="0"/>
  <pageSetup paperSize="9" scale="59" pageOrder="overThenDown" orientation="landscape" cellComments="asDisplayed"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0"/>
  <sheetViews>
    <sheetView view="pageBreakPreview" zoomScale="90" zoomScaleNormal="70" zoomScaleSheetLayoutView="90" workbookViewId="0">
      <pane ySplit="5" topLeftCell="A6" activePane="bottomLeft" state="frozen"/>
      <selection activeCell="J22" sqref="J22"/>
      <selection pane="bottomLeft"/>
    </sheetView>
  </sheetViews>
  <sheetFormatPr defaultRowHeight="13.5" x14ac:dyDescent="0.15"/>
  <cols>
    <col min="1" max="1" width="3" style="25" customWidth="1"/>
    <col min="2" max="2" width="3.625" style="25" customWidth="1"/>
    <col min="3" max="3" width="37.875" style="26" customWidth="1"/>
    <col min="4" max="8" width="15" style="102" customWidth="1"/>
    <col min="9" max="9" width="6.625" style="1" customWidth="1"/>
    <col min="10" max="11" width="15" style="102" customWidth="1"/>
    <col min="12" max="12" width="6.625" style="1" customWidth="1"/>
    <col min="13" max="13" width="15" style="102" customWidth="1"/>
    <col min="14" max="14" width="12" style="89" customWidth="1"/>
    <col min="15" max="15" width="50.75" style="107" customWidth="1"/>
    <col min="16" max="16384" width="9" style="1"/>
  </cols>
  <sheetData>
    <row r="1" spans="1:15" ht="14.25" thickBot="1" x14ac:dyDescent="0.2">
      <c r="A1" s="27" t="s">
        <v>68</v>
      </c>
      <c r="O1" s="131" t="s">
        <v>106</v>
      </c>
    </row>
    <row r="2" spans="1:15" x14ac:dyDescent="0.15">
      <c r="A2" s="51" t="s">
        <v>96</v>
      </c>
      <c r="B2" s="52"/>
      <c r="C2" s="53"/>
      <c r="D2" s="70" t="s">
        <v>28</v>
      </c>
      <c r="E2" s="68" t="s">
        <v>65</v>
      </c>
      <c r="F2" s="69"/>
      <c r="G2" s="69"/>
      <c r="H2" s="69"/>
      <c r="I2" s="69"/>
      <c r="J2" s="69"/>
      <c r="K2" s="63" t="s">
        <v>66</v>
      </c>
      <c r="L2" s="63"/>
      <c r="M2" s="31"/>
      <c r="N2" s="83"/>
      <c r="O2" s="93"/>
    </row>
    <row r="3" spans="1:15" ht="21" customHeight="1" x14ac:dyDescent="0.15">
      <c r="A3" s="54"/>
      <c r="B3" s="55"/>
      <c r="C3" s="56"/>
      <c r="D3" s="71"/>
      <c r="E3" s="72" t="s">
        <v>29</v>
      </c>
      <c r="F3" s="72" t="s">
        <v>97</v>
      </c>
      <c r="G3" s="72" t="s">
        <v>98</v>
      </c>
      <c r="H3" s="72" t="s">
        <v>107</v>
      </c>
      <c r="I3" s="64" t="s">
        <v>104</v>
      </c>
      <c r="J3" s="72" t="s">
        <v>99</v>
      </c>
      <c r="K3" s="72" t="s">
        <v>100</v>
      </c>
      <c r="L3" s="64" t="s">
        <v>101</v>
      </c>
      <c r="M3" s="67" t="s">
        <v>67</v>
      </c>
      <c r="N3" s="67"/>
      <c r="O3" s="60" t="s">
        <v>105</v>
      </c>
    </row>
    <row r="4" spans="1:15" ht="21" customHeight="1" x14ac:dyDescent="0.15">
      <c r="A4" s="54"/>
      <c r="B4" s="55"/>
      <c r="C4" s="56"/>
      <c r="D4" s="71"/>
      <c r="E4" s="71"/>
      <c r="F4" s="71"/>
      <c r="G4" s="71"/>
      <c r="H4" s="71"/>
      <c r="I4" s="65"/>
      <c r="J4" s="71"/>
      <c r="K4" s="71"/>
      <c r="L4" s="65"/>
      <c r="M4" s="67"/>
      <c r="N4" s="67"/>
      <c r="O4" s="61"/>
    </row>
    <row r="5" spans="1:15" ht="27" customHeight="1" x14ac:dyDescent="0.15">
      <c r="A5" s="57"/>
      <c r="B5" s="58"/>
      <c r="C5" s="59"/>
      <c r="D5" s="71"/>
      <c r="E5" s="73" t="s">
        <v>27</v>
      </c>
      <c r="F5" s="73" t="s">
        <v>27</v>
      </c>
      <c r="G5" s="73" t="s">
        <v>27</v>
      </c>
      <c r="H5" s="73" t="s">
        <v>27</v>
      </c>
      <c r="I5" s="66"/>
      <c r="J5" s="71"/>
      <c r="K5" s="73" t="s">
        <v>27</v>
      </c>
      <c r="L5" s="66"/>
      <c r="M5" s="33" t="s">
        <v>102</v>
      </c>
      <c r="N5" s="84" t="s">
        <v>103</v>
      </c>
      <c r="O5" s="62"/>
    </row>
    <row r="6" spans="1:15" x14ac:dyDescent="0.15">
      <c r="A6" s="129" t="s">
        <v>69</v>
      </c>
      <c r="B6" s="113"/>
      <c r="C6" s="114"/>
      <c r="D6" s="115"/>
      <c r="E6" s="115"/>
      <c r="F6" s="115"/>
      <c r="G6" s="115"/>
      <c r="H6" s="115"/>
      <c r="I6" s="116"/>
      <c r="J6" s="115"/>
      <c r="K6" s="115"/>
      <c r="L6" s="116"/>
      <c r="M6" s="117"/>
      <c r="N6" s="118"/>
      <c r="O6" s="119"/>
    </row>
    <row r="7" spans="1:15" x14ac:dyDescent="0.15">
      <c r="A7" s="128"/>
      <c r="B7" s="130" t="s">
        <v>70</v>
      </c>
      <c r="C7" s="121"/>
      <c r="D7" s="122"/>
      <c r="E7" s="122"/>
      <c r="F7" s="122"/>
      <c r="G7" s="122"/>
      <c r="H7" s="122"/>
      <c r="I7" s="123"/>
      <c r="J7" s="122"/>
      <c r="K7" s="122"/>
      <c r="L7" s="124"/>
      <c r="M7" s="125"/>
      <c r="N7" s="126"/>
      <c r="O7" s="127"/>
    </row>
    <row r="8" spans="1:15" x14ac:dyDescent="0.15">
      <c r="A8" s="2"/>
      <c r="B8" s="3"/>
      <c r="C8" s="4" t="s">
        <v>35</v>
      </c>
      <c r="D8" s="103">
        <v>10385000</v>
      </c>
      <c r="E8" s="103">
        <v>2075390</v>
      </c>
      <c r="F8" s="103">
        <v>2258580</v>
      </c>
      <c r="G8" s="103">
        <v>3013786</v>
      </c>
      <c r="H8" s="103">
        <v>2288488</v>
      </c>
      <c r="I8" s="5">
        <f t="shared" ref="I8:I10" si="0">H8/J8</f>
        <v>0.23748755220395001</v>
      </c>
      <c r="J8" s="103">
        <f>E8+F8+G8+H8</f>
        <v>9636244</v>
      </c>
      <c r="K8" s="103">
        <v>2612410</v>
      </c>
      <c r="L8" s="5">
        <v>0.24062807703679687</v>
      </c>
      <c r="M8" s="105">
        <f>H8-K8</f>
        <v>-323922</v>
      </c>
      <c r="N8" s="90">
        <f>(I8-L8)*100</f>
        <v>-0.31405248328468527</v>
      </c>
      <c r="O8" s="11"/>
    </row>
    <row r="9" spans="1:15" x14ac:dyDescent="0.15">
      <c r="A9" s="2"/>
      <c r="B9" s="3"/>
      <c r="C9" s="6" t="s">
        <v>34</v>
      </c>
      <c r="D9" s="103">
        <v>9444000</v>
      </c>
      <c r="E9" s="103">
        <v>2108</v>
      </c>
      <c r="F9" s="103">
        <v>69947</v>
      </c>
      <c r="G9" s="103">
        <v>449868</v>
      </c>
      <c r="H9" s="103">
        <v>5411129</v>
      </c>
      <c r="I9" s="5">
        <f t="shared" si="0"/>
        <v>0.9120312783370178</v>
      </c>
      <c r="J9" s="103">
        <f>E9+F9+G9+H9</f>
        <v>5933052</v>
      </c>
      <c r="K9" s="103">
        <v>5490770</v>
      </c>
      <c r="L9" s="5">
        <v>0.89279579062728398</v>
      </c>
      <c r="M9" s="105">
        <f>H9-K9</f>
        <v>-79641</v>
      </c>
      <c r="N9" s="90">
        <f>(I9-L9)*100</f>
        <v>1.9235487709733823</v>
      </c>
      <c r="O9" s="108" t="s">
        <v>81</v>
      </c>
    </row>
    <row r="10" spans="1:15" ht="14.25" thickBot="1" x14ac:dyDescent="0.2">
      <c r="A10" s="7"/>
      <c r="B10" s="8"/>
      <c r="C10" s="23" t="s">
        <v>2</v>
      </c>
      <c r="D10" s="104">
        <v>222000</v>
      </c>
      <c r="E10" s="104">
        <v>0</v>
      </c>
      <c r="F10" s="104">
        <v>0</v>
      </c>
      <c r="G10" s="104">
        <v>0</v>
      </c>
      <c r="H10" s="104">
        <v>222000</v>
      </c>
      <c r="I10" s="5">
        <f t="shared" si="0"/>
        <v>1</v>
      </c>
      <c r="J10" s="104">
        <f>E10+F10+G10+H10</f>
        <v>222000</v>
      </c>
      <c r="K10" s="104">
        <v>225000</v>
      </c>
      <c r="L10" s="10">
        <v>1</v>
      </c>
      <c r="M10" s="106">
        <f>H10-K10</f>
        <v>-3000</v>
      </c>
      <c r="N10" s="91">
        <f>(I10-L10)*100</f>
        <v>0</v>
      </c>
      <c r="O10" s="109"/>
    </row>
  </sheetData>
  <autoFilter ref="A5:O10">
    <filterColumn colId="0" showButton="0"/>
    <filterColumn colId="1" showButton="0"/>
  </autoFilter>
  <mergeCells count="14">
    <mergeCell ref="G3:G4"/>
    <mergeCell ref="A2:C5"/>
    <mergeCell ref="O3:O5"/>
    <mergeCell ref="H3:H4"/>
    <mergeCell ref="I3:I5"/>
    <mergeCell ref="M3:N4"/>
    <mergeCell ref="D2:D5"/>
    <mergeCell ref="K2:L2"/>
    <mergeCell ref="J3:J5"/>
    <mergeCell ref="K3:K4"/>
    <mergeCell ref="L3:L5"/>
    <mergeCell ref="E2:J2"/>
    <mergeCell ref="E3:E4"/>
    <mergeCell ref="F3:F4"/>
  </mergeCells>
  <phoneticPr fontId="8"/>
  <printOptions horizontalCentered="1"/>
  <pageMargins left="0.39370078740157483" right="0.39370078740157483" top="0.59055118110236227" bottom="0.39370078740157483" header="0" footer="0"/>
  <pageSetup paperSize="9" scale="59" pageOrder="overThenDown" orientation="landscape" cellComments="asDisplayed"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一般会計</vt:lpstr>
      <vt:lpstr>復興特別会計</vt:lpstr>
      <vt:lpstr>エネルギー対策特別会計</vt:lpstr>
      <vt:lpstr>エネルギー対策特別会計!Print_Area</vt:lpstr>
      <vt:lpstr>一般会計!Print_Area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平成30年度予算の支出状況の公表（庁費・旅費）</dc:title>
  <dc:creator>文部科学省</dc:creator>
  <cp:lastModifiedBy>m</cp:lastModifiedBy>
  <cp:lastPrinted>2019-07-09T09:51:47Z</cp:lastPrinted>
  <dcterms:created xsi:type="dcterms:W3CDTF">2014-07-07T08:28:01Z</dcterms:created>
  <dcterms:modified xsi:type="dcterms:W3CDTF">2020-01-24T07:49:33Z</dcterms:modified>
</cp:coreProperties>
</file>