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290E346F-F6FC-4B6A-BCEF-A38AB8C32F4E}" xr6:coauthVersionLast="36" xr6:coauthVersionMax="36" xr10:uidLastSave="{00000000-0000-0000-0000-000000000000}"/>
  <bookViews>
    <workbookView xWindow="22695"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<sst xmlns="http://schemas.openxmlformats.org/spreadsheetml/2006/main" count="2889" uniqueCount="667">
  <si>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</si>
  <si>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</si>
  <si>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</si>
  <si>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</si>
  <si>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</si>
  <si>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</si>
  <si>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</si>
  <si>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</si>
  <si>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</si>
  <si>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</si>
  <si>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</si>
  <si>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</si>
  <si>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</si>
  <si>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</si>
  <si>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</si>
  <si>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</si>
  <si>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</si>
  <si>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</si>
  <si>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</si>
  <si>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</si>
  <si>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</si>
  <si>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</si>
  <si>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</si>
  <si>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</si>
  <si>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</si>
  <si>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</si>
  <si>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</si>
  <si>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</si>
  <si>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</si>
  <si>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</si>
  <si>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</si>
  <si>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</si>
  <si>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</si>
  <si>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</si>
  <si>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</si>
  <si>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</si>
  <si>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</si>
  <si>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</si>
  <si>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</si>
  <si>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</si>
  <si>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</si>
  <si>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</si>
  <si>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</si>
  <si>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</si>
  <si>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</si>
  <si>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</si>
  <si>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</si>
  <si>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</si>
  <si>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</si>
  <si>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</si>
  <si>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</si>
  <si>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</si>
  <si>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</si>
  <si>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</si>
  <si>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</si>
  <si>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</si>
  <si>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</si>
  <si>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</si>
  <si>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</si>
  <si>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</si>
  <si>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</si>
  <si>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</si>
  <si>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</si>
  <si>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</si>
  <si>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</si>
  <si>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</si>
  <si>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</si>
  <si>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</si>
  <si>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</si>
  <si>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</si>
  <si>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</si>
  <si>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</si>
  <si>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</si>
  <si>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</si>
  <si>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</si>
  <si>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</si>
  <si>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</si>
  <si>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</si>
  <si>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</si>
  <si>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</si>
  <si>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</si>
  <si>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</si>
  <si>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</si>
  <si>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</si>
  <si>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</si>
  <si>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</si>
  <si>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</si>
  <si>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</si>
  <si>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</si>
  <si>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</si>
  <si>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</si>
  <si>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</si>
  <si>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</si>
  <si>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</si>
  <si>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</si>
  <si>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</si>
  <si>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</si>
  <si>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</si>
  <si>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</si>
  <si>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</si>
  <si>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</si>
  <si>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</si>
  <si>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</si>
  <si>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</si>
  <si>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</si>
  <si>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</si>
  <si>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</si>
  <si>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</si>
  <si>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</si>
  <si>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</si>
  <si>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</si>
  <si>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</si>
  <si>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</si>
  <si>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</si>
  <si>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</si>
  <si>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</si>
  <si>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</si>
  <si>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</si>
  <si>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</si>
  <si>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</si>
  <si>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</si>
  <si>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</si>
  <si>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</si>
  <si>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</si>
  <si>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</si>
  <si>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</si>
  <si>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</si>
  <si>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</si>
  <si>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</si>
  <si>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</si>
  <si>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</si>
  <si>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</si>
  <si>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</si>
  <si>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</si>
  <si>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</si>
  <si>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</si>
  <si>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</si>
  <si>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</si>
  <si>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</si>
  <si>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</si>
  <si>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</si>
  <si>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</si>
  <si>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</si>
  <si>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</si>
  <si>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</si>
  <si>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</si>
  <si>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</si>
  <si>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</si>
  <si>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</si>
  <si>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</si>
  <si>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</si>
  <si>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</si>
  <si>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</si>
  <si>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</si>
  <si>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</si>
  <si>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</si>
  <si>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</si>
  <si>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</si>
  <si>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</si>
  <si>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</si>
  <si>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</si>
  <si>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</si>
  <si>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</si>
  <si>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</si>
  <si>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</si>
  <si>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</si>
  <si>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</si>
  <si>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</si>
  <si>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</si>
  <si>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</si>
  <si>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</si>
  <si>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</si>
  <si>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</si>
  <si>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</si>
  <si>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</si>
  <si>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</si>
  <si>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</si>
  <si>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</si>
  <si>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</si>
  <si>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</si>
  <si>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</si>
  <si>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</si>
  <si>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</si>
  <si>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</si>
  <si>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</si>
  <si>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</si>
  <si>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</si>
  <si>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</si>
  <si>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</si>
  <si>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</si>
  <si>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</si>
  <si>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</si>
  <si>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</si>
  <si>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</si>
  <si>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</si>
  <si>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</si>
  <si>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</si>
  <si>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</si>
  <si>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</si>
  <si>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</si>
  <si>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</si>
  <si>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</si>
  <si>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</si>
  <si>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</si>
  <si>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</si>
  <si>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</si>
  <si>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</si>
  <si>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</si>
  <si>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</si>
  <si>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</si>
  <si>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</si>
  <si>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</si>
  <si>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</si>
  <si>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</si>
  <si>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</si>
  <si>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</si>
  <si>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</si>
  <si>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</si>
  <si>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</si>
  <si>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</si>
  <si>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</si>
  <si>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</si>
  <si>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</si>
  <si>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</si>
  <si>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</si>
  <si>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</si>
  <si>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</si>
  <si>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</si>
  <si>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</si>
  <si>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</si>
  <si>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</si>
  <si>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</si>
  <si>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</si>
  <si>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</si>
  <si>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</si>
  <si>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</si>
  <si>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</si>
  <si>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</si>
  <si>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</si>
  <si>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</si>
  <si>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</si>
  <si>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</si>
  <si>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</si>
  <si>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</si>
  <si>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</si>
  <si>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</si>
  <si>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</si>
  <si>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</si>
  <si>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</si>
  <si>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</si>
  <si>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</si>
  <si>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</si>
  <si>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</si>
  <si>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</si>
  <si>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</si>
  <si>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</si>
  <si>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</si>
  <si>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</si>
  <si>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</si>
  <si>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</si>
  <si>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</si>
  <si>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</si>
  <si>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</si>
  <si>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</si>
  <si>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</si>
  <si>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</si>
  <si>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</si>
  <si>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</si>
  <si>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</si>
  <si>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</si>
  <si>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</si>
  <si>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</si>
  <si>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</si>
  <si>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</si>
  <si>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</si>
  <si>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</si>
  <si>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</si>
  <si>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</si>
  <si>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</si>
  <si>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</si>
  <si>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</si>
  <si>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</si>
  <si>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</si>
  <si>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</si>
  <si>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</si>
  <si>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</si>
  <si>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</si>
  <si>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</si>
  <si>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</si>
  <si>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</si>
  <si>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</si>
  <si>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</si>
  <si>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</si>
  <si>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</si>
  <si>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</si>
  <si>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</si>
  <si>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</si>
  <si>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</si>
  <si>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</si>
  <si>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</si>
  <si>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</si>
  <si>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</si>
  <si>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</si>
  <si>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</si>
  <si>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</si>
  <si>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</si>
  <si>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</si>
  <si>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</si>
  <si>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</si>
  <si>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</si>
  <si>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</si>
  <si>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</si>
  <si>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</si>
  <si>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</si>
  <si>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</si>
  <si>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</si>
  <si>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</si>
  <si>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</si>
  <si>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</si>
  <si>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</si>
  <si>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</si>
  <si>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</si>
  <si>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</si>
  <si>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</si>
  <si>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</si>
  <si>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</si>
  <si>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</si>
  <si>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</si>
  <si>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</si>
  <si>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</si>
  <si>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</si>
  <si>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</si>
  <si>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</si>
  <si>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</si>
  <si>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</si>
  <si>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</si>
  <si>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</si>
  <si>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</si>
  <si>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</si>
  <si>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</si>
  <si>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</si>
  <si>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</si>
  <si>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</si>
  <si>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</si>
  <si>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</si>
  <si>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</si>
  <si>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</si>
  <si>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</si>
  <si>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</si>
  <si>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</si>
  <si>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</si>
  <si>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</si>
  <si>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</si>
  <si>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</si>
  <si>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</si>
  <si>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</si>
  <si>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</si>
  <si>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</si>
  <si>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</si>
  <si>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</si>
  <si>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</si>
  <si>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</si>
  <si>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</si>
  <si>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</si>
  <si>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</si>
  <si>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</si>
  <si>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</si>
  <si>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</si>
  <si>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</si>
  <si>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</si>
  <si>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</si>
  <si>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</si>
  <si>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</si>
  <si>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</si>
  <si>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</si>
  <si>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</si>
  <si>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</si>
  <si>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</si>
  <si>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</si>
  <si>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</si>
  <si>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</si>
  <si>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</si>
  <si>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</si>
  <si>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</si>
  <si>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</si>
  <si>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</si>
  <si>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</si>
  <si>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</si>
  <si>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</si>
  <si>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</si>
  <si>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</si>
  <si>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</si>
  <si>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</si>
  <si>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</si>
  <si>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</si>
  <si>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</si>
  <si>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</si>
  <si>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</si>
  <si>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</si>
  <si>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</si>
  <si>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</si>
  <si>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</si>
  <si>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</si>
  <si>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</si>
  <si>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</si>
  <si>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</si>
  <si>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</si>
  <si>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</si>
  <si>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</si>
  <si>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</si>
  <si>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</si>
  <si>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</si>
  <si>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</si>
  <si>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</si>
  <si>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</si>
  <si>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</si>
  <si>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</si>
  <si>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</si>
  <si>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</si>
  <si>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</si>
  <si>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</si>
  <si>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</si>
  <si>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</si>
  <si>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</si>
  <si>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</si>
  <si>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</si>
  <si>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</si>
  <si>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</si>
  <si>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</si>
  <si>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</si>
  <si>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</si>
  <si>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</si>
  <si>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</si>
  <si>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</si>
  <si>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</si>
  <si>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</si>
  <si>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</si>
  <si>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</si>
  <si>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</si>
  <si>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</si>
  <si>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</si>
  <si>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</si>
  <si>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</si>
  <si>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</si>
  <si>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</si>
  <si>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</si>
  <si>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</si>
  <si>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</si>
  <si>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</si>
  <si>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</si>
  <si>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</si>
  <si>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</si>
  <si>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</si>
  <si>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</si>
  <si>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</si>
  <si>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</si>
  <si>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</si>
  <si>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</si>
  <si>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</si>
  <si>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</si>
  <si>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</si>
  <si>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</si>
  <si>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</si>
  <si>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</si>
  <si>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</si>
  <si>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</si>
  <si>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</si>
  <si>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</si>
  <si>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</si>
  <si>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</si>
  <si>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</si>
  <si>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</si>
  <si>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</si>
  <si>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</si>
  <si>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</si>
  <si>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</si>
  <si>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</si>
  <si>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</si>
  <si>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</si>
  <si>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</si>
  <si>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</si>
  <si>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</si>
  <si>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</si>
  <si>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</si>
  <si>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</si>
  <si>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</si>
  <si>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</si>
  <si>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</si>
  <si>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</si>
  <si>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</si>
  <si>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</si>
  <si>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</si>
  <si>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</si>
  <si>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</si>
  <si>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</si>
  <si>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</si>
  <si>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</si>
  <si>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</si>
  <si>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</si>
  <si>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</si>
  <si>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</si>
  <si>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</si>
  <si>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</si>
  <si>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</si>
  <si>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</si>
  <si>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</si>
  <si>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</si>
  <si>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</si>
  <si>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</si>
  <si>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</si>
  <si>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</si>
  <si>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</si>
  <si>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</si>
  <si>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</si>
  <si>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</si>
  <si>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</si>
  <si>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</si>
  <si>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</si>
  <si>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</si>
  <si>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</si>
  <si>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</si>
  <si>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</si>
  <si>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</si>
  <si>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</si>
  <si>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</si>
  <si>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</si>
  <si>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</si>
  <si>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</si>
  <si>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</si>
  <si>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</si>
  <si>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</si>
  <si>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</si>
  <si>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</si>
  <si>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</si>
  <si>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</si>
  <si>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</si>
  <si>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</si>
  <si>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</si>
  <si>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</si>
  <si>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</si>
  <si>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</si>
  <si>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</si>
  <si>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</si>
  <si>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</si>
  <si>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</si>
  <si>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</si>
  <si>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</si>
  <si>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</si>
  <si>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</si>
  <si>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</si>
  <si>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</si>
  <si>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</si>
  <si>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</si>
  <si>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</si>
  <si>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</si>
  <si>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</si>
  <si>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</si>
  <si>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</si>
  <si>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</si>
  <si>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</si>
  <si>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</si>
  <si>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</si>
  <si>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</si>
  <si>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</si>
  <si>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</si>
  <si>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</si>
  <si>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</si>
  <si>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</si>
  <si>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</si>
  <si>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</si>
  <si>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</si>
  <si>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</si>
  <si>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</si>
  <si>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</si>
  <si>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百万円</t>
  </si>
  <si>
    <t>／　　　　　　　　　　　　　　</t>
    <phoneticPr fontId="5"/>
  </si>
  <si>
    <t>○</t>
  </si>
  <si>
    <t>文部科学省</t>
    <phoneticPr fontId="5"/>
  </si>
  <si>
    <t>宇宙・航空分野の戦略的研究開発・国際展開の推進</t>
    <phoneticPr fontId="5"/>
  </si>
  <si>
    <t>研究開発局</t>
    <phoneticPr fontId="5"/>
  </si>
  <si>
    <t>平成２３年度</t>
    <phoneticPr fontId="5"/>
  </si>
  <si>
    <t>終了予定なし</t>
    <phoneticPr fontId="5"/>
  </si>
  <si>
    <t>宇宙開発利用課</t>
    <phoneticPr fontId="5"/>
  </si>
  <si>
    <t>宇宙開発利用課長
藤吉　尚之</t>
    <phoneticPr fontId="5"/>
  </si>
  <si>
    <t>-</t>
    <phoneticPr fontId="5"/>
  </si>
  <si>
    <t>上記目的に照らし、我が国の宇宙開発利用政策推進に係る調査・研究や、国際協力調整に関する各種事務を行う。具体的には、以下の事項を実施。
①宇宙開発利用等に係る国内外の動向調査、その他の事務。
②宇宙分野の国際会議等や二国間の会談等により国際協力・調整を積極的に進め、宇宙分野の戦略的な国際展開を推進。
③政府職員を諸外国の宇宙政策等の中核をなす専門家のもとに派遣し、調査・協力業務に当たらせ、宇宙分野の国際動向・技術動向の情報収集体制を強化。
④宇宙インフラの海外展開に資する、アジア等の宇宙新興国に対する宇宙分野の人材育成等に係る調査・研究。</t>
    <phoneticPr fontId="5"/>
  </si>
  <si>
    <t>-</t>
    <phoneticPr fontId="5"/>
  </si>
  <si>
    <t>在外研究員等旅費</t>
    <phoneticPr fontId="5"/>
  </si>
  <si>
    <t>庁費</t>
  </si>
  <si>
    <t>職員旅費</t>
  </si>
  <si>
    <t>地球観測技術等調査研究委託費</t>
  </si>
  <si>
    <t>非常勤職員手当</t>
  </si>
  <si>
    <t>国際協力・交流により、世界的な共通課題への対応を図るべく、諸外国との協力関係を拡大するため、アジア・太平洋地域宇宙機関会議（APRSAF)に各国から参加を得る。</t>
    <phoneticPr fontId="5"/>
  </si>
  <si>
    <t>人</t>
    <phoneticPr fontId="5"/>
  </si>
  <si>
    <t>レジストレーションデータ</t>
    <phoneticPr fontId="5"/>
  </si>
  <si>
    <t>国内外での動向調査、
国際会議への参加などの実績</t>
    <phoneticPr fontId="5"/>
  </si>
  <si>
    <t>回</t>
    <phoneticPr fontId="5"/>
  </si>
  <si>
    <t>諸外国の宇宙政策などの中核をなす専門家の元への派遣人数</t>
    <phoneticPr fontId="5"/>
  </si>
  <si>
    <t>｛職員旅費＋委員等旅費（実績）｝／｛国内外への動向調査回数＋国際会議出席等の実績回数｝　　</t>
    <phoneticPr fontId="5"/>
  </si>
  <si>
    <t>百万円</t>
    <phoneticPr fontId="5"/>
  </si>
  <si>
    <t>百万円/回</t>
    <phoneticPr fontId="5"/>
  </si>
  <si>
    <t>21.6/188</t>
    <phoneticPr fontId="5"/>
  </si>
  <si>
    <t>21.8/188</t>
    <phoneticPr fontId="5"/>
  </si>
  <si>
    <t>在外研究員旅費（実績）／諸外国の宇宙政策等の中核をなす専門家の元への派遣人数(（前年度＋当該年度）÷2）</t>
    <phoneticPr fontId="5"/>
  </si>
  <si>
    <t>百万円/人</t>
    <phoneticPr fontId="5"/>
  </si>
  <si>
    <t>19.9/4</t>
  </si>
  <si>
    <t>23.1/4</t>
  </si>
  <si>
    <t>_</t>
  </si>
  <si>
    <t>_</t>
    <phoneticPr fontId="5"/>
  </si>
  <si>
    <t>件</t>
    <phoneticPr fontId="5"/>
  </si>
  <si>
    <t>_</t>
    <phoneticPr fontId="5"/>
  </si>
  <si>
    <t>宇宙開発利用政策推進に係る調査・研究や、国際協力調整によって、戦略的研究開発・国際展開の推進に寄与する。</t>
    <phoneticPr fontId="5"/>
  </si>
  <si>
    <t>-</t>
    <phoneticPr fontId="5"/>
  </si>
  <si>
    <t>-</t>
    <phoneticPr fontId="5"/>
  </si>
  <si>
    <t>本事業は、宇宙基本計画の実現に必要な研究や国際調整等を推進するために必要な経費であることから、国民や社会のニーズを踏まえたものである。</t>
    <phoneticPr fontId="5"/>
  </si>
  <si>
    <t>本事業にかかる経費は、我が国の宇宙開発利用に係る政策推進のための事務等に使用するものであることから、国が実施するものである。</t>
    <phoneticPr fontId="5"/>
  </si>
  <si>
    <t>本事業は、宇宙基本計画に記載された政策推進に必要な事業であるため、優先度が高く、必要かつ適切な事業である。</t>
    <phoneticPr fontId="5"/>
  </si>
  <si>
    <t>本事業にかかる経費は、我が国の宇宙開発利用に係る政策推進のための事務等に使用するものであることから、国が実施するべき取組であり、負担関係は妥当である。</t>
    <phoneticPr fontId="5"/>
  </si>
  <si>
    <t>経費の執行に関しては、実績報告書等において、支出先、使途の把握、委託費の使用状況（再委託先も含む）や事業目的の整合性について確認するとともに、現地調査等により実態を確認した結果、合理的かつ真に必要なもののみに支出が行われていた。また、文部科学省が直接実施するものについては、会計規則に基づき適切に処理している。</t>
    <phoneticPr fontId="5"/>
  </si>
  <si>
    <t>経費の執行に関しては、実績報告書等において、支出先、使途の把握、委託費の使用状況（再委託先も含む）や事業目的の整合性について確認するとともに、現地調査等により実態を確認した結果、合理的かつ真に必要なもののみに支出が行われていた。</t>
    <phoneticPr fontId="5"/>
  </si>
  <si>
    <t>経費の執行に関しては、実績報告書等において、支出先、使途の把握、委託費の使用状況（再委託先も含む）や事業目的の整合性について確認するとともに、現地調査等により実態を確認した結果、合理的かつ真に必要なもののみに支出が行われていた。また、文部科学省が直接実施するものについては、会計規則に基づき適切に処理している。</t>
    <phoneticPr fontId="5"/>
  </si>
  <si>
    <t>本事業において公募・委託を行う際には、競争入札等によりコストの低減を図ると共に、文部科学省が直接実施するものについては、会計規則に基づき適切に処理している。</t>
    <phoneticPr fontId="5"/>
  </si>
  <si>
    <t>23-0059</t>
    <phoneticPr fontId="5"/>
  </si>
  <si>
    <t>24-0304</t>
    <phoneticPr fontId="5"/>
  </si>
  <si>
    <t>25-0298</t>
    <phoneticPr fontId="5"/>
  </si>
  <si>
    <t>26-0292</t>
    <phoneticPr fontId="5"/>
  </si>
  <si>
    <t>27-0282</t>
    <phoneticPr fontId="5"/>
  </si>
  <si>
    <t>28-0279</t>
    <phoneticPr fontId="5"/>
  </si>
  <si>
    <t>文部科学省</t>
    <phoneticPr fontId="5"/>
  </si>
  <si>
    <t>○</t>
    <phoneticPr fontId="5"/>
  </si>
  <si>
    <t>9　未来社会に向けた価値創出の取組と経済・社会的課題への対応</t>
    <phoneticPr fontId="5"/>
  </si>
  <si>
    <t>9-5 国家戦略上重要な基幹技術の推進</t>
    <phoneticPr fontId="5"/>
  </si>
  <si>
    <t>-</t>
    <phoneticPr fontId="5"/>
  </si>
  <si>
    <t>-</t>
    <phoneticPr fontId="5"/>
  </si>
  <si>
    <t>-</t>
    <phoneticPr fontId="5"/>
  </si>
  <si>
    <t>-</t>
    <phoneticPr fontId="5"/>
  </si>
  <si>
    <t>人件費</t>
    <rPh sb="0" eb="3">
      <t>ジンケンヒ</t>
    </rPh>
    <phoneticPr fontId="5"/>
  </si>
  <si>
    <t>一般管理費</t>
    <rPh sb="0" eb="2">
      <t>イッパン</t>
    </rPh>
    <rPh sb="2" eb="5">
      <t>カンリヒ</t>
    </rPh>
    <phoneticPr fontId="5"/>
  </si>
  <si>
    <t>旅費</t>
    <rPh sb="0" eb="2">
      <t>リョヒ</t>
    </rPh>
    <phoneticPr fontId="5"/>
  </si>
  <si>
    <t>一般財団法人リモート・センシング技術センター</t>
    <rPh sb="0" eb="2">
      <t>イッパン</t>
    </rPh>
    <rPh sb="2" eb="4">
      <t>ザイダン</t>
    </rPh>
    <rPh sb="4" eb="6">
      <t>ホウジン</t>
    </rPh>
    <rPh sb="16" eb="18">
      <t>ギジュツ</t>
    </rPh>
    <phoneticPr fontId="5"/>
  </si>
  <si>
    <t>-</t>
    <phoneticPr fontId="5"/>
  </si>
  <si>
    <t>A.一般財団法人リモート・センシング技術センター</t>
    <rPh sb="2" eb="4">
      <t>イッパン</t>
    </rPh>
    <rPh sb="4" eb="8">
      <t>ザイダンホウジン</t>
    </rPh>
    <rPh sb="18" eb="20">
      <t>ギジュツ</t>
    </rPh>
    <phoneticPr fontId="5"/>
  </si>
  <si>
    <t>「国内教育研究機関における宇宙開発利用分野の研究シーズ及び当該シーズの海外における協力ニーズに係る調査検討」を実施</t>
    <rPh sb="55" eb="57">
      <t>ジッシ</t>
    </rPh>
    <phoneticPr fontId="5"/>
  </si>
  <si>
    <t>事業実施費</t>
    <rPh sb="0" eb="4">
      <t>ジギョウジッシ</t>
    </rPh>
    <rPh sb="4" eb="5">
      <t>ヒ</t>
    </rPh>
    <phoneticPr fontId="5"/>
  </si>
  <si>
    <t>-</t>
    <phoneticPr fontId="5"/>
  </si>
  <si>
    <t>-</t>
    <phoneticPr fontId="5"/>
  </si>
  <si>
    <t>15.9/138</t>
    <phoneticPr fontId="5"/>
  </si>
  <si>
    <t>23.3/3</t>
    <phoneticPr fontId="5"/>
  </si>
  <si>
    <t>28.3/3</t>
    <phoneticPr fontId="5"/>
  </si>
  <si>
    <t>24.7/135</t>
    <phoneticPr fontId="5"/>
  </si>
  <si>
    <t>宇宙基本計画（平成28年4月1日閣議決定） 等</t>
    <phoneticPr fontId="5"/>
  </si>
  <si>
    <t xml:space="preserve">「宇宙基本計画」（平成28年4月1日閣議決定）に掲げられた「宇宙外交の推進及び宇宙分野に関連する海外展開戦略の強化」等を踏まえ、戦略的研究・国際展開の推進を図る。 </t>
    <phoneticPr fontId="5"/>
  </si>
  <si>
    <t>有</t>
  </si>
  <si>
    <t>無</t>
  </si>
  <si>
    <t>‐</t>
  </si>
  <si>
    <t>成果実績である平成30年のアジア・太平洋地域宇宙機関会議（APRSAF）の参加者数は成果目標を上回っており、目標に見合った実績と言える。</t>
    <phoneticPr fontId="5"/>
  </si>
  <si>
    <t>平成30年度においては、国連の委員会等の国際宇宙会議への積極的な出席、二国間会談の実施等、日本の国際的な宇宙協力の推進に貢献しており、見込みに見合った実績を上げた。</t>
    <rPh sb="43" eb="44">
      <t>ナド</t>
    </rPh>
    <phoneticPr fontId="5"/>
  </si>
  <si>
    <t>本事業において、公募・委託を行う際には、支出先の選定にあたり、十分な公告期間を確保して公募を実施するなど、その妥当性や競争性の確保に努めている。一者応札となった案件については、国内外の宇宙関係機関の研究開発動向について幅広い知見を要することから、応札者が限られたものと考えているが、引き続き十分な公告期間を確保して公募を実施するなど、競争性の確保に努めたい。</t>
    <rPh sb="88" eb="90">
      <t>コクナイ</t>
    </rPh>
    <rPh sb="90" eb="91">
      <t>ガイ</t>
    </rPh>
    <rPh sb="92" eb="94">
      <t>ウチュウ</t>
    </rPh>
    <rPh sb="94" eb="96">
      <t>カンケイ</t>
    </rPh>
    <rPh sb="96" eb="98">
      <t>キカン</t>
    </rPh>
    <rPh sb="99" eb="101">
      <t>ケンキュウ</t>
    </rPh>
    <rPh sb="101" eb="103">
      <t>カイハツ</t>
    </rPh>
    <rPh sb="103" eb="105">
      <t>ドウコウ</t>
    </rPh>
    <rPh sb="109" eb="111">
      <t>ハバヒロ</t>
    </rPh>
    <rPh sb="112" eb="114">
      <t>チケン</t>
    </rPh>
    <phoneticPr fontId="5"/>
  </si>
  <si>
    <t>当初予定していた会議をメール・電話等での対応に切り換えたことにより、職員旅費や委員等旅費の不用額が大きくなった等の理由による。</t>
    <rPh sb="0" eb="2">
      <t>トウショ</t>
    </rPh>
    <rPh sb="2" eb="4">
      <t>ヨテイ</t>
    </rPh>
    <rPh sb="8" eb="10">
      <t>カイギ</t>
    </rPh>
    <rPh sb="15" eb="17">
      <t>デンワ</t>
    </rPh>
    <rPh sb="17" eb="18">
      <t>ナド</t>
    </rPh>
    <rPh sb="20" eb="22">
      <t>タイオウ</t>
    </rPh>
    <rPh sb="23" eb="24">
      <t>キ</t>
    </rPh>
    <rPh sb="25" eb="26">
      <t>カ</t>
    </rPh>
    <rPh sb="34" eb="36">
      <t>ショクイン</t>
    </rPh>
    <rPh sb="36" eb="38">
      <t>リョヒ</t>
    </rPh>
    <rPh sb="39" eb="41">
      <t>イイン</t>
    </rPh>
    <rPh sb="41" eb="42">
      <t>トウ</t>
    </rPh>
    <rPh sb="42" eb="44">
      <t>リョヒ</t>
    </rPh>
    <rPh sb="45" eb="47">
      <t>フヨウ</t>
    </rPh>
    <rPh sb="47" eb="48">
      <t>ガク</t>
    </rPh>
    <rPh sb="49" eb="50">
      <t>オオ</t>
    </rPh>
    <rPh sb="55" eb="56">
      <t>ナド</t>
    </rPh>
    <rPh sb="57" eb="59">
      <t>リユウ</t>
    </rPh>
    <phoneticPr fontId="5"/>
  </si>
  <si>
    <t>アジア・太平洋地域宇宙機関会議（APRSAF）の参加者数
（中間目標年度・目標最終年度には30年度事業の目標値を記載している）</t>
    <phoneticPr fontId="5"/>
  </si>
  <si>
    <t>-</t>
    <phoneticPr fontId="5"/>
  </si>
  <si>
    <t>今後も引き続き、事業の効率的な実施に努めていくものとする。また、今後の事業の実施に当たっては、予算規模を踏まえ、引き続き適切に実施していくものとする。</t>
    <phoneticPr fontId="5"/>
  </si>
  <si>
    <t>本事業により、我が国における宇宙外交や国際協力の推進、宇宙システム海外展開への貢献がなされている。本事業にかかる経費は、文部科学省において直接執行しているものについては会計規則に基づき適切な処理を行い、公募・委託については透明性・公平性を確保することに努めている。</t>
    <rPh sb="119" eb="121">
      <t>カクホ</t>
    </rPh>
    <phoneticPr fontId="5"/>
  </si>
  <si>
    <t>外部有識者による点検対象外</t>
    <phoneticPr fontId="5"/>
  </si>
  <si>
    <t>１．事業評価の観点：この事業は、戦略的研究開発・国際展開の推進を図るため、宇宙開発利用政策推進に係る調査・研究を委託実施等するものであり、契約・執行手続き等の観点から検証を行った。
２．所見：この事業は、我が国の宇宙外交や宇宙関連システムの発展のために、多様な取り組みを実施していることが認められる。一方で、契約においては、競争参加条件を見直すなど、より一層の契約の競争性と透明性の確保に努めるべきである。</t>
    <phoneticPr fontId="5"/>
  </si>
  <si>
    <t>引き続き、十分な公告期間の確保及び周知により、競争性の確保に努める。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</si>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</sst>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19051</xdr:colOff>
      <xdr:row>742</xdr:row>
      <xdr:rowOff>1</xdr:rowOff>
    </xdr:from>
    <xdr:to>
      <xdr:col>30</xdr:col>
      <xdr:colOff>1</xdr:colOff>
      <xdr:row>744</xdr:row>
      <xdr:rowOff>163287</xdr:rowOff>
    </xdr:to>
    <xdr:sp macro="" textlink="">
      <xdr:nvSpPr>
        <xdr:cNvPr id="3" name="テキスト ボックス 2">
          <a:extLst>
            <a:ext uri="{FF2B5EF4-FFF2-40B4-BE49-F238E27FC236}">
              <a16:creationId xmlns:a16="http://schemas.microsoft.com/office/drawing/2014/main" id="{FF1E515E-C2D0-4343-9321-E80964653CD1}"/>
            </a:ext>
          </a:extLst>
        </xdr:cNvPr>
        <xdr:cNvSpPr txBox="1"/>
      </xdr:nvSpPr>
      <xdr:spPr>
        <a:xfrm>
          <a:off x="1619251" y="60740926"/>
          <a:ext cx="4381500" cy="8681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文部科学省</a:t>
          </a:r>
          <a:endParaRPr kumimoji="1" lang="en-US" altLang="ja-JP" sz="1600"/>
        </a:p>
        <a:p>
          <a:pPr algn="ctr"/>
          <a:r>
            <a:rPr kumimoji="1" lang="en-US" altLang="ja-JP" sz="1600"/>
            <a:t>71</a:t>
          </a:r>
          <a:r>
            <a:rPr kumimoji="1" lang="ja-JP" altLang="en-US" sz="1600"/>
            <a:t>百万円</a:t>
          </a:r>
        </a:p>
      </xdr:txBody>
    </xdr:sp>
    <xdr:clientData/>
  </xdr:twoCellAnchor>
  <xdr:twoCellAnchor>
    <xdr:from>
      <xdr:col>32</xdr:col>
      <xdr:colOff>171450</xdr:colOff>
      <xdr:row>741</xdr:row>
      <xdr:rowOff>351063</xdr:rowOff>
    </xdr:from>
    <xdr:to>
      <xdr:col>49</xdr:col>
      <xdr:colOff>400050</xdr:colOff>
      <xdr:row>746</xdr:row>
      <xdr:rowOff>342899</xdr:rowOff>
    </xdr:to>
    <xdr:sp macro="" textlink="">
      <xdr:nvSpPr>
        <xdr:cNvPr id="4" name="テキスト ボックス 3">
          <a:extLst>
            <a:ext uri="{FF2B5EF4-FFF2-40B4-BE49-F238E27FC236}">
              <a16:creationId xmlns:a16="http://schemas.microsoft.com/office/drawing/2014/main" id="{3881058C-7A9D-49E8-9167-CDD8DC0ECD1B}"/>
            </a:ext>
          </a:extLst>
        </xdr:cNvPr>
        <xdr:cNvSpPr txBox="1"/>
      </xdr:nvSpPr>
      <xdr:spPr>
        <a:xfrm>
          <a:off x="6572250" y="60739563"/>
          <a:ext cx="3629025" cy="17539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内訳：</a:t>
          </a:r>
          <a:endParaRPr kumimoji="1" lang="en-US" altLang="ja-JP" sz="1100"/>
        </a:p>
        <a:p>
          <a:r>
            <a:rPr kumimoji="1" lang="ja-JP" altLang="en-US" sz="1100"/>
            <a:t>非常勤職員手当</a:t>
          </a:r>
          <a:r>
            <a:rPr kumimoji="1" lang="en-US" altLang="ja-JP" sz="1100"/>
            <a:t>	7</a:t>
          </a:r>
          <a:r>
            <a:rPr kumimoji="1" lang="ja-JP" altLang="en-US" sz="1100"/>
            <a:t>百万円</a:t>
          </a:r>
          <a:endParaRPr kumimoji="1" lang="en-US" altLang="ja-JP" sz="1100"/>
        </a:p>
        <a:p>
          <a:r>
            <a:rPr kumimoji="1" lang="ja-JP" altLang="en-US" sz="1100"/>
            <a:t>諸謝金</a:t>
          </a:r>
          <a:r>
            <a:rPr kumimoji="1" lang="en-US" altLang="ja-JP" sz="1100"/>
            <a:t>		0.2</a:t>
          </a:r>
          <a:r>
            <a:rPr kumimoji="1" lang="ja-JP" altLang="en-US" sz="1100"/>
            <a:t>百万円</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職員旅費</a:t>
          </a:r>
          <a:r>
            <a:rPr kumimoji="1" lang="en-US" altLang="ja-JP" sz="1100"/>
            <a:t>		12</a:t>
          </a:r>
          <a:r>
            <a:rPr kumimoji="1" lang="ja-JP" altLang="en-US" sz="1100"/>
            <a:t>百万円</a:t>
          </a:r>
          <a:r>
            <a:rPr kumimoji="1" lang="ja-JP" altLang="ja-JP" sz="1100">
              <a:solidFill>
                <a:schemeClr val="dk1"/>
              </a:solidFill>
              <a:effectLst/>
              <a:latin typeface="+mn-lt"/>
              <a:ea typeface="+mn-ea"/>
              <a:cs typeface="+mn-cs"/>
            </a:rPr>
            <a:t>　　を含む</a:t>
          </a:r>
          <a:endParaRPr kumimoji="1" lang="en-US" altLang="ja-JP" sz="1100"/>
        </a:p>
        <a:p>
          <a:r>
            <a:rPr kumimoji="1" lang="ja-JP" altLang="en-US" sz="1100"/>
            <a:t>委員等旅費</a:t>
          </a:r>
          <a:r>
            <a:rPr kumimoji="1" lang="en-US" altLang="ja-JP" sz="1100"/>
            <a:t>		3</a:t>
          </a:r>
          <a:r>
            <a:rPr kumimoji="1" lang="ja-JP" altLang="en-US" sz="1100"/>
            <a:t>百万円　</a:t>
          </a:r>
          <a:endParaRPr kumimoji="1" lang="en-US" altLang="ja-JP" sz="1100"/>
        </a:p>
        <a:p>
          <a:r>
            <a:rPr kumimoji="1" lang="ja-JP" altLang="en-US" sz="1100"/>
            <a:t>在外研究員旅費</a:t>
          </a:r>
          <a:r>
            <a:rPr kumimoji="1" lang="en-US" altLang="ja-JP" sz="1100"/>
            <a:t>	23</a:t>
          </a:r>
          <a:r>
            <a:rPr kumimoji="1" lang="ja-JP" altLang="en-US" sz="1100"/>
            <a:t>百万円</a:t>
          </a:r>
          <a:endParaRPr kumimoji="1" lang="en-US" altLang="ja-JP" sz="1100"/>
        </a:p>
        <a:p>
          <a:r>
            <a:rPr kumimoji="1" lang="ja-JP" altLang="en-US" sz="1100"/>
            <a:t>庁費</a:t>
          </a:r>
          <a:r>
            <a:rPr kumimoji="1" lang="en-US" altLang="ja-JP" sz="1100"/>
            <a:t>		17</a:t>
          </a:r>
          <a:r>
            <a:rPr kumimoji="1" lang="ja-JP" altLang="en-US" sz="1100"/>
            <a:t>百万円</a:t>
          </a:r>
        </a:p>
      </xdr:txBody>
    </xdr:sp>
    <xdr:clientData/>
  </xdr:twoCellAnchor>
  <xdr:twoCellAnchor>
    <xdr:from>
      <xdr:col>8</xdr:col>
      <xdr:colOff>19051</xdr:colOff>
      <xdr:row>751</xdr:row>
      <xdr:rowOff>13607</xdr:rowOff>
    </xdr:from>
    <xdr:to>
      <xdr:col>29</xdr:col>
      <xdr:colOff>190502</xdr:colOff>
      <xdr:row>753</xdr:row>
      <xdr:rowOff>176892</xdr:rowOff>
    </xdr:to>
    <xdr:sp macro="" textlink="">
      <xdr:nvSpPr>
        <xdr:cNvPr id="7" name="テキスト ボックス 6">
          <a:extLst>
            <a:ext uri="{FF2B5EF4-FFF2-40B4-BE49-F238E27FC236}">
              <a16:creationId xmlns:a16="http://schemas.microsoft.com/office/drawing/2014/main" id="{5A8462CC-8828-4BE3-A5D6-925F9FB69D42}"/>
            </a:ext>
          </a:extLst>
        </xdr:cNvPr>
        <xdr:cNvSpPr txBox="1"/>
      </xdr:nvSpPr>
      <xdr:spPr>
        <a:xfrm>
          <a:off x="1619251" y="63926357"/>
          <a:ext cx="4371976" cy="8681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（一財）リモート・センシング技術センター</a:t>
          </a:r>
          <a:endParaRPr kumimoji="1" lang="en-US" altLang="ja-JP" sz="1600"/>
        </a:p>
        <a:p>
          <a:pPr algn="ctr"/>
          <a:r>
            <a:rPr kumimoji="1" lang="en-US" altLang="ja-JP" sz="1600"/>
            <a:t>8</a:t>
          </a:r>
          <a:r>
            <a:rPr kumimoji="1" lang="ja-JP" altLang="en-US" sz="1600"/>
            <a:t>百万円</a:t>
          </a:r>
        </a:p>
      </xdr:txBody>
    </xdr:sp>
    <xdr:clientData/>
  </xdr:twoCellAnchor>
  <xdr:twoCellAnchor>
    <xdr:from>
      <xdr:col>8</xdr:col>
      <xdr:colOff>47625</xdr:colOff>
      <xdr:row>753</xdr:row>
      <xdr:rowOff>285750</xdr:rowOff>
    </xdr:from>
    <xdr:to>
      <xdr:col>29</xdr:col>
      <xdr:colOff>190501</xdr:colOff>
      <xdr:row>757</xdr:row>
      <xdr:rowOff>28575</xdr:rowOff>
    </xdr:to>
    <xdr:sp macro="" textlink="">
      <xdr:nvSpPr>
        <xdr:cNvPr id="8" name="テキスト ボックス 7">
          <a:extLst>
            <a:ext uri="{FF2B5EF4-FFF2-40B4-BE49-F238E27FC236}">
              <a16:creationId xmlns:a16="http://schemas.microsoft.com/office/drawing/2014/main" id="{A85CD8DF-4645-4EB0-98C8-F9E261F5676A}"/>
            </a:ext>
          </a:extLst>
        </xdr:cNvPr>
        <xdr:cNvSpPr txBox="1"/>
      </xdr:nvSpPr>
      <xdr:spPr>
        <a:xfrm>
          <a:off x="1647825" y="64903350"/>
          <a:ext cx="4343401" cy="1466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600"/>
            <a:t>国内教育研究機関における宇宙開発利用分野の研究活動状況と海外研究機関との共同研究等のニーズの調査を実施</a:t>
          </a:r>
        </a:p>
      </xdr:txBody>
    </xdr:sp>
    <xdr:clientData/>
  </xdr:twoCellAnchor>
  <xdr:twoCellAnchor>
    <xdr:from>
      <xdr:col>19</xdr:col>
      <xdr:colOff>4764</xdr:colOff>
      <xdr:row>744</xdr:row>
      <xdr:rowOff>163287</xdr:rowOff>
    </xdr:from>
    <xdr:to>
      <xdr:col>19</xdr:col>
      <xdr:colOff>9526</xdr:colOff>
      <xdr:row>751</xdr:row>
      <xdr:rowOff>13607</xdr:rowOff>
    </xdr:to>
    <xdr:cxnSp macro="">
      <xdr:nvCxnSpPr>
        <xdr:cNvPr id="10" name="直線矢印コネクタ 9">
          <a:extLst>
            <a:ext uri="{FF2B5EF4-FFF2-40B4-BE49-F238E27FC236}">
              <a16:creationId xmlns:a16="http://schemas.microsoft.com/office/drawing/2014/main" id="{C6F48ACC-6FA0-4FFB-A80D-3ADCAE65D8CA}"/>
            </a:ext>
          </a:extLst>
        </xdr:cNvPr>
        <xdr:cNvCxnSpPr>
          <a:stCxn id="3" idx="2"/>
          <a:endCxn id="7" idx="0"/>
        </xdr:cNvCxnSpPr>
      </xdr:nvCxnSpPr>
      <xdr:spPr>
        <a:xfrm flipH="1">
          <a:off x="3805239" y="61609062"/>
          <a:ext cx="4762" cy="2317295"/>
        </a:xfrm>
        <a:prstGeom prst="straightConnector1">
          <a:avLst/>
        </a:prstGeom>
        <a:ln w="9525"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8</xdr:col>
      <xdr:colOff>38100</xdr:colOff>
      <xdr:row>744</xdr:row>
      <xdr:rowOff>272143</xdr:rowOff>
    </xdr:from>
    <xdr:to>
      <xdr:col>29</xdr:col>
      <xdr:colOff>190500</xdr:colOff>
      <xdr:row>748</xdr:row>
      <xdr:rowOff>152400</xdr:rowOff>
    </xdr:to>
    <xdr:sp macro="" textlink="">
      <xdr:nvSpPr>
        <xdr:cNvPr id="5" name="テキスト ボックス 4">
          <a:extLst>
            <a:ext uri="{FF2B5EF4-FFF2-40B4-BE49-F238E27FC236}">
              <a16:creationId xmlns:a16="http://schemas.microsoft.com/office/drawing/2014/main" id="{16CBA2E5-4056-4847-BE5F-D0917EB85EC9}"/>
            </a:ext>
          </a:extLst>
        </xdr:cNvPr>
        <xdr:cNvSpPr txBox="1"/>
      </xdr:nvSpPr>
      <xdr:spPr>
        <a:xfrm>
          <a:off x="1638300" y="61717918"/>
          <a:ext cx="4352925" cy="12899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600"/>
            <a:t>我が国における、宇宙システム海外展開への貢献、宇宙外交の推進や、国際的競争力強化等の観点から事務事業を実施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257</v>
      </c>
      <c r="AT2" s="220"/>
      <c r="AU2" s="220"/>
      <c r="AV2" s="52" t="str">
        <f>IF(AW2="", "", "-")</f>
        <v/>
      </c>
      <c r="AW2" s="397"/>
      <c r="AX2" s="397"/>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580</v>
      </c>
      <c r="H5" s="559"/>
      <c r="I5" s="559"/>
      <c r="J5" s="559"/>
      <c r="K5" s="559"/>
      <c r="L5" s="559"/>
      <c r="M5" s="560" t="s">
        <v>66</v>
      </c>
      <c r="N5" s="561"/>
      <c r="O5" s="561"/>
      <c r="P5" s="561"/>
      <c r="Q5" s="561"/>
      <c r="R5" s="562"/>
      <c r="S5" s="563" t="s">
        <v>581</v>
      </c>
      <c r="T5" s="559"/>
      <c r="U5" s="559"/>
      <c r="V5" s="559"/>
      <c r="W5" s="559"/>
      <c r="X5" s="564"/>
      <c r="Y5" s="714" t="s">
        <v>3</v>
      </c>
      <c r="Z5" s="715"/>
      <c r="AA5" s="715"/>
      <c r="AB5" s="715"/>
      <c r="AC5" s="715"/>
      <c r="AD5" s="716"/>
      <c r="AE5" s="717" t="s">
        <v>582</v>
      </c>
      <c r="AF5" s="717"/>
      <c r="AG5" s="717"/>
      <c r="AH5" s="717"/>
      <c r="AI5" s="717"/>
      <c r="AJ5" s="717"/>
      <c r="AK5" s="717"/>
      <c r="AL5" s="717"/>
      <c r="AM5" s="717"/>
      <c r="AN5" s="717"/>
      <c r="AO5" s="717"/>
      <c r="AP5" s="718"/>
      <c r="AQ5" s="719" t="s">
        <v>583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584</v>
      </c>
      <c r="H7" s="830"/>
      <c r="I7" s="830"/>
      <c r="J7" s="830"/>
      <c r="K7" s="830"/>
      <c r="L7" s="830"/>
      <c r="M7" s="830"/>
      <c r="N7" s="830"/>
      <c r="O7" s="830"/>
      <c r="P7" s="830"/>
      <c r="Q7" s="830"/>
      <c r="R7" s="830"/>
      <c r="S7" s="830"/>
      <c r="T7" s="830"/>
      <c r="U7" s="830"/>
      <c r="V7" s="830"/>
      <c r="W7" s="830"/>
      <c r="X7" s="831"/>
      <c r="Y7" s="395" t="s">
        <v>513</v>
      </c>
      <c r="Z7" s="296"/>
      <c r="AA7" s="296"/>
      <c r="AB7" s="296"/>
      <c r="AC7" s="296"/>
      <c r="AD7" s="396"/>
      <c r="AE7" s="383" t="s">
        <v>650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宇宙開発利用</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651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96</v>
      </c>
      <c r="Q13" s="109"/>
      <c r="R13" s="109"/>
      <c r="S13" s="109"/>
      <c r="T13" s="109"/>
      <c r="U13" s="109"/>
      <c r="V13" s="110"/>
      <c r="W13" s="108">
        <v>129.94999999999999</v>
      </c>
      <c r="X13" s="109"/>
      <c r="Y13" s="109"/>
      <c r="Z13" s="109"/>
      <c r="AA13" s="109"/>
      <c r="AB13" s="109"/>
      <c r="AC13" s="110"/>
      <c r="AD13" s="108">
        <v>91</v>
      </c>
      <c r="AE13" s="109"/>
      <c r="AF13" s="109"/>
      <c r="AG13" s="109"/>
      <c r="AH13" s="109"/>
      <c r="AI13" s="109"/>
      <c r="AJ13" s="110"/>
      <c r="AK13" s="108">
        <v>89</v>
      </c>
      <c r="AL13" s="109"/>
      <c r="AM13" s="109"/>
      <c r="AN13" s="109"/>
      <c r="AO13" s="109"/>
      <c r="AP13" s="109"/>
      <c r="AQ13" s="110"/>
      <c r="AR13" s="105">
        <v>89</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586</v>
      </c>
      <c r="Q14" s="109"/>
      <c r="R14" s="109"/>
      <c r="S14" s="109"/>
      <c r="T14" s="109"/>
      <c r="U14" s="109"/>
      <c r="V14" s="110"/>
      <c r="W14" s="108" t="s">
        <v>586</v>
      </c>
      <c r="X14" s="109"/>
      <c r="Y14" s="109"/>
      <c r="Z14" s="109"/>
      <c r="AA14" s="109"/>
      <c r="AB14" s="109"/>
      <c r="AC14" s="110"/>
      <c r="AD14" s="108" t="s">
        <v>570</v>
      </c>
      <c r="AE14" s="109"/>
      <c r="AF14" s="109"/>
      <c r="AG14" s="109"/>
      <c r="AH14" s="109"/>
      <c r="AI14" s="109"/>
      <c r="AJ14" s="110"/>
      <c r="AK14" s="108" t="s">
        <v>632</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586</v>
      </c>
      <c r="Q15" s="109"/>
      <c r="R15" s="109"/>
      <c r="S15" s="109"/>
      <c r="T15" s="109"/>
      <c r="U15" s="109"/>
      <c r="V15" s="110"/>
      <c r="W15" s="108" t="s">
        <v>586</v>
      </c>
      <c r="X15" s="109"/>
      <c r="Y15" s="109"/>
      <c r="Z15" s="109"/>
      <c r="AA15" s="109"/>
      <c r="AB15" s="109"/>
      <c r="AC15" s="110"/>
      <c r="AD15" s="108" t="s">
        <v>569</v>
      </c>
      <c r="AE15" s="109"/>
      <c r="AF15" s="109"/>
      <c r="AG15" s="109"/>
      <c r="AH15" s="109"/>
      <c r="AI15" s="109"/>
      <c r="AJ15" s="110"/>
      <c r="AK15" s="108" t="s">
        <v>633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586</v>
      </c>
      <c r="Q16" s="109"/>
      <c r="R16" s="109"/>
      <c r="S16" s="109"/>
      <c r="T16" s="109"/>
      <c r="U16" s="109"/>
      <c r="V16" s="110"/>
      <c r="W16" s="108" t="s">
        <v>569</v>
      </c>
      <c r="X16" s="109"/>
      <c r="Y16" s="109"/>
      <c r="Z16" s="109"/>
      <c r="AA16" s="109"/>
      <c r="AB16" s="109"/>
      <c r="AC16" s="110"/>
      <c r="AD16" s="108" t="s">
        <v>586</v>
      </c>
      <c r="AE16" s="109"/>
      <c r="AF16" s="109"/>
      <c r="AG16" s="109"/>
      <c r="AH16" s="109"/>
      <c r="AI16" s="109"/>
      <c r="AJ16" s="110"/>
      <c r="AK16" s="108" t="s">
        <v>634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586</v>
      </c>
      <c r="Q17" s="109"/>
      <c r="R17" s="109"/>
      <c r="S17" s="109"/>
      <c r="T17" s="109"/>
      <c r="U17" s="109"/>
      <c r="V17" s="110"/>
      <c r="W17" s="108" t="s">
        <v>584</v>
      </c>
      <c r="X17" s="109"/>
      <c r="Y17" s="109"/>
      <c r="Z17" s="109"/>
      <c r="AA17" s="109"/>
      <c r="AB17" s="109"/>
      <c r="AC17" s="110"/>
      <c r="AD17" s="108">
        <v>-2</v>
      </c>
      <c r="AE17" s="109"/>
      <c r="AF17" s="109"/>
      <c r="AG17" s="109"/>
      <c r="AH17" s="109"/>
      <c r="AI17" s="109"/>
      <c r="AJ17" s="110"/>
      <c r="AK17" s="108" t="s">
        <v>635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96</v>
      </c>
      <c r="Q18" s="115"/>
      <c r="R18" s="115"/>
      <c r="S18" s="115"/>
      <c r="T18" s="115"/>
      <c r="U18" s="115"/>
      <c r="V18" s="116"/>
      <c r="W18" s="114">
        <f>SUM(W13:AC17)</f>
        <v>129.94999999999999</v>
      </c>
      <c r="X18" s="115"/>
      <c r="Y18" s="115"/>
      <c r="Z18" s="115"/>
      <c r="AA18" s="115"/>
      <c r="AB18" s="115"/>
      <c r="AC18" s="116"/>
      <c r="AD18" s="114">
        <f>SUM(AD13:AJ17)</f>
        <v>89</v>
      </c>
      <c r="AE18" s="115"/>
      <c r="AF18" s="115"/>
      <c r="AG18" s="115"/>
      <c r="AH18" s="115"/>
      <c r="AI18" s="115"/>
      <c r="AJ18" s="116"/>
      <c r="AK18" s="114">
        <f>SUM(AK13:AQ17)</f>
        <v>89</v>
      </c>
      <c r="AL18" s="115"/>
      <c r="AM18" s="115"/>
      <c r="AN18" s="115"/>
      <c r="AO18" s="115"/>
      <c r="AP18" s="115"/>
      <c r="AQ18" s="116"/>
      <c r="AR18" s="114">
        <f>SUM(AR13:AX17)</f>
        <v>89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78.8</v>
      </c>
      <c r="Q19" s="109"/>
      <c r="R19" s="109"/>
      <c r="S19" s="109"/>
      <c r="T19" s="109"/>
      <c r="U19" s="109"/>
      <c r="V19" s="110"/>
      <c r="W19" s="108">
        <v>113.046302</v>
      </c>
      <c r="X19" s="109"/>
      <c r="Y19" s="109"/>
      <c r="Z19" s="109"/>
      <c r="AA19" s="109"/>
      <c r="AB19" s="109"/>
      <c r="AC19" s="110"/>
      <c r="AD19" s="108">
        <v>71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0.8208333333333333</v>
      </c>
      <c r="Q20" s="539"/>
      <c r="R20" s="539"/>
      <c r="S20" s="539"/>
      <c r="T20" s="539"/>
      <c r="U20" s="539"/>
      <c r="V20" s="539"/>
      <c r="W20" s="539">
        <f t="shared" ref="W20" si="0">IF(W18=0, "-", SUM(W19)/W18)</f>
        <v>0.86992152366294739</v>
      </c>
      <c r="X20" s="539"/>
      <c r="Y20" s="539"/>
      <c r="Z20" s="539"/>
      <c r="AA20" s="539"/>
      <c r="AB20" s="539"/>
      <c r="AC20" s="539"/>
      <c r="AD20" s="539">
        <f t="shared" ref="AD20" si="1">IF(AD18=0, "-", SUM(AD19)/AD18)</f>
        <v>0.797752808988764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0.8208333333333333</v>
      </c>
      <c r="Q21" s="539"/>
      <c r="R21" s="539"/>
      <c r="S21" s="539"/>
      <c r="T21" s="539"/>
      <c r="U21" s="539"/>
      <c r="V21" s="539"/>
      <c r="W21" s="539">
        <f t="shared" ref="W21" si="2">IF(W19=0, "-", SUM(W19)/SUM(W13,W14))</f>
        <v>0.86992152366294739</v>
      </c>
      <c r="X21" s="539"/>
      <c r="Y21" s="539"/>
      <c r="Z21" s="539"/>
      <c r="AA21" s="539"/>
      <c r="AB21" s="539"/>
      <c r="AC21" s="539"/>
      <c r="AD21" s="539">
        <f t="shared" ref="AD21" si="3">IF(AD19=0, "-", SUM(AD19)/SUM(AD13,AD14))</f>
        <v>0.78021978021978022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28</v>
      </c>
      <c r="Q23" s="106"/>
      <c r="R23" s="106"/>
      <c r="S23" s="106"/>
      <c r="T23" s="106"/>
      <c r="U23" s="106"/>
      <c r="V23" s="107"/>
      <c r="W23" s="105">
        <v>28</v>
      </c>
      <c r="X23" s="106"/>
      <c r="Y23" s="106"/>
      <c r="Z23" s="106"/>
      <c r="AA23" s="106"/>
      <c r="AB23" s="106"/>
      <c r="AC23" s="107"/>
      <c r="AD23" s="209" t="s">
        <v>568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588</v>
      </c>
      <c r="H24" s="190"/>
      <c r="I24" s="190"/>
      <c r="J24" s="190"/>
      <c r="K24" s="190"/>
      <c r="L24" s="190"/>
      <c r="M24" s="190"/>
      <c r="N24" s="190"/>
      <c r="O24" s="191"/>
      <c r="P24" s="108">
        <v>19</v>
      </c>
      <c r="Q24" s="109"/>
      <c r="R24" s="109"/>
      <c r="S24" s="109"/>
      <c r="T24" s="109"/>
      <c r="U24" s="109"/>
      <c r="V24" s="110"/>
      <c r="W24" s="108">
        <v>19</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589</v>
      </c>
      <c r="H25" s="190"/>
      <c r="I25" s="190"/>
      <c r="J25" s="190"/>
      <c r="K25" s="190"/>
      <c r="L25" s="190"/>
      <c r="M25" s="190"/>
      <c r="N25" s="190"/>
      <c r="O25" s="191"/>
      <c r="P25" s="108">
        <v>18</v>
      </c>
      <c r="Q25" s="109"/>
      <c r="R25" s="109"/>
      <c r="S25" s="109"/>
      <c r="T25" s="109"/>
      <c r="U25" s="109"/>
      <c r="V25" s="110"/>
      <c r="W25" s="108">
        <v>18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590</v>
      </c>
      <c r="H26" s="190"/>
      <c r="I26" s="190"/>
      <c r="J26" s="190"/>
      <c r="K26" s="190"/>
      <c r="L26" s="190"/>
      <c r="M26" s="190"/>
      <c r="N26" s="190"/>
      <c r="O26" s="191"/>
      <c r="P26" s="108">
        <v>9</v>
      </c>
      <c r="Q26" s="109"/>
      <c r="R26" s="109"/>
      <c r="S26" s="109"/>
      <c r="T26" s="109"/>
      <c r="U26" s="109"/>
      <c r="V26" s="110"/>
      <c r="W26" s="108">
        <v>9</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591</v>
      </c>
      <c r="H27" s="190"/>
      <c r="I27" s="190"/>
      <c r="J27" s="190"/>
      <c r="K27" s="190"/>
      <c r="L27" s="190"/>
      <c r="M27" s="190"/>
      <c r="N27" s="190"/>
      <c r="O27" s="191"/>
      <c r="P27" s="108">
        <v>7</v>
      </c>
      <c r="Q27" s="109"/>
      <c r="R27" s="109"/>
      <c r="S27" s="109"/>
      <c r="T27" s="109"/>
      <c r="U27" s="109"/>
      <c r="V27" s="110"/>
      <c r="W27" s="108">
        <v>7</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8</v>
      </c>
      <c r="Q28" s="115"/>
      <c r="R28" s="115"/>
      <c r="S28" s="115"/>
      <c r="T28" s="115"/>
      <c r="U28" s="115"/>
      <c r="V28" s="116"/>
      <c r="W28" s="114">
        <f>W29-SUM(W23:W27)</f>
        <v>8</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89</v>
      </c>
      <c r="Q29" s="109"/>
      <c r="R29" s="109"/>
      <c r="S29" s="109"/>
      <c r="T29" s="109"/>
      <c r="U29" s="109"/>
      <c r="V29" s="110"/>
      <c r="W29" s="227">
        <f>AR13</f>
        <v>89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30</v>
      </c>
      <c r="AR31" s="136"/>
      <c r="AS31" s="137" t="s">
        <v>355</v>
      </c>
      <c r="AT31" s="172"/>
      <c r="AU31" s="271" t="s">
        <v>569</v>
      </c>
      <c r="AV31" s="271"/>
      <c r="AW31" s="379" t="s">
        <v>300</v>
      </c>
      <c r="AX31" s="380"/>
    </row>
    <row r="32" spans="1:50" ht="45.75" customHeight="1" x14ac:dyDescent="0.15">
      <c r="A32" s="515"/>
      <c r="B32" s="513"/>
      <c r="C32" s="513"/>
      <c r="D32" s="513"/>
      <c r="E32" s="513"/>
      <c r="F32" s="514"/>
      <c r="G32" s="540" t="s">
        <v>592</v>
      </c>
      <c r="H32" s="541"/>
      <c r="I32" s="541"/>
      <c r="J32" s="541"/>
      <c r="K32" s="541"/>
      <c r="L32" s="541"/>
      <c r="M32" s="541"/>
      <c r="N32" s="541"/>
      <c r="O32" s="542"/>
      <c r="P32" s="161" t="s">
        <v>659</v>
      </c>
      <c r="Q32" s="161"/>
      <c r="R32" s="161"/>
      <c r="S32" s="161"/>
      <c r="T32" s="161"/>
      <c r="U32" s="161"/>
      <c r="V32" s="161"/>
      <c r="W32" s="161"/>
      <c r="X32" s="231"/>
      <c r="Y32" s="338" t="s">
        <v>12</v>
      </c>
      <c r="Z32" s="549"/>
      <c r="AA32" s="550"/>
      <c r="AB32" s="551" t="s">
        <v>593</v>
      </c>
      <c r="AC32" s="551"/>
      <c r="AD32" s="551"/>
      <c r="AE32" s="364">
        <v>576</v>
      </c>
      <c r="AF32" s="365"/>
      <c r="AG32" s="365"/>
      <c r="AH32" s="365"/>
      <c r="AI32" s="364">
        <v>539</v>
      </c>
      <c r="AJ32" s="365"/>
      <c r="AK32" s="365"/>
      <c r="AL32" s="365"/>
      <c r="AM32" s="364">
        <v>384</v>
      </c>
      <c r="AN32" s="365"/>
      <c r="AO32" s="365"/>
      <c r="AP32" s="365"/>
      <c r="AQ32" s="111" t="s">
        <v>586</v>
      </c>
      <c r="AR32" s="112"/>
      <c r="AS32" s="112"/>
      <c r="AT32" s="113"/>
      <c r="AU32" s="365" t="s">
        <v>586</v>
      </c>
      <c r="AV32" s="365"/>
      <c r="AW32" s="365"/>
      <c r="AX32" s="367"/>
    </row>
    <row r="33" spans="1:50" ht="45.7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593</v>
      </c>
      <c r="AC33" s="522"/>
      <c r="AD33" s="522"/>
      <c r="AE33" s="364">
        <v>350</v>
      </c>
      <c r="AF33" s="365"/>
      <c r="AG33" s="365"/>
      <c r="AH33" s="365"/>
      <c r="AI33" s="364">
        <v>350</v>
      </c>
      <c r="AJ33" s="365"/>
      <c r="AK33" s="365"/>
      <c r="AL33" s="365"/>
      <c r="AM33" s="364">
        <v>350</v>
      </c>
      <c r="AN33" s="365"/>
      <c r="AO33" s="365"/>
      <c r="AP33" s="365"/>
      <c r="AQ33" s="111">
        <v>350</v>
      </c>
      <c r="AR33" s="112"/>
      <c r="AS33" s="112"/>
      <c r="AT33" s="113"/>
      <c r="AU33" s="365">
        <v>350</v>
      </c>
      <c r="AV33" s="365"/>
      <c r="AW33" s="365"/>
      <c r="AX33" s="367"/>
    </row>
    <row r="34" spans="1:50" ht="45.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t="s">
        <v>640</v>
      </c>
      <c r="AR34" s="112"/>
      <c r="AS34" s="112"/>
      <c r="AT34" s="113"/>
      <c r="AU34" s="365" t="s">
        <v>586</v>
      </c>
      <c r="AV34" s="365"/>
      <c r="AW34" s="365"/>
      <c r="AX34" s="367"/>
    </row>
    <row r="35" spans="1:50" ht="23.25" customHeight="1" x14ac:dyDescent="0.15">
      <c r="A35" s="897" t="s">
        <v>503</v>
      </c>
      <c r="B35" s="898"/>
      <c r="C35" s="898"/>
      <c r="D35" s="898"/>
      <c r="E35" s="898"/>
      <c r="F35" s="899"/>
      <c r="G35" s="903" t="s">
        <v>594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533</v>
      </c>
      <c r="AF65" s="369"/>
      <c r="AG65" s="369"/>
      <c r="AH65" s="370"/>
      <c r="AI65" s="368" t="s">
        <v>530</v>
      </c>
      <c r="AJ65" s="369"/>
      <c r="AK65" s="369"/>
      <c r="AL65" s="370"/>
      <c r="AM65" s="375" t="s">
        <v>525</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493</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493</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494</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492</v>
      </c>
      <c r="X70" s="944"/>
      <c r="Y70" s="949" t="s">
        <v>12</v>
      </c>
      <c r="Z70" s="949"/>
      <c r="AA70" s="950"/>
      <c r="AB70" s="951" t="s">
        <v>493</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493</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494</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506</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533</v>
      </c>
      <c r="AF100" s="824"/>
      <c r="AG100" s="824"/>
      <c r="AH100" s="825"/>
      <c r="AI100" s="823" t="s">
        <v>530</v>
      </c>
      <c r="AJ100" s="824"/>
      <c r="AK100" s="824"/>
      <c r="AL100" s="825"/>
      <c r="AM100" s="823" t="s">
        <v>526</v>
      </c>
      <c r="AN100" s="824"/>
      <c r="AO100" s="824"/>
      <c r="AP100" s="825"/>
      <c r="AQ100" s="928" t="s">
        <v>519</v>
      </c>
      <c r="AR100" s="929"/>
      <c r="AS100" s="929"/>
      <c r="AT100" s="930"/>
      <c r="AU100" s="928" t="s">
        <v>516</v>
      </c>
      <c r="AV100" s="929"/>
      <c r="AW100" s="929"/>
      <c r="AX100" s="931"/>
    </row>
    <row r="101" spans="1:60" ht="23.25" customHeight="1" x14ac:dyDescent="0.15">
      <c r="A101" s="491"/>
      <c r="B101" s="492"/>
      <c r="C101" s="492"/>
      <c r="D101" s="492"/>
      <c r="E101" s="492"/>
      <c r="F101" s="493"/>
      <c r="G101" s="161" t="s">
        <v>595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596</v>
      </c>
      <c r="AC101" s="551"/>
      <c r="AD101" s="551"/>
      <c r="AE101" s="364">
        <v>188</v>
      </c>
      <c r="AF101" s="365"/>
      <c r="AG101" s="365"/>
      <c r="AH101" s="366"/>
      <c r="AI101" s="364">
        <v>188</v>
      </c>
      <c r="AJ101" s="365"/>
      <c r="AK101" s="365"/>
      <c r="AL101" s="366"/>
      <c r="AM101" s="364">
        <v>138</v>
      </c>
      <c r="AN101" s="365"/>
      <c r="AO101" s="365"/>
      <c r="AP101" s="366"/>
      <c r="AQ101" s="364" t="s">
        <v>586</v>
      </c>
      <c r="AR101" s="365"/>
      <c r="AS101" s="365"/>
      <c r="AT101" s="366"/>
      <c r="AU101" s="364" t="s">
        <v>640</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596</v>
      </c>
      <c r="AC102" s="551"/>
      <c r="AD102" s="551"/>
      <c r="AE102" s="358">
        <v>148</v>
      </c>
      <c r="AF102" s="358"/>
      <c r="AG102" s="358"/>
      <c r="AH102" s="358"/>
      <c r="AI102" s="358">
        <v>138</v>
      </c>
      <c r="AJ102" s="358"/>
      <c r="AK102" s="358"/>
      <c r="AL102" s="358"/>
      <c r="AM102" s="358">
        <v>114</v>
      </c>
      <c r="AN102" s="358"/>
      <c r="AO102" s="358"/>
      <c r="AP102" s="358"/>
      <c r="AQ102" s="814">
        <v>135</v>
      </c>
      <c r="AR102" s="815"/>
      <c r="AS102" s="815"/>
      <c r="AT102" s="816"/>
      <c r="AU102" s="814" t="s">
        <v>644</v>
      </c>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15">
      <c r="A104" s="491"/>
      <c r="B104" s="492"/>
      <c r="C104" s="492"/>
      <c r="D104" s="492"/>
      <c r="E104" s="492"/>
      <c r="F104" s="493"/>
      <c r="G104" s="161" t="s">
        <v>597</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593</v>
      </c>
      <c r="AC104" s="472"/>
      <c r="AD104" s="473"/>
      <c r="AE104" s="364">
        <v>4</v>
      </c>
      <c r="AF104" s="365"/>
      <c r="AG104" s="365"/>
      <c r="AH104" s="366"/>
      <c r="AI104" s="364">
        <v>4</v>
      </c>
      <c r="AJ104" s="365"/>
      <c r="AK104" s="365"/>
      <c r="AL104" s="366"/>
      <c r="AM104" s="364">
        <v>3</v>
      </c>
      <c r="AN104" s="365"/>
      <c r="AO104" s="365"/>
      <c r="AP104" s="366"/>
      <c r="AQ104" s="364" t="s">
        <v>586</v>
      </c>
      <c r="AR104" s="365"/>
      <c r="AS104" s="365"/>
      <c r="AT104" s="366"/>
      <c r="AU104" s="364" t="s">
        <v>640</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593</v>
      </c>
      <c r="AC105" s="407"/>
      <c r="AD105" s="408"/>
      <c r="AE105" s="358">
        <v>5</v>
      </c>
      <c r="AF105" s="358"/>
      <c r="AG105" s="358"/>
      <c r="AH105" s="358"/>
      <c r="AI105" s="358">
        <v>5</v>
      </c>
      <c r="AJ105" s="358"/>
      <c r="AK105" s="358"/>
      <c r="AL105" s="358"/>
      <c r="AM105" s="358">
        <v>5</v>
      </c>
      <c r="AN105" s="358"/>
      <c r="AO105" s="358"/>
      <c r="AP105" s="358"/>
      <c r="AQ105" s="364">
        <v>5</v>
      </c>
      <c r="AR105" s="365"/>
      <c r="AS105" s="365"/>
      <c r="AT105" s="366"/>
      <c r="AU105" s="814" t="s">
        <v>645</v>
      </c>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598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599</v>
      </c>
      <c r="AC116" s="301"/>
      <c r="AD116" s="302"/>
      <c r="AE116" s="358">
        <v>0.1</v>
      </c>
      <c r="AF116" s="358"/>
      <c r="AG116" s="358"/>
      <c r="AH116" s="358"/>
      <c r="AI116" s="358">
        <v>0.115</v>
      </c>
      <c r="AJ116" s="358"/>
      <c r="AK116" s="358"/>
      <c r="AL116" s="358"/>
      <c r="AM116" s="358">
        <v>0.1</v>
      </c>
      <c r="AN116" s="358"/>
      <c r="AO116" s="358"/>
      <c r="AP116" s="358"/>
      <c r="AQ116" s="364">
        <v>0.1</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600</v>
      </c>
      <c r="AC117" s="342"/>
      <c r="AD117" s="343"/>
      <c r="AE117" s="306" t="s">
        <v>601</v>
      </c>
      <c r="AF117" s="306"/>
      <c r="AG117" s="306"/>
      <c r="AH117" s="306"/>
      <c r="AI117" s="306" t="s">
        <v>602</v>
      </c>
      <c r="AJ117" s="306"/>
      <c r="AK117" s="306"/>
      <c r="AL117" s="306"/>
      <c r="AM117" s="306" t="s">
        <v>646</v>
      </c>
      <c r="AN117" s="306"/>
      <c r="AO117" s="306"/>
      <c r="AP117" s="306"/>
      <c r="AQ117" s="306" t="s">
        <v>649</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603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574</v>
      </c>
      <c r="AC119" s="301"/>
      <c r="AD119" s="302"/>
      <c r="AE119" s="358">
        <v>5</v>
      </c>
      <c r="AF119" s="358"/>
      <c r="AG119" s="358"/>
      <c r="AH119" s="358"/>
      <c r="AI119" s="358">
        <v>5.7684329999999999</v>
      </c>
      <c r="AJ119" s="358"/>
      <c r="AK119" s="358"/>
      <c r="AL119" s="358"/>
      <c r="AM119" s="358">
        <v>7.7</v>
      </c>
      <c r="AN119" s="358"/>
      <c r="AO119" s="358"/>
      <c r="AP119" s="358"/>
      <c r="AQ119" s="358">
        <v>9.4</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604</v>
      </c>
      <c r="AC120" s="342"/>
      <c r="AD120" s="343"/>
      <c r="AE120" s="306" t="s">
        <v>605</v>
      </c>
      <c r="AF120" s="306"/>
      <c r="AG120" s="306"/>
      <c r="AH120" s="306"/>
      <c r="AI120" s="306" t="s">
        <v>606</v>
      </c>
      <c r="AJ120" s="306"/>
      <c r="AK120" s="306"/>
      <c r="AL120" s="306"/>
      <c r="AM120" s="306" t="s">
        <v>647</v>
      </c>
      <c r="AN120" s="306"/>
      <c r="AO120" s="306"/>
      <c r="AP120" s="306"/>
      <c r="AQ120" s="306" t="s">
        <v>648</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575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575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575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563</v>
      </c>
      <c r="B130" s="991"/>
      <c r="C130" s="990" t="s">
        <v>358</v>
      </c>
      <c r="D130" s="991"/>
      <c r="E130" s="308" t="s">
        <v>387</v>
      </c>
      <c r="F130" s="309"/>
      <c r="G130" s="310" t="s">
        <v>630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4"/>
      <c r="B134" s="252"/>
      <c r="C134" s="251"/>
      <c r="D134" s="252"/>
      <c r="E134" s="251"/>
      <c r="F134" s="314"/>
      <c r="G134" s="230" t="s">
        <v>608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609</v>
      </c>
      <c r="AC134" s="221"/>
      <c r="AD134" s="221"/>
      <c r="AE134" s="266" t="s">
        <v>569</v>
      </c>
      <c r="AF134" s="112"/>
      <c r="AG134" s="112"/>
      <c r="AH134" s="112"/>
      <c r="AI134" s="266" t="s">
        <v>569</v>
      </c>
      <c r="AJ134" s="112"/>
      <c r="AK134" s="112"/>
      <c r="AL134" s="112"/>
      <c r="AM134" s="266" t="s">
        <v>660</v>
      </c>
      <c r="AN134" s="112"/>
      <c r="AO134" s="112"/>
      <c r="AP134" s="112"/>
      <c r="AQ134" s="266" t="s">
        <v>584</v>
      </c>
      <c r="AR134" s="112"/>
      <c r="AS134" s="112"/>
      <c r="AT134" s="112"/>
      <c r="AU134" s="266" t="s">
        <v>586</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609</v>
      </c>
      <c r="AC135" s="133"/>
      <c r="AD135" s="133"/>
      <c r="AE135" s="266" t="s">
        <v>586</v>
      </c>
      <c r="AF135" s="112"/>
      <c r="AG135" s="112"/>
      <c r="AH135" s="112"/>
      <c r="AI135" s="266" t="s">
        <v>569</v>
      </c>
      <c r="AJ135" s="112"/>
      <c r="AK135" s="112"/>
      <c r="AL135" s="112"/>
      <c r="AM135" s="266" t="s">
        <v>660</v>
      </c>
      <c r="AN135" s="112"/>
      <c r="AO135" s="112"/>
      <c r="AP135" s="112"/>
      <c r="AQ135" s="266" t="s">
        <v>586</v>
      </c>
      <c r="AR135" s="112"/>
      <c r="AS135" s="112"/>
      <c r="AT135" s="112"/>
      <c r="AU135" s="266" t="s">
        <v>569</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t="s">
        <v>610</v>
      </c>
      <c r="H154" s="161"/>
      <c r="I154" s="161"/>
      <c r="J154" s="161"/>
      <c r="K154" s="161"/>
      <c r="L154" s="161"/>
      <c r="M154" s="161"/>
      <c r="N154" s="161"/>
      <c r="O154" s="161"/>
      <c r="P154" s="231"/>
      <c r="Q154" s="160" t="s">
        <v>608</v>
      </c>
      <c r="R154" s="161"/>
      <c r="S154" s="161"/>
      <c r="T154" s="161"/>
      <c r="U154" s="161"/>
      <c r="V154" s="161"/>
      <c r="W154" s="161"/>
      <c r="X154" s="161"/>
      <c r="Y154" s="161"/>
      <c r="Z154" s="161"/>
      <c r="AA154" s="923"/>
      <c r="AB154" s="255" t="s">
        <v>607</v>
      </c>
      <c r="AC154" s="256"/>
      <c r="AD154" s="256"/>
      <c r="AE154" s="261" t="s">
        <v>608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610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611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559</v>
      </c>
      <c r="D430" s="250"/>
      <c r="E430" s="238" t="s">
        <v>543</v>
      </c>
      <c r="F430" s="448"/>
      <c r="G430" s="240" t="s">
        <v>374</v>
      </c>
      <c r="H430" s="158"/>
      <c r="I430" s="158"/>
      <c r="J430" s="241" t="s">
        <v>570</v>
      </c>
      <c r="K430" s="242"/>
      <c r="L430" s="242"/>
      <c r="M430" s="242"/>
      <c r="N430" s="242"/>
      <c r="O430" s="242"/>
      <c r="P430" s="242"/>
      <c r="Q430" s="242"/>
      <c r="R430" s="242"/>
      <c r="S430" s="242"/>
      <c r="T430" s="243"/>
      <c r="U430" s="244" t="s">
        <v>612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570</v>
      </c>
      <c r="AF432" s="136"/>
      <c r="AG432" s="137" t="s">
        <v>355</v>
      </c>
      <c r="AH432" s="172"/>
      <c r="AI432" s="182"/>
      <c r="AJ432" s="182"/>
      <c r="AK432" s="182"/>
      <c r="AL432" s="177"/>
      <c r="AM432" s="182"/>
      <c r="AN432" s="182"/>
      <c r="AO432" s="182"/>
      <c r="AP432" s="177"/>
      <c r="AQ432" s="217" t="s">
        <v>570</v>
      </c>
      <c r="AR432" s="136"/>
      <c r="AS432" s="137" t="s">
        <v>355</v>
      </c>
      <c r="AT432" s="172"/>
      <c r="AU432" s="136" t="s">
        <v>570</v>
      </c>
      <c r="AV432" s="136"/>
      <c r="AW432" s="137" t="s">
        <v>300</v>
      </c>
      <c r="AX432" s="138"/>
    </row>
    <row r="433" spans="1:50" ht="23.25" customHeight="1" x14ac:dyDescent="0.15">
      <c r="A433" s="994"/>
      <c r="B433" s="252"/>
      <c r="C433" s="251"/>
      <c r="D433" s="252"/>
      <c r="E433" s="166"/>
      <c r="F433" s="167"/>
      <c r="G433" s="230" t="s">
        <v>613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570</v>
      </c>
      <c r="AC433" s="133"/>
      <c r="AD433" s="133"/>
      <c r="AE433" s="111" t="s">
        <v>613</v>
      </c>
      <c r="AF433" s="112"/>
      <c r="AG433" s="112"/>
      <c r="AH433" s="113"/>
      <c r="AI433" s="111" t="s">
        <v>612</v>
      </c>
      <c r="AJ433" s="112"/>
      <c r="AK433" s="112"/>
      <c r="AL433" s="112"/>
      <c r="AM433" s="111" t="s">
        <v>569</v>
      </c>
      <c r="AN433" s="112"/>
      <c r="AO433" s="112"/>
      <c r="AP433" s="113"/>
      <c r="AQ433" s="111" t="s">
        <v>613</v>
      </c>
      <c r="AR433" s="112"/>
      <c r="AS433" s="112"/>
      <c r="AT433" s="113"/>
      <c r="AU433" s="112" t="s">
        <v>570</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570</v>
      </c>
      <c r="AC434" s="221"/>
      <c r="AD434" s="221"/>
      <c r="AE434" s="111" t="s">
        <v>570</v>
      </c>
      <c r="AF434" s="112"/>
      <c r="AG434" s="112"/>
      <c r="AH434" s="113"/>
      <c r="AI434" s="111" t="s">
        <v>570</v>
      </c>
      <c r="AJ434" s="112"/>
      <c r="AK434" s="112"/>
      <c r="AL434" s="112"/>
      <c r="AM434" s="111" t="s">
        <v>569</v>
      </c>
      <c r="AN434" s="112"/>
      <c r="AO434" s="112"/>
      <c r="AP434" s="113"/>
      <c r="AQ434" s="111" t="s">
        <v>613</v>
      </c>
      <c r="AR434" s="112"/>
      <c r="AS434" s="112"/>
      <c r="AT434" s="113"/>
      <c r="AU434" s="112" t="s">
        <v>612</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613</v>
      </c>
      <c r="AF435" s="112"/>
      <c r="AG435" s="112"/>
      <c r="AH435" s="113"/>
      <c r="AI435" s="111" t="s">
        <v>570</v>
      </c>
      <c r="AJ435" s="112"/>
      <c r="AK435" s="112"/>
      <c r="AL435" s="112"/>
      <c r="AM435" s="111" t="s">
        <v>569</v>
      </c>
      <c r="AN435" s="112"/>
      <c r="AO435" s="112"/>
      <c r="AP435" s="113"/>
      <c r="AQ435" s="111" t="s">
        <v>570</v>
      </c>
      <c r="AR435" s="112"/>
      <c r="AS435" s="112"/>
      <c r="AT435" s="113"/>
      <c r="AU435" s="112" t="s">
        <v>612</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t="s">
        <v>660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660</v>
      </c>
      <c r="AC458" s="133"/>
      <c r="AD458" s="133"/>
      <c r="AE458" s="111"/>
      <c r="AF458" s="112"/>
      <c r="AG458" s="112"/>
      <c r="AH458" s="112"/>
      <c r="AI458" s="111"/>
      <c r="AJ458" s="112"/>
      <c r="AK458" s="112"/>
      <c r="AL458" s="112"/>
      <c r="AM458" s="111" t="s">
        <v>569</v>
      </c>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660</v>
      </c>
      <c r="AC459" s="221"/>
      <c r="AD459" s="221"/>
      <c r="AE459" s="111"/>
      <c r="AF459" s="112"/>
      <c r="AG459" s="112"/>
      <c r="AH459" s="113"/>
      <c r="AI459" s="111"/>
      <c r="AJ459" s="112"/>
      <c r="AK459" s="112"/>
      <c r="AL459" s="112"/>
      <c r="AM459" s="111" t="s">
        <v>569</v>
      </c>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t="s">
        <v>569</v>
      </c>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576</v>
      </c>
      <c r="AE702" s="896"/>
      <c r="AF702" s="896"/>
      <c r="AG702" s="885" t="s">
        <v>614</v>
      </c>
      <c r="AH702" s="886"/>
      <c r="AI702" s="886"/>
      <c r="AJ702" s="886"/>
      <c r="AK702" s="886"/>
      <c r="AL702" s="886"/>
      <c r="AM702" s="886"/>
      <c r="AN702" s="886"/>
      <c r="AO702" s="886"/>
      <c r="AP702" s="886"/>
      <c r="AQ702" s="886"/>
      <c r="AR702" s="886"/>
      <c r="AS702" s="886"/>
      <c r="AT702" s="886"/>
      <c r="AU702" s="886"/>
      <c r="AV702" s="886"/>
      <c r="AW702" s="886"/>
      <c r="AX702" s="887"/>
    </row>
    <row r="703" spans="1:50" ht="46.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576</v>
      </c>
      <c r="AE703" s="155"/>
      <c r="AF703" s="155"/>
      <c r="AG703" s="664" t="s">
        <v>615</v>
      </c>
      <c r="AH703" s="665"/>
      <c r="AI703" s="665"/>
      <c r="AJ703" s="665"/>
      <c r="AK703" s="665"/>
      <c r="AL703" s="665"/>
      <c r="AM703" s="665"/>
      <c r="AN703" s="665"/>
      <c r="AO703" s="665"/>
      <c r="AP703" s="665"/>
      <c r="AQ703" s="665"/>
      <c r="AR703" s="665"/>
      <c r="AS703" s="665"/>
      <c r="AT703" s="665"/>
      <c r="AU703" s="665"/>
      <c r="AV703" s="665"/>
      <c r="AW703" s="665"/>
      <c r="AX703" s="666"/>
    </row>
    <row r="704" spans="1:50" ht="31.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33.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576</v>
      </c>
      <c r="AE705" s="733"/>
      <c r="AF705" s="733"/>
      <c r="AG705" s="160" t="s">
        <v>657</v>
      </c>
      <c r="AH705" s="161"/>
      <c r="AI705" s="161"/>
      <c r="AJ705" s="161"/>
      <c r="AK705" s="161"/>
      <c r="AL705" s="161"/>
      <c r="AM705" s="161"/>
      <c r="AN705" s="161"/>
      <c r="AO705" s="161"/>
      <c r="AP705" s="161"/>
      <c r="AQ705" s="161"/>
      <c r="AR705" s="161"/>
      <c r="AS705" s="161"/>
      <c r="AT705" s="161"/>
      <c r="AU705" s="161"/>
      <c r="AV705" s="161"/>
      <c r="AW705" s="161"/>
      <c r="AX705" s="162"/>
    </row>
    <row r="706" spans="1:50" ht="33.75" customHeight="1" x14ac:dyDescent="0.15">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652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33.7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653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6.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576</v>
      </c>
      <c r="AE708" s="668"/>
      <c r="AF708" s="668"/>
      <c r="AG708" s="526" t="s">
        <v>617</v>
      </c>
      <c r="AH708" s="527"/>
      <c r="AI708" s="527"/>
      <c r="AJ708" s="527"/>
      <c r="AK708" s="527"/>
      <c r="AL708" s="527"/>
      <c r="AM708" s="527"/>
      <c r="AN708" s="527"/>
      <c r="AO708" s="527"/>
      <c r="AP708" s="527"/>
      <c r="AQ708" s="527"/>
      <c r="AR708" s="527"/>
      <c r="AS708" s="527"/>
      <c r="AT708" s="527"/>
      <c r="AU708" s="527"/>
      <c r="AV708" s="527"/>
      <c r="AW708" s="527"/>
      <c r="AX708" s="528"/>
    </row>
    <row r="709" spans="1:50" ht="96.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576</v>
      </c>
      <c r="AE709" s="155"/>
      <c r="AF709" s="155"/>
      <c r="AG709" s="664" t="s">
        <v>618</v>
      </c>
      <c r="AH709" s="665"/>
      <c r="AI709" s="665"/>
      <c r="AJ709" s="665"/>
      <c r="AK709" s="665"/>
      <c r="AL709" s="665"/>
      <c r="AM709" s="665"/>
      <c r="AN709" s="665"/>
      <c r="AO709" s="665"/>
      <c r="AP709" s="665"/>
      <c r="AQ709" s="665"/>
      <c r="AR709" s="665"/>
      <c r="AS709" s="665"/>
      <c r="AT709" s="665"/>
      <c r="AU709" s="665"/>
      <c r="AV709" s="665"/>
      <c r="AW709" s="665"/>
      <c r="AX709" s="666"/>
    </row>
    <row r="710" spans="1:50" ht="72"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576</v>
      </c>
      <c r="AE710" s="155"/>
      <c r="AF710" s="155"/>
      <c r="AG710" s="664" t="s">
        <v>619</v>
      </c>
      <c r="AH710" s="665"/>
      <c r="AI710" s="665"/>
      <c r="AJ710" s="665"/>
      <c r="AK710" s="665"/>
      <c r="AL710" s="665"/>
      <c r="AM710" s="665"/>
      <c r="AN710" s="665"/>
      <c r="AO710" s="665"/>
      <c r="AP710" s="665"/>
      <c r="AQ710" s="665"/>
      <c r="AR710" s="665"/>
      <c r="AS710" s="665"/>
      <c r="AT710" s="665"/>
      <c r="AU710" s="665"/>
      <c r="AV710" s="665"/>
      <c r="AW710" s="665"/>
      <c r="AX710" s="666"/>
    </row>
    <row r="711" spans="1:50" ht="96.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576</v>
      </c>
      <c r="AE711" s="155"/>
      <c r="AF711" s="155"/>
      <c r="AG711" s="664" t="s">
        <v>620</v>
      </c>
      <c r="AH711" s="665"/>
      <c r="AI711" s="665"/>
      <c r="AJ711" s="665"/>
      <c r="AK711" s="665"/>
      <c r="AL711" s="665"/>
      <c r="AM711" s="665"/>
      <c r="AN711" s="665"/>
      <c r="AO711" s="665"/>
      <c r="AP711" s="665"/>
      <c r="AQ711" s="665"/>
      <c r="AR711" s="665"/>
      <c r="AS711" s="665"/>
      <c r="AT711" s="665"/>
      <c r="AU711" s="665"/>
      <c r="AV711" s="665"/>
      <c r="AW711" s="665"/>
      <c r="AX711" s="666"/>
    </row>
    <row r="712" spans="1:50" ht="48.7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576</v>
      </c>
      <c r="AE712" s="586"/>
      <c r="AF712" s="586"/>
      <c r="AG712" s="594" t="s">
        <v>658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654</v>
      </c>
      <c r="AE713" s="155"/>
      <c r="AF713" s="156"/>
      <c r="AG713" s="664" t="s">
        <v>586</v>
      </c>
      <c r="AH713" s="665"/>
      <c r="AI713" s="665"/>
      <c r="AJ713" s="665"/>
      <c r="AK713" s="665"/>
      <c r="AL713" s="665"/>
      <c r="AM713" s="665"/>
      <c r="AN713" s="665"/>
      <c r="AO713" s="665"/>
      <c r="AP713" s="665"/>
      <c r="AQ713" s="665"/>
      <c r="AR713" s="665"/>
      <c r="AS713" s="665"/>
      <c r="AT713" s="665"/>
      <c r="AU713" s="665"/>
      <c r="AV713" s="665"/>
      <c r="AW713" s="665"/>
      <c r="AX713" s="666"/>
    </row>
    <row r="714" spans="1:50" ht="46.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576</v>
      </c>
      <c r="AE714" s="592"/>
      <c r="AF714" s="593"/>
      <c r="AG714" s="689" t="s">
        <v>621</v>
      </c>
      <c r="AH714" s="690"/>
      <c r="AI714" s="690"/>
      <c r="AJ714" s="690"/>
      <c r="AK714" s="690"/>
      <c r="AL714" s="690"/>
      <c r="AM714" s="690"/>
      <c r="AN714" s="690"/>
      <c r="AO714" s="690"/>
      <c r="AP714" s="690"/>
      <c r="AQ714" s="690"/>
      <c r="AR714" s="690"/>
      <c r="AS714" s="690"/>
      <c r="AT714" s="690"/>
      <c r="AU714" s="690"/>
      <c r="AV714" s="690"/>
      <c r="AW714" s="690"/>
      <c r="AX714" s="691"/>
    </row>
    <row r="715" spans="1:50" ht="46.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576</v>
      </c>
      <c r="AE715" s="668"/>
      <c r="AF715" s="777"/>
      <c r="AG715" s="526" t="s">
        <v>655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654</v>
      </c>
      <c r="AE716" s="759"/>
      <c r="AF716" s="759"/>
      <c r="AG716" s="664" t="s">
        <v>584</v>
      </c>
      <c r="AH716" s="665"/>
      <c r="AI716" s="665"/>
      <c r="AJ716" s="665"/>
      <c r="AK716" s="665"/>
      <c r="AL716" s="665"/>
      <c r="AM716" s="665"/>
      <c r="AN716" s="665"/>
      <c r="AO716" s="665"/>
      <c r="AP716" s="665"/>
      <c r="AQ716" s="665"/>
      <c r="AR716" s="665"/>
      <c r="AS716" s="665"/>
      <c r="AT716" s="665"/>
      <c r="AU716" s="665"/>
      <c r="AV716" s="665"/>
      <c r="AW716" s="665"/>
      <c r="AX716" s="666"/>
    </row>
    <row r="717" spans="1:50" ht="72"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576</v>
      </c>
      <c r="AE717" s="155"/>
      <c r="AF717" s="155"/>
      <c r="AG717" s="664" t="s">
        <v>656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654</v>
      </c>
      <c r="AE718" s="155"/>
      <c r="AF718" s="155"/>
      <c r="AG718" s="163" t="s">
        <v>586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654</v>
      </c>
      <c r="AE719" s="668"/>
      <c r="AF719" s="668"/>
      <c r="AG719" s="160" t="s">
        <v>586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662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661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82.5" customHeight="1" thickBot="1" x14ac:dyDescent="0.2">
      <c r="A731" s="618" t="s">
        <v>256</v>
      </c>
      <c r="B731" s="619"/>
      <c r="C731" s="619"/>
      <c r="D731" s="619"/>
      <c r="E731" s="620"/>
      <c r="F731" s="680" t="s">
        <v>664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666</v>
      </c>
      <c r="B733" s="750"/>
      <c r="C733" s="750"/>
      <c r="D733" s="750"/>
      <c r="E733" s="751"/>
      <c r="F733" s="766" t="s">
        <v>665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586</v>
      </c>
      <c r="F737" s="122"/>
      <c r="G737" s="122"/>
      <c r="H737" s="122"/>
      <c r="I737" s="122"/>
      <c r="J737" s="122"/>
      <c r="K737" s="122"/>
      <c r="L737" s="122"/>
      <c r="M737" s="122"/>
      <c r="N737" s="101" t="s">
        <v>540</v>
      </c>
      <c r="O737" s="101"/>
      <c r="P737" s="101"/>
      <c r="Q737" s="101"/>
      <c r="R737" s="122" t="s">
        <v>622</v>
      </c>
      <c r="S737" s="122"/>
      <c r="T737" s="122"/>
      <c r="U737" s="122"/>
      <c r="V737" s="122"/>
      <c r="W737" s="122"/>
      <c r="X737" s="122"/>
      <c r="Y737" s="122"/>
      <c r="Z737" s="122"/>
      <c r="AA737" s="101" t="s">
        <v>539</v>
      </c>
      <c r="AB737" s="101"/>
      <c r="AC737" s="101"/>
      <c r="AD737" s="101"/>
      <c r="AE737" s="122" t="s">
        <v>623</v>
      </c>
      <c r="AF737" s="122"/>
      <c r="AG737" s="122"/>
      <c r="AH737" s="122"/>
      <c r="AI737" s="122"/>
      <c r="AJ737" s="122"/>
      <c r="AK737" s="122"/>
      <c r="AL737" s="122"/>
      <c r="AM737" s="122"/>
      <c r="AN737" s="101" t="s">
        <v>538</v>
      </c>
      <c r="AO737" s="101"/>
      <c r="AP737" s="101"/>
      <c r="AQ737" s="101"/>
      <c r="AR737" s="102" t="s">
        <v>624</v>
      </c>
      <c r="AS737" s="103"/>
      <c r="AT737" s="103"/>
      <c r="AU737" s="103"/>
      <c r="AV737" s="103"/>
      <c r="AW737" s="103"/>
      <c r="AX737" s="104"/>
      <c r="AY737" s="89"/>
      <c r="AZ737" s="89"/>
    </row>
    <row r="738" spans="1:52" ht="24.75" customHeight="1" x14ac:dyDescent="0.15">
      <c r="A738" s="123" t="s">
        <v>537</v>
      </c>
      <c r="B738" s="124"/>
      <c r="C738" s="124"/>
      <c r="D738" s="125"/>
      <c r="E738" s="122" t="s">
        <v>625</v>
      </c>
      <c r="F738" s="122"/>
      <c r="G738" s="122"/>
      <c r="H738" s="122"/>
      <c r="I738" s="122"/>
      <c r="J738" s="122"/>
      <c r="K738" s="122"/>
      <c r="L738" s="122"/>
      <c r="M738" s="122"/>
      <c r="N738" s="101" t="s">
        <v>536</v>
      </c>
      <c r="O738" s="101"/>
      <c r="P738" s="101"/>
      <c r="Q738" s="101"/>
      <c r="R738" s="122" t="s">
        <v>626</v>
      </c>
      <c r="S738" s="122"/>
      <c r="T738" s="122"/>
      <c r="U738" s="122"/>
      <c r="V738" s="122"/>
      <c r="W738" s="122"/>
      <c r="X738" s="122"/>
      <c r="Y738" s="122"/>
      <c r="Z738" s="122"/>
      <c r="AA738" s="101" t="s">
        <v>535</v>
      </c>
      <c r="AB738" s="101"/>
      <c r="AC738" s="101"/>
      <c r="AD738" s="101"/>
      <c r="AE738" s="122" t="s">
        <v>627</v>
      </c>
      <c r="AF738" s="122"/>
      <c r="AG738" s="122"/>
      <c r="AH738" s="122"/>
      <c r="AI738" s="122"/>
      <c r="AJ738" s="122"/>
      <c r="AK738" s="122"/>
      <c r="AL738" s="122"/>
      <c r="AM738" s="122"/>
      <c r="AN738" s="101" t="s">
        <v>531</v>
      </c>
      <c r="AO738" s="101"/>
      <c r="AP738" s="101"/>
      <c r="AQ738" s="101"/>
      <c r="AR738" s="102">
        <v>285</v>
      </c>
      <c r="AS738" s="103"/>
      <c r="AT738" s="103"/>
      <c r="AU738" s="103"/>
      <c r="AV738" s="103"/>
      <c r="AW738" s="103"/>
      <c r="AX738" s="104"/>
    </row>
    <row r="739" spans="1:52" ht="24.75" customHeight="1" thickBot="1" x14ac:dyDescent="0.2">
      <c r="A739" s="126" t="s">
        <v>527</v>
      </c>
      <c r="B739" s="127"/>
      <c r="C739" s="127"/>
      <c r="D739" s="128"/>
      <c r="E739" s="129" t="s">
        <v>628</v>
      </c>
      <c r="F739" s="117"/>
      <c r="G739" s="117"/>
      <c r="H739" s="93" t="str">
        <f>IF(E739="", "", "(")</f>
        <v>(</v>
      </c>
      <c r="I739" s="117"/>
      <c r="J739" s="117"/>
      <c r="K739" s="93" t="str">
        <f>IF(OR(I739="　", I739=""), "", "-")</f>
        <v/>
      </c>
      <c r="L739" s="118">
        <v>263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567</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39" t="s">
        <v>641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643</v>
      </c>
      <c r="H781" s="450"/>
      <c r="I781" s="450"/>
      <c r="J781" s="450"/>
      <c r="K781" s="451"/>
      <c r="L781" s="452" t="s">
        <v>638</v>
      </c>
      <c r="M781" s="453"/>
      <c r="N781" s="453"/>
      <c r="O781" s="453"/>
      <c r="P781" s="453"/>
      <c r="Q781" s="453"/>
      <c r="R781" s="453"/>
      <c r="S781" s="453"/>
      <c r="T781" s="453"/>
      <c r="U781" s="453"/>
      <c r="V781" s="453"/>
      <c r="W781" s="453"/>
      <c r="X781" s="454"/>
      <c r="Y781" s="455">
        <v>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636</v>
      </c>
      <c r="H782" s="349"/>
      <c r="I782" s="349"/>
      <c r="J782" s="349"/>
      <c r="K782" s="350"/>
      <c r="L782" s="401" t="s">
        <v>636</v>
      </c>
      <c r="M782" s="402"/>
      <c r="N782" s="402"/>
      <c r="O782" s="402"/>
      <c r="P782" s="402"/>
      <c r="Q782" s="402"/>
      <c r="R782" s="402"/>
      <c r="S782" s="402"/>
      <c r="T782" s="402"/>
      <c r="U782" s="402"/>
      <c r="V782" s="402"/>
      <c r="W782" s="402"/>
      <c r="X782" s="403"/>
      <c r="Y782" s="398">
        <v>3</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637</v>
      </c>
      <c r="H783" s="349"/>
      <c r="I783" s="349"/>
      <c r="J783" s="349"/>
      <c r="K783" s="350"/>
      <c r="L783" s="401"/>
      <c r="M783" s="402"/>
      <c r="N783" s="402"/>
      <c r="O783" s="402"/>
      <c r="P783" s="402"/>
      <c r="Q783" s="402"/>
      <c r="R783" s="402"/>
      <c r="S783" s="402"/>
      <c r="T783" s="402"/>
      <c r="U783" s="402"/>
      <c r="V783" s="402"/>
      <c r="W783" s="402"/>
      <c r="X783" s="403"/>
      <c r="Y783" s="398">
        <v>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85.5" customHeight="1" x14ac:dyDescent="0.15">
      <c r="A837" s="404">
        <v>1</v>
      </c>
      <c r="B837" s="404">
        <v>1</v>
      </c>
      <c r="C837" s="424" t="s">
        <v>639</v>
      </c>
      <c r="D837" s="418"/>
      <c r="E837" s="418"/>
      <c r="F837" s="418"/>
      <c r="G837" s="418"/>
      <c r="H837" s="418"/>
      <c r="I837" s="418"/>
      <c r="J837" s="419">
        <v>8010405009768</v>
      </c>
      <c r="K837" s="420"/>
      <c r="L837" s="420"/>
      <c r="M837" s="420"/>
      <c r="N837" s="420"/>
      <c r="O837" s="420"/>
      <c r="P837" s="425" t="s">
        <v>642</v>
      </c>
      <c r="Q837" s="317"/>
      <c r="R837" s="317"/>
      <c r="S837" s="317"/>
      <c r="T837" s="317"/>
      <c r="U837" s="317"/>
      <c r="V837" s="317"/>
      <c r="W837" s="317"/>
      <c r="X837" s="317"/>
      <c r="Y837" s="318">
        <v>8</v>
      </c>
      <c r="Z837" s="319"/>
      <c r="AA837" s="319"/>
      <c r="AB837" s="320"/>
      <c r="AC837" s="328" t="s">
        <v>496</v>
      </c>
      <c r="AD837" s="423"/>
      <c r="AE837" s="423"/>
      <c r="AF837" s="423"/>
      <c r="AG837" s="423"/>
      <c r="AH837" s="421">
        <v>1</v>
      </c>
      <c r="AI837" s="422"/>
      <c r="AJ837" s="422"/>
      <c r="AK837" s="422"/>
      <c r="AL837" s="325">
        <v>92</v>
      </c>
      <c r="AM837" s="326"/>
      <c r="AN837" s="326"/>
      <c r="AO837" s="327"/>
      <c r="AP837" s="321" t="s">
        <v>640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570</v>
      </c>
      <c r="F1102" s="892"/>
      <c r="G1102" s="892"/>
      <c r="H1102" s="892"/>
      <c r="I1102" s="892"/>
      <c r="J1102" s="419" t="s">
        <v>571</v>
      </c>
      <c r="K1102" s="420"/>
      <c r="L1102" s="420"/>
      <c r="M1102" s="420"/>
      <c r="N1102" s="420"/>
      <c r="O1102" s="420"/>
      <c r="P1102" s="425" t="s">
        <v>570</v>
      </c>
      <c r="Q1102" s="317"/>
      <c r="R1102" s="317"/>
      <c r="S1102" s="317"/>
      <c r="T1102" s="317"/>
      <c r="U1102" s="317"/>
      <c r="V1102" s="317"/>
      <c r="W1102" s="317"/>
      <c r="X1102" s="317"/>
      <c r="Y1102" s="318" t="s">
        <v>572</v>
      </c>
      <c r="Z1102" s="319"/>
      <c r="AA1102" s="319"/>
      <c r="AB1102" s="320"/>
      <c r="AC1102" s="322"/>
      <c r="AD1102" s="322"/>
      <c r="AE1102" s="322"/>
      <c r="AF1102" s="322"/>
      <c r="AG1102" s="322"/>
      <c r="AH1102" s="323" t="s">
        <v>571</v>
      </c>
      <c r="AI1102" s="324"/>
      <c r="AJ1102" s="324"/>
      <c r="AK1102" s="324"/>
      <c r="AL1102" s="325" t="s">
        <v>573</v>
      </c>
      <c r="AM1102" s="326"/>
      <c r="AN1102" s="326"/>
      <c r="AO1102" s="327"/>
      <c r="AP1102" s="321" t="s">
        <v>570</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6 P15:AX15 P13:AX13 P17:AC17 AK17:AQ17">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39:AO866">
    <cfRule type="expression" dxfId="2499" priority="6629">
      <formula>IF(AND(AL839&gt;=0, RIGHT(TEXT(AL839,"0.#"),1)&lt;&gt;"."),TRUE,FALSE)</formula>
    </cfRule>
    <cfRule type="expression" dxfId="2498" priority="6630">
      <formula>IF(AND(AL839&gt;=0, RIGHT(TEXT(AL839,"0.#"),1)="."),TRUE,FALSE)</formula>
    </cfRule>
    <cfRule type="expression" dxfId="2497" priority="6631">
      <formula>IF(AND(AL839&lt;0, RIGHT(TEXT(AL839,"0.#"),1)&lt;&gt;"."),TRUE,FALSE)</formula>
    </cfRule>
    <cfRule type="expression" dxfId="2496" priority="6632">
      <formula>IF(AND(AL839&lt;0, RIGHT(TEXT(AL839,"0.#"),1)="."),TRUE,FALSE)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39:Y866">
    <cfRule type="expression" dxfId="2425" priority="2957">
      <formula>IF(RIGHT(TEXT(Y839,"0.#"),1)=".",FALSE,TRUE)</formula>
    </cfRule>
    <cfRule type="expression" dxfId="2424" priority="2958">
      <formula>IF(RIGHT(TEXT(Y839,"0.#"),1)=".",TRUE,FALSE)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02:AO1131">
    <cfRule type="expression" dxfId="2395" priority="2863">
      <formula>IF(AND(AL1102&gt;=0, RIGHT(TEXT(AL1102,"0.#"),1)&lt;&gt;"."),TRUE,FALSE)</formula>
    </cfRule>
    <cfRule type="expression" dxfId="2394" priority="2864">
      <formula>IF(AND(AL1102&gt;=0, RIGHT(TEXT(AL1102,"0.#"),1)="."),TRUE,FALSE)</formula>
    </cfRule>
    <cfRule type="expression" dxfId="2393" priority="2865">
      <formula>IF(AND(AL1102&lt;0, RIGHT(TEXT(AL1102,"0.#"),1)&lt;&gt;"."),TRUE,FALSE)</formula>
    </cfRule>
    <cfRule type="expression" dxfId="2392" priority="2866">
      <formula>IF(AND(AL1102&lt;0, RIGHT(TEXT(AL1102,"0.#"),1)="."),TRUE,FALSE)</formula>
    </cfRule>
  </conditionalFormatting>
  <conditionalFormatting sqref="Y1102:Y1131">
    <cfRule type="expression" dxfId="2391" priority="2861">
      <formula>IF(RIGHT(TEXT(Y1102,"0.#"),1)=".",FALSE,TRUE)</formula>
    </cfRule>
    <cfRule type="expression" dxfId="2390" priority="2862">
      <formula>IF(RIGHT(TEXT(Y1102,"0.#"),1)=".",TRUE,FALSE)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37:AO838">
    <cfRule type="expression" dxfId="2381" priority="2815">
      <formula>IF(AND(AL837&gt;=0, RIGHT(TEXT(AL837,"0.#"),1)&lt;&gt;"."),TRUE,FALSE)</formula>
    </cfRule>
    <cfRule type="expression" dxfId="2380" priority="2816">
      <formula>IF(AND(AL837&gt;=0, RIGHT(TEXT(AL837,"0.#"),1)="."),TRUE,FALSE)</formula>
    </cfRule>
    <cfRule type="expression" dxfId="2379" priority="2817">
      <formula>IF(AND(AL837&lt;0, RIGHT(TEXT(AL837,"0.#"),1)&lt;&gt;"."),TRUE,FALSE)</formula>
    </cfRule>
    <cfRule type="expression" dxfId="2378" priority="2818">
      <formula>IF(AND(AL837&lt;0, RIGHT(TEXT(AL837,"0.#"),1)="."),TRUE,FALSE)</formula>
    </cfRule>
  </conditionalFormatting>
  <conditionalFormatting sqref="Y837:Y838">
    <cfRule type="expression" dxfId="2377" priority="2813">
      <formula>IF(RIGHT(TEXT(Y837,"0.#"),1)=".",FALSE,TRUE)</formula>
    </cfRule>
    <cfRule type="expression" dxfId="2376" priority="2814">
      <formula>IF(RIGHT(TEXT(Y837,"0.#"),1)=".",TRUE,FALSE)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72:Y899">
    <cfRule type="expression" dxfId="2059" priority="2073">
      <formula>IF(RIGHT(TEXT(Y872,"0.#"),1)=".",FALSE,TRUE)</formula>
    </cfRule>
    <cfRule type="expression" dxfId="2058" priority="2074">
      <formula>IF(RIGHT(TEXT(Y872,"0.#"),1)=".",TRUE,FALSE)</formula>
    </cfRule>
  </conditionalFormatting>
  <conditionalFormatting sqref="Y870:Y871">
    <cfRule type="expression" dxfId="2057" priority="2067">
      <formula>IF(RIGHT(TEXT(Y870,"0.#"),1)=".",FALSE,TRUE)</formula>
    </cfRule>
    <cfRule type="expression" dxfId="2056" priority="2068">
      <formula>IF(RIGHT(TEXT(Y870,"0.#"),1)=".",TRUE,FALSE)</formula>
    </cfRule>
  </conditionalFormatting>
  <conditionalFormatting sqref="Y905:Y932">
    <cfRule type="expression" dxfId="2055" priority="2061">
      <formula>IF(RIGHT(TEXT(Y905,"0.#"),1)=".",FALSE,TRUE)</formula>
    </cfRule>
    <cfRule type="expression" dxfId="2054" priority="2062">
      <formula>IF(RIGHT(TEXT(Y905,"0.#"),1)=".",TRUE,FALSE)</formula>
    </cfRule>
  </conditionalFormatting>
  <conditionalFormatting sqref="Y903:Y904">
    <cfRule type="expression" dxfId="2053" priority="2055">
      <formula>IF(RIGHT(TEXT(Y903,"0.#"),1)=".",FALSE,TRUE)</formula>
    </cfRule>
    <cfRule type="expression" dxfId="2052" priority="2056">
      <formula>IF(RIGHT(TEXT(Y903,"0.#"),1)=".",TRUE,FALSE)</formula>
    </cfRule>
  </conditionalFormatting>
  <conditionalFormatting sqref="Y938:Y965">
    <cfRule type="expression" dxfId="2051" priority="2049">
      <formula>IF(RIGHT(TEXT(Y938,"0.#"),1)=".",FALSE,TRUE)</formula>
    </cfRule>
    <cfRule type="expression" dxfId="2050" priority="2050">
      <formula>IF(RIGHT(TEXT(Y938,"0.#"),1)=".",TRUE,FALSE)</formula>
    </cfRule>
  </conditionalFormatting>
  <conditionalFormatting sqref="Y936:Y937">
    <cfRule type="expression" dxfId="2049" priority="2043">
      <formula>IF(RIGHT(TEXT(Y936,"0.#"),1)=".",FALSE,TRUE)</formula>
    </cfRule>
    <cfRule type="expression" dxfId="2048" priority="2044">
      <formula>IF(RIGHT(TEXT(Y936,"0.#"),1)=".",TRUE,FALSE)</formula>
    </cfRule>
  </conditionalFormatting>
  <conditionalFormatting sqref="Y971:Y998">
    <cfRule type="expression" dxfId="2047" priority="2037">
      <formula>IF(RIGHT(TEXT(Y971,"0.#"),1)=".",FALSE,TRUE)</formula>
    </cfRule>
    <cfRule type="expression" dxfId="2046" priority="2038">
      <formula>IF(RIGHT(TEXT(Y971,"0.#"),1)=".",TRUE,FALSE)</formula>
    </cfRule>
  </conditionalFormatting>
  <conditionalFormatting sqref="Y969:Y970">
    <cfRule type="expression" dxfId="2045" priority="2031">
      <formula>IF(RIGHT(TEXT(Y969,"0.#"),1)=".",FALSE,TRUE)</formula>
    </cfRule>
    <cfRule type="expression" dxfId="2044" priority="2032">
      <formula>IF(RIGHT(TEXT(Y969,"0.#"),1)=".",TRUE,FALSE)</formula>
    </cfRule>
  </conditionalFormatting>
  <conditionalFormatting sqref="Y1004:Y1031">
    <cfRule type="expression" dxfId="2043" priority="2025">
      <formula>IF(RIGHT(TEXT(Y1004,"0.#"),1)=".",FALSE,TRUE)</formula>
    </cfRule>
    <cfRule type="expression" dxfId="2042" priority="2026">
      <formula>IF(RIGHT(TEXT(Y1004,"0.#"),1)=".",TRUE,FALSE)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72:AO899">
    <cfRule type="expression" dxfId="1961" priority="2075">
      <formula>IF(AND(AL872&gt;=0, RIGHT(TEXT(AL872,"0.#"),1)&lt;&gt;"."),TRUE,FALSE)</formula>
    </cfRule>
    <cfRule type="expression" dxfId="1960" priority="2076">
      <formula>IF(AND(AL872&gt;=0, RIGHT(TEXT(AL872,"0.#"),1)="."),TRUE,FALSE)</formula>
    </cfRule>
    <cfRule type="expression" dxfId="1959" priority="2077">
      <formula>IF(AND(AL872&lt;0, RIGHT(TEXT(AL872,"0.#"),1)&lt;&gt;"."),TRUE,FALSE)</formula>
    </cfRule>
    <cfRule type="expression" dxfId="1958" priority="2078">
      <formula>IF(AND(AL872&lt;0, RIGHT(TEXT(AL872,"0.#"),1)="."),TRUE,FALSE)</formula>
    </cfRule>
  </conditionalFormatting>
  <conditionalFormatting sqref="AL870:AO871">
    <cfRule type="expression" dxfId="1957" priority="2069">
      <formula>IF(AND(AL870&gt;=0, RIGHT(TEXT(AL870,"0.#"),1)&lt;&gt;"."),TRUE,FALSE)</formula>
    </cfRule>
    <cfRule type="expression" dxfId="1956" priority="2070">
      <formula>IF(AND(AL870&gt;=0, RIGHT(TEXT(AL870,"0.#"),1)="."),TRUE,FALSE)</formula>
    </cfRule>
    <cfRule type="expression" dxfId="1955" priority="2071">
      <formula>IF(AND(AL870&lt;0, RIGHT(TEXT(AL870,"0.#"),1)&lt;&gt;"."),TRUE,FALSE)</formula>
    </cfRule>
    <cfRule type="expression" dxfId="1954" priority="2072">
      <formula>IF(AND(AL870&lt;0, RIGHT(TEXT(AL870,"0.#"),1)="."),TRUE,FALSE)</formula>
    </cfRule>
  </conditionalFormatting>
  <conditionalFormatting sqref="AL905:AO932">
    <cfRule type="expression" dxfId="1953" priority="2063">
      <formula>IF(AND(AL905&gt;=0, RIGHT(TEXT(AL905,"0.#"),1)&lt;&gt;"."),TRUE,FALSE)</formula>
    </cfRule>
    <cfRule type="expression" dxfId="1952" priority="2064">
      <formula>IF(AND(AL905&gt;=0, RIGHT(TEXT(AL905,"0.#"),1)="."),TRUE,FALSE)</formula>
    </cfRule>
    <cfRule type="expression" dxfId="1951" priority="2065">
      <formula>IF(AND(AL905&lt;0, RIGHT(TEXT(AL905,"0.#"),1)&lt;&gt;"."),TRUE,FALSE)</formula>
    </cfRule>
    <cfRule type="expression" dxfId="1950" priority="2066">
      <formula>IF(AND(AL905&lt;0, RIGHT(TEXT(AL905,"0.#"),1)="."),TRUE,FALSE)</formula>
    </cfRule>
  </conditionalFormatting>
  <conditionalFormatting sqref="AL903:AO904">
    <cfRule type="expression" dxfId="1949" priority="2057">
      <formula>IF(AND(AL903&gt;=0, RIGHT(TEXT(AL903,"0.#"),1)&lt;&gt;"."),TRUE,FALSE)</formula>
    </cfRule>
    <cfRule type="expression" dxfId="1948" priority="2058">
      <formula>IF(AND(AL903&gt;=0, RIGHT(TEXT(AL903,"0.#"),1)="."),TRUE,FALSE)</formula>
    </cfRule>
    <cfRule type="expression" dxfId="1947" priority="2059">
      <formula>IF(AND(AL903&lt;0, RIGHT(TEXT(AL903,"0.#"),1)&lt;&gt;"."),TRUE,FALSE)</formula>
    </cfRule>
    <cfRule type="expression" dxfId="1946" priority="2060">
      <formula>IF(AND(AL903&lt;0, RIGHT(TEXT(AL903,"0.#"),1)="."),TRUE,FALSE)</formula>
    </cfRule>
  </conditionalFormatting>
  <conditionalFormatting sqref="AL938:AO965">
    <cfRule type="expression" dxfId="1945" priority="2051">
      <formula>IF(AND(AL938&gt;=0, RIGHT(TEXT(AL938,"0.#"),1)&lt;&gt;"."),TRUE,FALSE)</formula>
    </cfRule>
    <cfRule type="expression" dxfId="1944" priority="2052">
      <formula>IF(AND(AL938&gt;=0, RIGHT(TEXT(AL938,"0.#"),1)="."),TRUE,FALSE)</formula>
    </cfRule>
    <cfRule type="expression" dxfId="1943" priority="2053">
      <formula>IF(AND(AL938&lt;0, RIGHT(TEXT(AL938,"0.#"),1)&lt;&gt;"."),TRUE,FALSE)</formula>
    </cfRule>
    <cfRule type="expression" dxfId="1942" priority="2054">
      <formula>IF(AND(AL938&lt;0, RIGHT(TEXT(AL938,"0.#"),1)="."),TRUE,FALSE)</formula>
    </cfRule>
  </conditionalFormatting>
  <conditionalFormatting sqref="AL936:AO937">
    <cfRule type="expression" dxfId="1941" priority="2045">
      <formula>IF(AND(AL936&gt;=0, RIGHT(TEXT(AL936,"0.#"),1)&lt;&gt;"."),TRUE,FALSE)</formula>
    </cfRule>
    <cfRule type="expression" dxfId="1940" priority="2046">
      <formula>IF(AND(AL936&gt;=0, RIGHT(TEXT(AL936,"0.#"),1)="."),TRUE,FALSE)</formula>
    </cfRule>
    <cfRule type="expression" dxfId="1939" priority="2047">
      <formula>IF(AND(AL936&lt;0, RIGHT(TEXT(AL936,"0.#"),1)&lt;&gt;"."),TRUE,FALSE)</formula>
    </cfRule>
    <cfRule type="expression" dxfId="1938" priority="2048">
      <formula>IF(AND(AL936&lt;0, RIGHT(TEXT(AL936,"0.#"),1)="."),TRUE,FALSE)</formula>
    </cfRule>
  </conditionalFormatting>
  <conditionalFormatting sqref="AL971:AO998">
    <cfRule type="expression" dxfId="1937" priority="2039">
      <formula>IF(AND(AL971&gt;=0, RIGHT(TEXT(AL971,"0.#"),1)&lt;&gt;"."),TRUE,FALSE)</formula>
    </cfRule>
    <cfRule type="expression" dxfId="1936" priority="2040">
      <formula>IF(AND(AL971&gt;=0, RIGHT(TEXT(AL971,"0.#"),1)="."),TRUE,FALSE)</formula>
    </cfRule>
    <cfRule type="expression" dxfId="1935" priority="2041">
      <formula>IF(AND(AL971&lt;0, RIGHT(TEXT(AL971,"0.#"),1)&lt;&gt;"."),TRUE,FALSE)</formula>
    </cfRule>
    <cfRule type="expression" dxfId="1934" priority="2042">
      <formula>IF(AND(AL971&lt;0, RIGHT(TEXT(AL971,"0.#"),1)="."),TRUE,FALSE)</formula>
    </cfRule>
  </conditionalFormatting>
  <conditionalFormatting sqref="AL969:AO970">
    <cfRule type="expression" dxfId="1933" priority="2033">
      <formula>IF(AND(AL969&gt;=0, RIGHT(TEXT(AL969,"0.#"),1)&lt;&gt;"."),TRUE,FALSE)</formula>
    </cfRule>
    <cfRule type="expression" dxfId="1932" priority="2034">
      <formula>IF(AND(AL969&gt;=0, RIGHT(TEXT(AL969,"0.#"),1)="."),TRUE,FALSE)</formula>
    </cfRule>
    <cfRule type="expression" dxfId="1931" priority="2035">
      <formula>IF(AND(AL969&lt;0, RIGHT(TEXT(AL969,"0.#"),1)&lt;&gt;"."),TRUE,FALSE)</formula>
    </cfRule>
    <cfRule type="expression" dxfId="1930" priority="2036">
      <formula>IF(AND(AL969&lt;0, RIGHT(TEXT(AL969,"0.#"),1)="."),TRUE,FALSE)</formula>
    </cfRule>
  </conditionalFormatting>
  <conditionalFormatting sqref="AL1004:AO1031">
    <cfRule type="expression" dxfId="1929" priority="2027">
      <formula>IF(AND(AL1004&gt;=0, RIGHT(TEXT(AL1004,"0.#"),1)&lt;&gt;"."),TRUE,FALSE)</formula>
    </cfRule>
    <cfRule type="expression" dxfId="1928" priority="2028">
      <formula>IF(AND(AL1004&gt;=0, RIGHT(TEXT(AL1004,"0.#"),1)="."),TRUE,FALSE)</formula>
    </cfRule>
    <cfRule type="expression" dxfId="1927" priority="2029">
      <formula>IF(AND(AL1004&lt;0, RIGHT(TEXT(AL1004,"0.#"),1)&lt;&gt;"."),TRUE,FALSE)</formula>
    </cfRule>
    <cfRule type="expression" dxfId="1926" priority="2030">
      <formula>IF(AND(AL1004&lt;0, RIGHT(TEXT(AL1004,"0.#"),1)="."),TRUE,FALSE)</formula>
    </cfRule>
  </conditionalFormatting>
  <conditionalFormatting sqref="AL1002:AO1003">
    <cfRule type="expression" dxfId="1925" priority="2021">
      <formula>IF(AND(AL1002&gt;=0, RIGHT(TEXT(AL1002,"0.#"),1)&lt;&gt;"."),TRUE,FALSE)</formula>
    </cfRule>
    <cfRule type="expression" dxfId="1924" priority="2022">
      <formula>IF(AND(AL1002&gt;=0, RIGHT(TEXT(AL1002,"0.#"),1)="."),TRUE,FALSE)</formula>
    </cfRule>
    <cfRule type="expression" dxfId="1923" priority="2023">
      <formula>IF(AND(AL1002&lt;0, RIGHT(TEXT(AL1002,"0.#"),1)&lt;&gt;"."),TRUE,FALSE)</formula>
    </cfRule>
    <cfRule type="expression" dxfId="1922" priority="2024">
      <formula>IF(AND(AL1002&lt;0, RIGHT(TEXT(AL1002,"0.#"),1)="."),TRUE,FALSE)</formula>
    </cfRule>
  </conditionalFormatting>
  <conditionalFormatting sqref="Y1002:Y1003">
    <cfRule type="expression" dxfId="1921" priority="2019">
      <formula>IF(RIGHT(TEXT(Y1002,"0.#"),1)=".",FALSE,TRUE)</formula>
    </cfRule>
    <cfRule type="expression" dxfId="1920" priority="2020">
      <formula>IF(RIGHT(TEXT(Y1002,"0.#"),1)=".",TRUE,FALSE)</formula>
    </cfRule>
  </conditionalFormatting>
  <conditionalFormatting sqref="AL1037:AO1064">
    <cfRule type="expression" dxfId="1919" priority="2015">
      <formula>IF(AND(AL1037&gt;=0, RIGHT(TEXT(AL1037,"0.#"),1)&lt;&gt;"."),TRUE,FALSE)</formula>
    </cfRule>
    <cfRule type="expression" dxfId="1918" priority="2016">
      <formula>IF(AND(AL1037&gt;=0, RIGHT(TEXT(AL1037,"0.#"),1)="."),TRUE,FALSE)</formula>
    </cfRule>
    <cfRule type="expression" dxfId="1917" priority="2017">
      <formula>IF(AND(AL1037&lt;0, RIGHT(TEXT(AL1037,"0.#"),1)&lt;&gt;"."),TRUE,FALSE)</formula>
    </cfRule>
    <cfRule type="expression" dxfId="1916" priority="2018">
      <formula>IF(AND(AL1037&lt;0, RIGHT(TEXT(AL1037,"0.#"),1)="."),TRUE,FALSE)</formula>
    </cfRule>
  </conditionalFormatting>
  <conditionalFormatting sqref="Y1037:Y1064">
    <cfRule type="expression" dxfId="1915" priority="2013">
      <formula>IF(RIGHT(TEXT(Y1037,"0.#"),1)=".",FALSE,TRUE)</formula>
    </cfRule>
    <cfRule type="expression" dxfId="1914" priority="2014">
      <formula>IF(RIGHT(TEXT(Y1037,"0.#"),1)=".",TRUE,FALSE)</formula>
    </cfRule>
  </conditionalFormatting>
  <conditionalFormatting sqref="AL1035:AO1036">
    <cfRule type="expression" dxfId="1913" priority="2009">
      <formula>IF(AND(AL1035&gt;=0, RIGHT(TEXT(AL1035,"0.#"),1)&lt;&gt;"."),TRUE,FALSE)</formula>
    </cfRule>
    <cfRule type="expression" dxfId="1912" priority="2010">
      <formula>IF(AND(AL1035&gt;=0, RIGHT(TEXT(AL1035,"0.#"),1)="."),TRUE,FALSE)</formula>
    </cfRule>
    <cfRule type="expression" dxfId="1911" priority="2011">
      <formula>IF(AND(AL1035&lt;0, RIGHT(TEXT(AL1035,"0.#"),1)&lt;&gt;"."),TRUE,FALSE)</formula>
    </cfRule>
    <cfRule type="expression" dxfId="1910" priority="2012">
      <formula>IF(AND(AL1035&lt;0, RIGHT(TEXT(AL1035,"0.#"),1)="."),TRUE,FALSE)</formula>
    </cfRule>
  </conditionalFormatting>
  <conditionalFormatting sqref="Y1035:Y1036">
    <cfRule type="expression" dxfId="1909" priority="2007">
      <formula>IF(RIGHT(TEXT(Y1035,"0.#"),1)=".",FALSE,TRUE)</formula>
    </cfRule>
    <cfRule type="expression" dxfId="1908" priority="2008">
      <formula>IF(RIGHT(TEXT(Y1035,"0.#"),1)=".",TRUE,FALSE)</formula>
    </cfRule>
  </conditionalFormatting>
  <conditionalFormatting sqref="AL1070:AO1097">
    <cfRule type="expression" dxfId="1907" priority="2003">
      <formula>IF(AND(AL1070&gt;=0, RIGHT(TEXT(AL1070,"0.#"),1)&lt;&gt;"."),TRUE,FALSE)</formula>
    </cfRule>
    <cfRule type="expression" dxfId="1906" priority="2004">
      <formula>IF(AND(AL1070&gt;=0, RIGHT(TEXT(AL1070,"0.#"),1)="."),TRUE,FALSE)</formula>
    </cfRule>
    <cfRule type="expression" dxfId="1905" priority="2005">
      <formula>IF(AND(AL1070&lt;0, RIGHT(TEXT(AL1070,"0.#"),1)&lt;&gt;"."),TRUE,FALSE)</formula>
    </cfRule>
    <cfRule type="expression" dxfId="1904" priority="2006">
      <formula>IF(AND(AL1070&lt;0, RIGHT(TEXT(AL1070,"0.#"),1)="."),TRUE,FALSE)</formula>
    </cfRule>
  </conditionalFormatting>
  <conditionalFormatting sqref="Y1070:Y1097">
    <cfRule type="expression" dxfId="1903" priority="2001">
      <formula>IF(RIGHT(TEXT(Y1070,"0.#"),1)=".",FALSE,TRUE)</formula>
    </cfRule>
    <cfRule type="expression" dxfId="1902" priority="2002">
      <formula>IF(RIGHT(TEXT(Y1070,"0.#"),1)=".",TRUE,FALSE)</formula>
    </cfRule>
  </conditionalFormatting>
  <conditionalFormatting sqref="AL1068:AO1069">
    <cfRule type="expression" dxfId="1901" priority="1997">
      <formula>IF(AND(AL1068&gt;=0, RIGHT(TEXT(AL1068,"0.#"),1)&lt;&gt;"."),TRUE,FALSE)</formula>
    </cfRule>
    <cfRule type="expression" dxfId="1900" priority="1998">
      <formula>IF(AND(AL1068&gt;=0, RIGHT(TEXT(AL1068,"0.#"),1)="."),TRUE,FALSE)</formula>
    </cfRule>
    <cfRule type="expression" dxfId="1899" priority="1999">
      <formula>IF(AND(AL1068&lt;0, RIGHT(TEXT(AL1068,"0.#"),1)&lt;&gt;"."),TRUE,FALSE)</formula>
    </cfRule>
    <cfRule type="expression" dxfId="1898" priority="2000">
      <formula>IF(AND(AL1068&lt;0, RIGHT(TEXT(AL1068,"0.#"),1)="."),TRUE,FALSE)</formula>
    </cfRule>
  </conditionalFormatting>
  <conditionalFormatting sqref="Y1068:Y1069">
    <cfRule type="expression" dxfId="1897" priority="1995">
      <formula>IF(RIGHT(TEXT(Y1068,"0.#"),1)=".",FALSE,TRUE)</formula>
    </cfRule>
    <cfRule type="expression" dxfId="1896" priority="1996">
      <formula>IF(RIGHT(TEXT(Y1068,"0.#"),1)=".",TRUE,FALSE)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P29:AC29">
    <cfRule type="expression" dxfId="703" priority="5">
      <formula>IF(RIGHT(TEXT(P29,"0.#"),1)=".",FALSE,TRUE)</formula>
    </cfRule>
    <cfRule type="expression" dxfId="702" priority="6">
      <formula>IF(RIGHT(TEXT(P29,"0.#"),1)=".",TRUE,FALSE)</formula>
    </cfRule>
  </conditionalFormatting>
  <conditionalFormatting sqref="AD17:AJ17">
    <cfRule type="expression" dxfId="701" priority="1">
      <formula>IF(RIGHT(TEXT(AD17,"0.#"),1)=".",FALSE,TRUE)</formula>
    </cfRule>
    <cfRule type="expression" dxfId="700" priority="2">
      <formula>IF(RIGHT(TEXT(AD17,"0.#"),1)=".",TRUE,FALSE)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52" fitToHeight="0" orientation="portrait" r:id="rId1"/>
  <headerFooter differentFirst="1" alignWithMargins="0"/>
  <rowBreaks count="4" manualBreakCount="4">
    <brk id="29" max="49" man="1"/>
    <brk id="699"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629</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t="s">
        <v>576</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t="s">
        <v>629</v>
      </c>
      <c r="M3" s="13" t="str">
        <f t="shared" ref="M3:M11" si="2">IF(L3="","",K3)</f>
        <v>文教及び科学振興</v>
      </c>
      <c r="N3" s="13" t="str">
        <f>IF(M3="",N2,IF(N2&lt;&gt;"",CONCATENATE(N2,"、",M3),M3))</f>
        <v>文教及び科学振興</v>
      </c>
      <c r="O3" s="13"/>
      <c r="P3" s="12" t="s">
        <v>191</v>
      </c>
      <c r="Q3" s="17" t="s">
        <v>576</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宇宙開発利用</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宇宙開発利用</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宇宙開発利用</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宇宙開発利用</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宇宙開発利用</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宇宙開発利用</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宇宙開発利用</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宇宙開発利用</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宇宙開発利用</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宇宙開発利用</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宇宙開発利用</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宇宙開発利用</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宇宙開発利用</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宇宙開発利用</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宇宙開発利用</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宇宙開発利用</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宇宙開発利用</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554</v>
      </c>
      <c r="AF2" s="996"/>
      <c r="AG2" s="996"/>
      <c r="AH2" s="996"/>
      <c r="AI2" s="996" t="s">
        <v>551</v>
      </c>
      <c r="AJ2" s="996"/>
      <c r="AK2" s="996"/>
      <c r="AL2" s="996"/>
      <c r="AM2" s="996" t="s">
        <v>525</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503</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555</v>
      </c>
      <c r="AF9" s="996"/>
      <c r="AG9" s="996"/>
      <c r="AH9" s="996"/>
      <c r="AI9" s="996" t="s">
        <v>551</v>
      </c>
      <c r="AJ9" s="996"/>
      <c r="AK9" s="996"/>
      <c r="AL9" s="996"/>
      <c r="AM9" s="996" t="s">
        <v>525</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503</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554</v>
      </c>
      <c r="AF16" s="996"/>
      <c r="AG16" s="996"/>
      <c r="AH16" s="996"/>
      <c r="AI16" s="996" t="s">
        <v>552</v>
      </c>
      <c r="AJ16" s="996"/>
      <c r="AK16" s="996"/>
      <c r="AL16" s="996"/>
      <c r="AM16" s="996" t="s">
        <v>525</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503</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556</v>
      </c>
      <c r="AF23" s="996"/>
      <c r="AG23" s="996"/>
      <c r="AH23" s="996"/>
      <c r="AI23" s="996" t="s">
        <v>551</v>
      </c>
      <c r="AJ23" s="996"/>
      <c r="AK23" s="996"/>
      <c r="AL23" s="996"/>
      <c r="AM23" s="996" t="s">
        <v>525</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503</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554</v>
      </c>
      <c r="AF30" s="996"/>
      <c r="AG30" s="996"/>
      <c r="AH30" s="996"/>
      <c r="AI30" s="996" t="s">
        <v>551</v>
      </c>
      <c r="AJ30" s="996"/>
      <c r="AK30" s="996"/>
      <c r="AL30" s="996"/>
      <c r="AM30" s="996" t="s">
        <v>549</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503</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556</v>
      </c>
      <c r="AF37" s="996"/>
      <c r="AG37" s="996"/>
      <c r="AH37" s="996"/>
      <c r="AI37" s="996" t="s">
        <v>553</v>
      </c>
      <c r="AJ37" s="996"/>
      <c r="AK37" s="996"/>
      <c r="AL37" s="996"/>
      <c r="AM37" s="996" t="s">
        <v>550</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554</v>
      </c>
      <c r="AF44" s="996"/>
      <c r="AG44" s="996"/>
      <c r="AH44" s="996"/>
      <c r="AI44" s="996" t="s">
        <v>551</v>
      </c>
      <c r="AJ44" s="996"/>
      <c r="AK44" s="996"/>
      <c r="AL44" s="996"/>
      <c r="AM44" s="996" t="s">
        <v>525</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554</v>
      </c>
      <c r="AF51" s="996"/>
      <c r="AG51" s="996"/>
      <c r="AH51" s="996"/>
      <c r="AI51" s="996" t="s">
        <v>551</v>
      </c>
      <c r="AJ51" s="996"/>
      <c r="AK51" s="996"/>
      <c r="AL51" s="996"/>
      <c r="AM51" s="996" t="s">
        <v>525</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554</v>
      </c>
      <c r="AF58" s="996"/>
      <c r="AG58" s="996"/>
      <c r="AH58" s="996"/>
      <c r="AI58" s="996" t="s">
        <v>551</v>
      </c>
      <c r="AJ58" s="996"/>
      <c r="AK58" s="996"/>
      <c r="AL58" s="996"/>
      <c r="AM58" s="996" t="s">
        <v>525</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554</v>
      </c>
      <c r="AF65" s="996"/>
      <c r="AG65" s="996"/>
      <c r="AH65" s="996"/>
      <c r="AI65" s="996" t="s">
        <v>551</v>
      </c>
      <c r="AJ65" s="996"/>
      <c r="AK65" s="996"/>
      <c r="AL65" s="996"/>
      <c r="AM65" s="996" t="s">
        <v>525</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503</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2019-06-19T00:53:04Z</cp:lastPrinted>
  <dcterms:created xsi:type="dcterms:W3CDTF">2012-03-13T00:50:25Z</dcterms:created>
  <dcterms:modified xsi:type="dcterms:W3CDTF">2019-09-02T10:48:56Z</dcterms:modified>
</cp:coreProperties>
</file>