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高・共有\01_企画課\09_専門職\☆行政事業レビュー\201110レビューシート誤記入問題\02_修正済レビューシート・セグメントシート\平成31年度（令和元年度）レビュー\"/>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101"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<sst xmlns="http://schemas.openxmlformats.org/spreadsheetml/2006/main" count="2893" uniqueCount="655">
  <si>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</si>
  <si>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</si>
  <si>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</si>
  <si>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</si>
  <si>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</si>
  <si>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</si>
  <si>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</si>
  <si>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</si>
  <si>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</si>
  <si>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</si>
  <si>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</si>
  <si>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</si>
  <si>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</si>
  <si>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</si>
  <si>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</si>
  <si>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</si>
  <si>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</si>
  <si>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</si>
  <si>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</si>
  <si>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</si>
  <si>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</si>
  <si>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</si>
  <si>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</si>
  <si>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</si>
  <si>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</si>
  <si>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</si>
  <si>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</si>
  <si>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</si>
  <si>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</si>
  <si>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</si>
  <si>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</si>
  <si>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</si>
  <si>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</si>
  <si>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</si>
  <si>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</si>
  <si>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</si>
  <si>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</si>
  <si>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</si>
  <si>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</si>
  <si>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</si>
  <si>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</si>
  <si>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</si>
  <si>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</si>
  <si>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</si>
  <si>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</si>
  <si>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</si>
  <si>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</si>
  <si>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</si>
  <si>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</si>
  <si>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</si>
  <si>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</si>
  <si>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</si>
  <si>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</si>
  <si>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</si>
  <si>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</si>
  <si>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</si>
  <si>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</si>
  <si>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</si>
  <si>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</si>
  <si>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</si>
  <si>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</si>
  <si>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</si>
  <si>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</si>
  <si>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</si>
  <si>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</si>
  <si>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</si>
  <si>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</si>
  <si>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</si>
  <si>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</si>
  <si>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</si>
  <si>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</si>
  <si>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</si>
  <si>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</si>
  <si>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</si>
  <si>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</si>
  <si>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</si>
  <si>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</si>
  <si>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</si>
  <si>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</si>
  <si>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</si>
  <si>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</si>
  <si>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</si>
  <si>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</si>
  <si>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</si>
  <si>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</si>
  <si>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</si>
  <si>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</si>
  <si>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</si>
  <si>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</si>
  <si>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</si>
  <si>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</si>
  <si>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</si>
  <si>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</si>
  <si>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</si>
  <si>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</si>
  <si>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</si>
  <si>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</si>
  <si>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</si>
  <si>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</si>
  <si>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</si>
  <si>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</si>
  <si>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</si>
  <si>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</si>
  <si>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</si>
  <si>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</si>
  <si>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</si>
  <si>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</si>
  <si>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</si>
  <si>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</si>
  <si>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</si>
  <si>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</si>
  <si>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</si>
  <si>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</si>
  <si>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</si>
  <si>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</si>
  <si>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</si>
  <si>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</si>
  <si>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</si>
  <si>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</si>
  <si>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</si>
  <si>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</si>
  <si>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</si>
  <si>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</si>
  <si>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</si>
  <si>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</si>
  <si>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</si>
  <si>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</si>
  <si>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</si>
  <si>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</si>
  <si>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</si>
  <si>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</si>
  <si>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</si>
  <si>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</si>
  <si>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</si>
  <si>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</si>
  <si>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</si>
  <si>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</si>
  <si>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</si>
  <si>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</si>
  <si>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</si>
  <si>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</si>
  <si>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</si>
  <si>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</si>
  <si>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</si>
  <si>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</si>
  <si>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</si>
  <si>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</si>
  <si>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</si>
  <si>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</si>
  <si>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</si>
  <si>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</si>
  <si>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</si>
  <si>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</si>
  <si>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</si>
  <si>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</si>
  <si>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</si>
  <si>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</si>
  <si>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</si>
  <si>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</si>
  <si>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</si>
  <si>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</si>
  <si>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</si>
  <si>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</si>
  <si>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</si>
  <si>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</si>
  <si>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</si>
  <si>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</si>
  <si>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</si>
  <si>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</si>
  <si>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</si>
  <si>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</si>
  <si>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</si>
  <si>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</si>
  <si>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</si>
  <si>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</si>
  <si>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</si>
  <si>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</si>
  <si>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</si>
  <si>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</si>
  <si>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</si>
  <si>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</si>
  <si>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</si>
  <si>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</si>
  <si>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</si>
  <si>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</si>
  <si>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</si>
  <si>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</si>
  <si>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</si>
  <si>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</si>
  <si>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</si>
  <si>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</si>
  <si>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</si>
  <si>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</si>
  <si>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</si>
  <si>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</si>
  <si>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</si>
  <si>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</si>
  <si>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</si>
  <si>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</si>
  <si>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</si>
  <si>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</si>
  <si>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</si>
  <si>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</si>
  <si>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</si>
  <si>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</si>
  <si>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</si>
  <si>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</si>
  <si>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</si>
  <si>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</si>
  <si>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</si>
  <si>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</si>
  <si>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</si>
  <si>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</si>
  <si>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</si>
  <si>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</si>
  <si>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</si>
  <si>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</si>
  <si>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</si>
  <si>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</si>
  <si>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</si>
  <si>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</si>
  <si>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</si>
  <si>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</si>
  <si>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</si>
  <si>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</si>
  <si>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</si>
  <si>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</si>
  <si>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</si>
  <si>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</si>
  <si>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</si>
  <si>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</si>
  <si>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</si>
  <si>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</si>
  <si>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</si>
  <si>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</si>
  <si>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</si>
  <si>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</si>
  <si>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</si>
  <si>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</si>
  <si>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</si>
  <si>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</si>
  <si>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</si>
  <si>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</si>
  <si>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</si>
  <si>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</si>
  <si>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</si>
  <si>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</si>
  <si>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</si>
  <si>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</si>
  <si>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</si>
  <si>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</si>
  <si>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</si>
  <si>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</si>
  <si>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</si>
  <si>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</si>
  <si>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</si>
  <si>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</si>
  <si>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</si>
  <si>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</si>
  <si>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</si>
  <si>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</si>
  <si>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</si>
  <si>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</si>
  <si>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</si>
  <si>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</si>
  <si>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</si>
  <si>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</si>
  <si>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</si>
  <si>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</si>
  <si>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</si>
  <si>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</si>
  <si>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</si>
  <si>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</si>
  <si>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</si>
  <si>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</si>
  <si>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</si>
  <si>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</si>
  <si>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</si>
  <si>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</si>
  <si>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</si>
  <si>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</si>
  <si>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</si>
  <si>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</si>
  <si>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</si>
  <si>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</si>
  <si>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</si>
  <si>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</si>
  <si>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</si>
  <si>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</si>
  <si>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</si>
  <si>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</si>
  <si>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</si>
  <si>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</si>
  <si>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</si>
  <si>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</si>
  <si>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</si>
  <si>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</si>
  <si>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</si>
  <si>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</si>
  <si>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</si>
  <si>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</si>
  <si>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</si>
  <si>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</si>
  <si>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</si>
  <si>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</si>
  <si>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</si>
  <si>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</si>
  <si>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</si>
  <si>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</si>
  <si>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</si>
  <si>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</si>
  <si>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</si>
  <si>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</si>
  <si>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</si>
  <si>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</si>
  <si>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</si>
  <si>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</si>
  <si>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</si>
  <si>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</si>
  <si>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</si>
  <si>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</si>
  <si>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</si>
  <si>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</si>
  <si>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</si>
  <si>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</si>
  <si>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</si>
  <si>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</si>
  <si>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</si>
  <si>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</si>
  <si>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</si>
  <si>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</si>
  <si>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</si>
  <si>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</si>
  <si>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</si>
  <si>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</si>
  <si>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</si>
  <si>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</si>
  <si>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</si>
  <si>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</si>
  <si>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</si>
  <si>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</si>
  <si>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</si>
  <si>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</si>
  <si>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</si>
  <si>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</si>
  <si>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</si>
  <si>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</si>
  <si>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</si>
  <si>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</si>
  <si>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</si>
  <si>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</si>
  <si>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</si>
  <si>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</si>
  <si>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</si>
  <si>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</si>
  <si>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</si>
  <si>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</si>
  <si>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</si>
  <si>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</si>
  <si>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</si>
  <si>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</si>
  <si>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</si>
  <si>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</si>
  <si>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</si>
  <si>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</si>
  <si>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</si>
  <si>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</si>
  <si>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</si>
  <si>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</si>
  <si>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</si>
  <si>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</si>
  <si>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</si>
  <si>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</si>
  <si>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</si>
  <si>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</si>
  <si>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</si>
  <si>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</si>
  <si>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</si>
  <si>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</si>
  <si>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</si>
  <si>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</si>
  <si>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</si>
  <si>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</si>
  <si>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</si>
  <si>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</si>
  <si>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</si>
  <si>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</si>
  <si>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</si>
  <si>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</si>
  <si>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</si>
  <si>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</si>
  <si>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</si>
  <si>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</si>
  <si>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</si>
  <si>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</si>
  <si>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</si>
  <si>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</si>
  <si>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</si>
  <si>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</si>
  <si>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</si>
  <si>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</si>
  <si>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</si>
  <si>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</si>
  <si>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</si>
  <si>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</si>
  <si>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</si>
  <si>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</si>
  <si>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</si>
  <si>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</si>
  <si>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</si>
  <si>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</si>
  <si>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</si>
  <si>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</si>
  <si>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</si>
  <si>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</si>
  <si>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</si>
  <si>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</si>
  <si>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</si>
  <si>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</si>
  <si>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</si>
  <si>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</si>
  <si>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</si>
  <si>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</si>
  <si>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</si>
  <si>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</si>
  <si>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</si>
  <si>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</si>
  <si>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</si>
  <si>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</si>
  <si>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</si>
  <si>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</si>
  <si>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</si>
  <si>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</si>
  <si>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</si>
  <si>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</si>
  <si>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</si>
  <si>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</si>
  <si>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</si>
  <si>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</si>
  <si>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</si>
  <si>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</si>
  <si>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</si>
  <si>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</si>
  <si>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</si>
  <si>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</si>
  <si>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</si>
  <si>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</si>
  <si>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</si>
  <si>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</si>
  <si>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</si>
  <si>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</si>
  <si>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</si>
  <si>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</si>
  <si>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</si>
  <si>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</si>
  <si>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</si>
  <si>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</si>
  <si>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</si>
  <si>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</si>
  <si>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</si>
  <si>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</si>
  <si>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</si>
  <si>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</si>
  <si>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</si>
  <si>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</si>
  <si>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</si>
  <si>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</si>
  <si>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</si>
  <si>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</si>
  <si>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</si>
  <si>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</si>
  <si>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</si>
  <si>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</si>
  <si>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</si>
  <si>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</si>
  <si>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</si>
  <si>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</si>
  <si>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</si>
  <si>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</si>
  <si>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</si>
  <si>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</si>
  <si>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</si>
  <si>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</si>
  <si>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</si>
  <si>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</si>
  <si>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</si>
  <si>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</si>
  <si>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</si>
  <si>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</si>
  <si>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</si>
  <si>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</si>
  <si>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</si>
  <si>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</si>
  <si>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</si>
  <si>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</si>
  <si>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</si>
  <si>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</si>
  <si>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</si>
  <si>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</si>
  <si>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</si>
  <si>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</si>
  <si>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</si>
  <si>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</si>
  <si>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</si>
  <si>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</si>
  <si>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</si>
  <si>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</si>
  <si>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</si>
  <si>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</si>
  <si>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</si>
  <si>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</si>
  <si>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</si>
  <si>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</si>
  <si>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</si>
  <si>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</si>
  <si>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</si>
  <si>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</si>
  <si>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</si>
  <si>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</si>
  <si>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</si>
  <si>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</si>
  <si>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</si>
  <si>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</si>
  <si>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</si>
  <si>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</si>
  <si>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</si>
  <si>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</si>
  <si>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</si>
  <si>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</si>
  <si>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</si>
  <si>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</si>
  <si>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</si>
  <si>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</si>
  <si>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</si>
  <si>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</si>
  <si>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</si>
  <si>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</si>
  <si>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</si>
  <si>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</si>
  <si>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</si>
  <si>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</si>
  <si>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</si>
  <si>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</si>
  <si>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</si>
  <si>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</si>
  <si>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</si>
  <si>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</si>
  <si>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</si>
  <si>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</si>
  <si>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</si>
  <si>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</si>
  <si>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</si>
  <si>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</si>
  <si>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</si>
  <si>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</si>
  <si>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</si>
  <si>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</si>
  <si>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</si>
  <si>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</si>
  <si>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</si>
  <si>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</si>
  <si>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</si>
  <si>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</si>
  <si>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</si>
  <si>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</si>
  <si>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</si>
  <si>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</si>
  <si>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</si>
  <si>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</si>
  <si>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</si>
  <si>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</si>
  <si>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</si>
  <si>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</si>
  <si>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</si>
  <si>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</si>
  <si>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</si>
  <si>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昭和５１年度</t>
  </si>
  <si>
    <t>終了予定なし</t>
  </si>
  <si>
    <t>「アイヌ政策のあり方に関する有識者懇談会」報告書</t>
  </si>
  <si>
    <t>北海道に居住するアイヌの子弟で、大学又は短期大学に進学する能力を持ち、将来、社会において有為な人材として活躍することが期待されながら経済的理由によって進学後修学が困難な者に、奨学金及び通学用品等助成金の貸与事業を行う北海道に対し、その経費の一部を補助することを通じて、北海道のアイヌの子弟の大学、短期大学への進学を奨励し、社会的・経済的自立を促進する。</t>
  </si>
  <si>
    <t>教育振興事業費補助金</t>
  </si>
  <si>
    <t>アイヌ子弟の大学進学率の、一般学生進学率並みへの向上
※目標値は、当該年度の北海道生活実態調査における一般進学率とする。</t>
  </si>
  <si>
    <t>平成29年北海道アイヌ生活実態調査報告書</t>
  </si>
  <si>
    <t>アイヌ子弟の貸与延人数
（奨学金貸与者数と通学用品等助成金貸与者数の合計）</t>
  </si>
  <si>
    <t>人</t>
  </si>
  <si>
    <t>各年度補助金執行額　／　貸付延人数</t>
    <phoneticPr fontId="5"/>
  </si>
  <si>
    <t>万円</t>
  </si>
  <si>
    <t>百万円／人</t>
    <phoneticPr fontId="5"/>
  </si>
  <si>
    <t>39百万円/123人</t>
  </si>
  <si>
    <t>36百万円／115人</t>
  </si>
  <si>
    <t>／　</t>
    <phoneticPr fontId="5"/>
  </si>
  <si>
    <t>　　/</t>
    <phoneticPr fontId="5"/>
  </si>
  <si>
    <t>-</t>
    <phoneticPr fontId="5"/>
  </si>
  <si>
    <t>-</t>
    <phoneticPr fontId="5"/>
  </si>
  <si>
    <t>-</t>
    <phoneticPr fontId="5"/>
  </si>
  <si>
    <t>-</t>
    <phoneticPr fontId="5"/>
  </si>
  <si>
    <t>-</t>
    <phoneticPr fontId="5"/>
  </si>
  <si>
    <t>-</t>
    <phoneticPr fontId="5"/>
  </si>
  <si>
    <t>-</t>
    <phoneticPr fontId="5"/>
  </si>
  <si>
    <t>先住民対策の一環として、内閣官房に設置されたアイヌ政策推進会議においても推進を求められているものである。</t>
  </si>
  <si>
    <t>北海道が行う事業に対する補助事業で、国と北海道との負担率が１：１であり、妥当な率である。</t>
  </si>
  <si>
    <t>補助金の内訳は全て奨学金等の貸与金であり、必要金額に限定していることから妥当である。</t>
  </si>
  <si>
    <t>北海道が個人に対して直接補助を行っており、有効な資金の流れである。</t>
  </si>
  <si>
    <t>補助金の内訳は全て奨学金等の貸与金であることから、必要なものに限定されている。</t>
  </si>
  <si>
    <t>奨学金の貸与申請者数の減少等、予想されない事態が生じたためである。</t>
  </si>
  <si>
    <t>北海道が行う「アイヌ生活実態調査」によれば、アイヌ子弟の進学率は向上しているが、一般進学率に比べるとまだその差は大きい。</t>
  </si>
  <si>
    <t>北海道が行う奨学金の貸与事業への補助であり、他の手段は考慮できない。</t>
  </si>
  <si>
    <t>奨学金の貸与事業への補助であることから、成果物は生じない。</t>
  </si>
  <si>
    <t>アイヌ政策のあり方に関する有識者懇談会
http://www.kantei.go.jp/jp/singi/ainu/</t>
  </si>
  <si>
    <t>136</t>
  </si>
  <si>
    <t>137</t>
  </si>
  <si>
    <t>148</t>
  </si>
  <si>
    <t>114</t>
  </si>
  <si>
    <t>116</t>
  </si>
  <si>
    <t>111</t>
  </si>
  <si>
    <t>108</t>
  </si>
  <si>
    <t>○</t>
  </si>
  <si>
    <t>2　確かな学力の向上、豊かな心と健やかな体の育成と信頼される学校づくり</t>
    <phoneticPr fontId="5"/>
  </si>
  <si>
    <t>2-6 教育機会の確保のための支援づくり</t>
    <phoneticPr fontId="5"/>
  </si>
  <si>
    <t>高等教育局</t>
    <phoneticPr fontId="5"/>
  </si>
  <si>
    <t>学生・留学生課</t>
    <phoneticPr fontId="5"/>
  </si>
  <si>
    <t>-</t>
    <phoneticPr fontId="5"/>
  </si>
  <si>
    <t>-</t>
    <phoneticPr fontId="5"/>
  </si>
  <si>
    <t>-</t>
    <phoneticPr fontId="5"/>
  </si>
  <si>
    <t xml:space="preserve">アイヌ子弟の大学進学率
（なお、前回の平成25年度調査では、アイヌ子弟の大学進学率は25.8％、一般進学率は43.0％だった。）
</t>
    <phoneticPr fontId="5"/>
  </si>
  <si>
    <t>42百万円／130人</t>
    <rPh sb="2" eb="4">
      <t>ヒャクマン</t>
    </rPh>
    <rPh sb="4" eb="5">
      <t>エン</t>
    </rPh>
    <rPh sb="9" eb="10">
      <t>ニン</t>
    </rPh>
    <phoneticPr fontId="5"/>
  </si>
  <si>
    <t>35百万円／110人</t>
    <phoneticPr fontId="5"/>
  </si>
  <si>
    <t>‐</t>
  </si>
  <si>
    <t>無</t>
  </si>
  <si>
    <t>A.北海道</t>
    <rPh sb="2" eb="5">
      <t>ホッカイドウ</t>
    </rPh>
    <phoneticPr fontId="5"/>
  </si>
  <si>
    <t>事業費</t>
    <rPh sb="0" eb="3">
      <t>ジギョウヒ</t>
    </rPh>
    <phoneticPr fontId="5"/>
  </si>
  <si>
    <t>奨学金</t>
    <rPh sb="0" eb="3">
      <t>ショウガクキン</t>
    </rPh>
    <phoneticPr fontId="5"/>
  </si>
  <si>
    <t>通学用品等助成金</t>
    <rPh sb="0" eb="2">
      <t>ツウガク</t>
    </rPh>
    <rPh sb="2" eb="4">
      <t>ヨウヒン</t>
    </rPh>
    <rPh sb="4" eb="5">
      <t>トウ</t>
    </rPh>
    <rPh sb="5" eb="8">
      <t>ジョセイキン</t>
    </rPh>
    <phoneticPr fontId="5"/>
  </si>
  <si>
    <t>北海道</t>
    <rPh sb="0" eb="3">
      <t>ホッカイドウ</t>
    </rPh>
    <phoneticPr fontId="5"/>
  </si>
  <si>
    <t>奨学金等の貸与</t>
    <rPh sb="0" eb="3">
      <t>ショウガクキン</t>
    </rPh>
    <rPh sb="3" eb="4">
      <t>トウ</t>
    </rPh>
    <rPh sb="5" eb="7">
      <t>タイヨ</t>
    </rPh>
    <phoneticPr fontId="5"/>
  </si>
  <si>
    <t>補助金等交付</t>
  </si>
  <si>
    <t>平成29年度の実態調査によれば対象者数が限定していることから、補助対象者数の積算方法の見直しを行うなど適切な事業実施に努めている。</t>
    <phoneticPr fontId="5"/>
  </si>
  <si>
    <t>　平成29年度に北海道が行ったアイヌ生活実態調査によれば、対象者数が激減している。需要等の把握に努めることが課題であり、事業主体の北海道と更なる連携強化を図り、補助対象者数等の積算方法の見直しを行うなど、適切な事業実施に努める。
　北海道「アイヌ生活実態調査」　世帯数、人数
　平成18年：8,274世帯　23,782人　→　平成25年：6,880世帯　16,786人　→　平成29年：5571世帯　13,118人</t>
    <rPh sb="188" eb="190">
      <t>ヘイセイ</t>
    </rPh>
    <rPh sb="192" eb="193">
      <t>ネン</t>
    </rPh>
    <rPh sb="198" eb="200">
      <t>セタイ</t>
    </rPh>
    <rPh sb="207" eb="208">
      <t>ニン</t>
    </rPh>
    <phoneticPr fontId="5"/>
  </si>
  <si>
    <t>-</t>
    <phoneticPr fontId="5"/>
  </si>
  <si>
    <t>北海道が行う、大学、短期大学への進学奨励のための奨学金及び通学用品等助成金の貸与事業に対する経費の補助。
○補助先：北海道
○補助率：１／２
○補助対象経費：①奨学金　国公立　51,000円/月
　　　　　　　　　　　　　　　　　 　私   立　82,000円/月
　　　　　　　　　　  ②通学用品等助成金　　37,800円</t>
    <phoneticPr fontId="5"/>
  </si>
  <si>
    <t>-</t>
    <phoneticPr fontId="5"/>
  </si>
  <si>
    <t>先住民対策の一環として、内閣官房に設置されたアイヌ政策推進会議においても推進を求められているものであり、国の責任で実施すべきものである。</t>
    <phoneticPr fontId="5"/>
  </si>
  <si>
    <t>　本事業は、北海道に居住するアイヌの子弟の大学又は短期大学への進学を奨励するため、奨学金及び通学用品等助成金の貸与事業を行う北海道に対し、これに必要な経費を補助する事業であることから、引き続き国が行うべき事業である。</t>
    <phoneticPr fontId="5"/>
  </si>
  <si>
    <t>近年減少傾向にあったが、平成30年度は見込みを上回る活動実績であった。</t>
    <rPh sb="0" eb="2">
      <t>キンネン</t>
    </rPh>
    <rPh sb="2" eb="4">
      <t>ゲンショウ</t>
    </rPh>
    <rPh sb="4" eb="6">
      <t>ケイコウ</t>
    </rPh>
    <rPh sb="12" eb="14">
      <t>ヘイセイ</t>
    </rPh>
    <rPh sb="16" eb="18">
      <t>ネンド</t>
    </rPh>
    <rPh sb="19" eb="21">
      <t>ミコ</t>
    </rPh>
    <rPh sb="23" eb="25">
      <t>ウワマワ</t>
    </rPh>
    <rPh sb="26" eb="28">
      <t>カツドウ</t>
    </rPh>
    <rPh sb="28" eb="30">
      <t>ジッセキ</t>
    </rPh>
    <phoneticPr fontId="5"/>
  </si>
  <si>
    <t>アイヌ子弟高等学校等進学奨励費補助（大学）</t>
    <phoneticPr fontId="5"/>
  </si>
  <si>
    <t>アイヌ子弟高等学校等進学奨励費補助（高校・高専）</t>
    <rPh sb="18" eb="20">
      <t>コウコウ</t>
    </rPh>
    <rPh sb="21" eb="23">
      <t>コウセン</t>
    </rPh>
    <phoneticPr fontId="5"/>
  </si>
  <si>
    <t>大学等へ進学する能力を持つ北海道のアイヌ子弟で、民族として誇りをもって生活し、将来有為な人材として活躍することが期待されながら、経済的に修学困難な者への支援を行う事業であり、国民的、社会的ニーズを的確に反映している。</t>
    <rPh sb="0" eb="2">
      <t>ダイガク</t>
    </rPh>
    <phoneticPr fontId="5"/>
  </si>
  <si>
    <t>-</t>
    <phoneticPr fontId="5"/>
  </si>
  <si>
    <t>学生・留学生課長
西條　正明</t>
    <rPh sb="9" eb="11">
      <t>ニシジョウ</t>
    </rPh>
    <rPh sb="12" eb="14">
      <t>マサアキ</t>
    </rPh>
    <phoneticPr fontId="5"/>
  </si>
  <si>
    <t>-</t>
    <phoneticPr fontId="5"/>
  </si>
  <si>
    <t>北海道が行う大学、短期大学への進学奨励のための奨学金及び通学用品等助成金の貸与事業に対する経費の補助を行うことで、北海道に居住するアイヌの子弟の大学等への進学を奨励し、経済的制約による教育格差の改善に寄与している。</t>
    <phoneticPr fontId="5"/>
  </si>
  <si>
    <t>外部有識者による点検対象外</t>
    <rPh sb="0" eb="2">
      <t>ガイブ</t>
    </rPh>
    <rPh sb="2" eb="5">
      <t>ユウシキシャ</t>
    </rPh>
    <rPh sb="8" eb="10">
      <t>テンケン</t>
    </rPh>
    <rPh sb="10" eb="12">
      <t>タイショウ</t>
    </rPh>
    <rPh sb="12" eb="13">
      <t>ガイ</t>
    </rPh>
    <phoneticPr fontId="5"/>
  </si>
  <si>
    <t>１．事業評価の観点：この事業は、経済的理由によって進学後の修学が困難なアイヌの子弟に対して、奨学金及び通学用品等助成金の貸与事業を行う北海道への補助事業であり、事業成果等の観点から検証を行った。
２．所見：この事業は、進学後の修学が困難なアイヌの子弟に対する奨学金等の貸与事業を支援するためのものであり、教育の機会均等を確保する観点から、国の事業としての必要性は認められるが、需要等の把握に努めることが課題であり、今後は事業主体の北海道と更なる連携強化を図り、補助対象者等の積算方法の見直しを行うことにより、適切な事業の実施に努めるべきである。</t>
    <phoneticPr fontId="5"/>
  </si>
  <si>
    <t>平成29年度北海道アイヌ生活実態調査によると、平成25年度調査に比べ、アイヌの子弟の大学進学率は上昇しており、一般進学率との差は縮小している。この調査結果を踏まえ、事業主体の北海道と更なる連携強化を図り、事業手法についても今後検討を行うこととしたい。</t>
    <phoneticPr fontId="5"/>
  </si>
  <si>
    <t>112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</si>
</sst>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165100</xdr:colOff>
      <xdr:row>742</xdr:row>
      <xdr:rowOff>139700</xdr:rowOff>
    </xdr:from>
    <xdr:to>
      <xdr:col>39</xdr:col>
      <xdr:colOff>52402</xdr:colOff>
      <xdr:row>746</xdr:row>
      <xdr:rowOff>193958</xdr:rowOff>
    </xdr:to>
    <xdr:sp macro="" textlink="">
      <xdr:nvSpPr>
        <xdr:cNvPr id="3" name="Rectangle 3">
          <a:extLst>
            <a:ext uri="{FF2B5EF4-FFF2-40B4-BE49-F238E27FC236}">
              <a16:creationId xmlns:a16="http://schemas.microsoft.com/office/drawing/2014/main" id="{201264C9-277D-47C7-A996-FE9D1E0F803C}"/>
            </a:ext>
          </a:extLst>
        </xdr:cNvPr>
        <xdr:cNvSpPr>
          <a:spLocks noChangeArrowheads="1"/>
        </xdr:cNvSpPr>
      </xdr:nvSpPr>
      <xdr:spPr bwMode="auto">
        <a:xfrm>
          <a:off x="3165475" y="42602150"/>
          <a:ext cx="4687902" cy="14639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7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34.6</a:t>
          </a:r>
          <a:r>
            <a:rPr lang="ja-JP" altLang="en-US" sz="1400" b="0" i="0" u="none" strike="noStrike" baseline="0">
              <a:solidFill>
                <a:sysClr val="windowText" lastClr="000000"/>
              </a:solidFill>
              <a:latin typeface="ＭＳ Ｐゴシック"/>
              <a:ea typeface="ＭＳ Ｐゴシック"/>
            </a:rPr>
            <a:t>百万円（平成</a:t>
          </a:r>
          <a:r>
            <a:rPr lang="en-US" altLang="ja-JP" sz="1400" b="0" i="0" u="none" strike="noStrike" baseline="0">
              <a:solidFill>
                <a:sysClr val="windowText" lastClr="000000"/>
              </a:solidFill>
              <a:latin typeface="ＭＳ Ｐゴシック"/>
              <a:ea typeface="ＭＳ Ｐゴシック"/>
            </a:rPr>
            <a:t>30</a:t>
          </a:r>
          <a:r>
            <a:rPr lang="ja-JP" altLang="en-US" sz="1400" b="0" i="0" u="none" strike="noStrike" baseline="0">
              <a:solidFill>
                <a:sysClr val="windowText" lastClr="000000"/>
              </a:solidFill>
              <a:latin typeface="ＭＳ Ｐゴシック"/>
              <a:ea typeface="ＭＳ Ｐゴシック"/>
            </a:rPr>
            <a:t>年度補助額）</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・奨学金</a:t>
          </a:r>
          <a:r>
            <a:rPr lang="en-US" altLang="ja-JP" sz="1100" b="0" i="0" u="none" strike="noStrike" baseline="0">
              <a:solidFill>
                <a:schemeClr val="bg1"/>
              </a:solidFill>
              <a:latin typeface="ＭＳ Ｐゴシック"/>
              <a:ea typeface="ＭＳ Ｐゴシック"/>
            </a:rPr>
            <a:t>aaaaaaaaaaaaaaaaaaa35</a:t>
          </a:r>
          <a:r>
            <a:rPr lang="ja-JP" altLang="en-US" sz="1100" b="0" i="0" u="none" strike="noStrike" baseline="0">
              <a:solidFill>
                <a:schemeClr val="bg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34</a:t>
          </a: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 </a:t>
          </a:r>
          <a:r>
            <a:rPr lang="ja-JP" altLang="en-US" sz="1100" b="0" i="0" u="none" strike="noStrike" baseline="0">
              <a:solidFill>
                <a:schemeClr val="tx1"/>
              </a:solidFill>
              <a:latin typeface="ＭＳ Ｐゴシック"/>
              <a:ea typeface="ＭＳ Ｐゴシック"/>
            </a:rPr>
            <a:t>百万円　　　</a:t>
          </a:r>
          <a:endParaRPr lang="en-US" altLang="ja-JP" sz="1100" b="0" i="0" u="none" strike="noStrike" baseline="0">
            <a:solidFill>
              <a:schemeClr val="tx1"/>
            </a:solidFill>
            <a:latin typeface="ＭＳ Ｐゴシック"/>
            <a:ea typeface="ＭＳ Ｐゴシック"/>
          </a:endParaRPr>
        </a:p>
        <a:p>
          <a:pPr algn="l" rtl="0">
            <a:lnSpc>
              <a:spcPts val="1600"/>
            </a:lnSpc>
            <a:defRPr sz="1000"/>
          </a:pPr>
          <a:r>
            <a:rPr lang="ja-JP" altLang="en-US" sz="1100" b="0" i="0" u="none" strike="noStrike" baseline="0">
              <a:solidFill>
                <a:schemeClr val="tx1"/>
              </a:solidFill>
              <a:latin typeface="ＭＳ Ｐゴシック"/>
              <a:ea typeface="ＭＳ Ｐゴシック"/>
            </a:rPr>
            <a:t>　　　　　　　　　　　・通学用品等助成金</a:t>
          </a:r>
          <a:r>
            <a:rPr lang="en-US" altLang="ja-JP" sz="1100" b="0" i="0" u="none" strike="noStrike" baseline="0">
              <a:solidFill>
                <a:schemeClr val="bg1"/>
              </a:solidFill>
              <a:latin typeface="ＭＳ Ｐゴシック"/>
              <a:ea typeface="ＭＳ Ｐゴシック"/>
            </a:rPr>
            <a:t>aaaaaaaaaaaaaa</a:t>
          </a:r>
          <a:r>
            <a:rPr lang="en-US" altLang="ja-JP" sz="1100" b="0" i="0" u="none" strike="noStrike" baseline="0">
              <a:solidFill>
                <a:schemeClr val="tx1"/>
              </a:solidFill>
              <a:latin typeface="ＭＳ Ｐゴシック"/>
              <a:ea typeface="ＭＳ Ｐゴシック"/>
            </a:rPr>
            <a:t>0.6 </a:t>
          </a:r>
          <a:r>
            <a:rPr lang="ja-JP" altLang="en-US" sz="1100" b="0" i="0" u="none" strike="noStrike" baseline="0">
              <a:solidFill>
                <a:schemeClr val="tx1"/>
              </a:solidFill>
              <a:latin typeface="ＭＳ Ｐゴシック"/>
              <a:ea typeface="ＭＳ Ｐゴシック"/>
            </a:rPr>
            <a:t>百万円</a:t>
          </a:r>
          <a:endParaRPr lang="ja-JP" altLang="en-US" sz="1100">
            <a:solidFill>
              <a:schemeClr val="tx1"/>
            </a:solidFill>
          </a:endParaRPr>
        </a:p>
      </xdr:txBody>
    </xdr:sp>
    <xdr:clientData/>
  </xdr:twoCellAnchor>
  <xdr:twoCellAnchor>
    <xdr:from>
      <xdr:col>15</xdr:col>
      <xdr:colOff>127000</xdr:colOff>
      <xdr:row>746</xdr:row>
      <xdr:rowOff>342900</xdr:rowOff>
    </xdr:from>
    <xdr:to>
      <xdr:col>39</xdr:col>
      <xdr:colOff>59124</xdr:colOff>
      <xdr:row>749</xdr:row>
      <xdr:rowOff>353065</xdr:rowOff>
    </xdr:to>
    <xdr:sp macro="" textlink="">
      <xdr:nvSpPr>
        <xdr:cNvPr id="4" name="大かっこ 3">
          <a:extLst>
            <a:ext uri="{FF2B5EF4-FFF2-40B4-BE49-F238E27FC236}">
              <a16:creationId xmlns:a16="http://schemas.microsoft.com/office/drawing/2014/main" id="{4F62075E-15CE-4A2E-9B88-09D0EC11E4D2}"/>
            </a:ext>
          </a:extLst>
        </xdr:cNvPr>
        <xdr:cNvSpPr/>
      </xdr:nvSpPr>
      <xdr:spPr>
        <a:xfrm>
          <a:off x="3127375" y="44215050"/>
          <a:ext cx="4732724" cy="10674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r>
            <a:rPr kumimoji="1" lang="ja-JP" altLang="en-US" sz="1100"/>
            <a:t>　北海道に居住するアイヌの子弟で、経済的理由によって大学、短期</a:t>
          </a:r>
          <a:endParaRPr kumimoji="1" lang="en-US" altLang="ja-JP" sz="1100"/>
        </a:p>
        <a:p>
          <a:pPr algn="l"/>
          <a:r>
            <a:rPr kumimoji="1" lang="ja-JP" altLang="en-US" sz="1100"/>
            <a:t>　大学への進学後修学が困難な者に、奨学金及び通学用品等助成金</a:t>
          </a:r>
          <a:endParaRPr kumimoji="1" lang="en-US" altLang="ja-JP" sz="1100"/>
        </a:p>
        <a:p>
          <a:pPr algn="l"/>
          <a:r>
            <a:rPr kumimoji="1" lang="ja-JP" altLang="en-US" sz="1100"/>
            <a:t>　の貸与事業を行う北海道に対し、必要な経費の１／２を補助。</a:t>
          </a:r>
        </a:p>
        <a:p>
          <a:pPr algn="l"/>
          <a:endParaRPr kumimoji="1" lang="ja-JP" altLang="en-US" sz="1100"/>
        </a:p>
      </xdr:txBody>
    </xdr:sp>
    <xdr:clientData/>
  </xdr:twoCellAnchor>
  <xdr:twoCellAnchor>
    <xdr:from>
      <xdr:col>27</xdr:col>
      <xdr:colOff>12700</xdr:colOff>
      <xdr:row>750</xdr:row>
      <xdr:rowOff>241300</xdr:rowOff>
    </xdr:from>
    <xdr:to>
      <xdr:col>28</xdr:col>
      <xdr:colOff>80842</xdr:colOff>
      <xdr:row>753</xdr:row>
      <xdr:rowOff>229053</xdr:rowOff>
    </xdr:to>
    <xdr:sp macro="" textlink="">
      <xdr:nvSpPr>
        <xdr:cNvPr id="5" name="下矢印 1">
          <a:extLst>
            <a:ext uri="{FF2B5EF4-FFF2-40B4-BE49-F238E27FC236}">
              <a16:creationId xmlns:a16="http://schemas.microsoft.com/office/drawing/2014/main" id="{06BF9122-60E3-438E-A2AF-BA962783699B}"/>
            </a:ext>
          </a:extLst>
        </xdr:cNvPr>
        <xdr:cNvSpPr/>
      </xdr:nvSpPr>
      <xdr:spPr>
        <a:xfrm>
          <a:off x="5413375" y="45523150"/>
          <a:ext cx="268167" cy="1045028"/>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751</xdr:row>
      <xdr:rowOff>139700</xdr:rowOff>
    </xdr:from>
    <xdr:to>
      <xdr:col>39</xdr:col>
      <xdr:colOff>53893</xdr:colOff>
      <xdr:row>752</xdr:row>
      <xdr:rowOff>314913</xdr:rowOff>
    </xdr:to>
    <xdr:sp macro="" textlink="">
      <xdr:nvSpPr>
        <xdr:cNvPr id="6" name="テキスト ボックス 5">
          <a:extLst>
            <a:ext uri="{FF2B5EF4-FFF2-40B4-BE49-F238E27FC236}">
              <a16:creationId xmlns:a16="http://schemas.microsoft.com/office/drawing/2014/main" id="{ED0CE2AE-B289-4ADF-B67F-C1B3CD5B83FF}"/>
            </a:ext>
          </a:extLst>
        </xdr:cNvPr>
        <xdr:cNvSpPr txBox="1"/>
      </xdr:nvSpPr>
      <xdr:spPr>
        <a:xfrm>
          <a:off x="5800725" y="45773975"/>
          <a:ext cx="2054143" cy="527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　（補助率１／２）</a:t>
          </a:r>
        </a:p>
      </xdr:txBody>
    </xdr:sp>
    <xdr:clientData/>
  </xdr:twoCellAnchor>
  <xdr:twoCellAnchor>
    <xdr:from>
      <xdr:col>16</xdr:col>
      <xdr:colOff>12700</xdr:colOff>
      <xdr:row>754</xdr:row>
      <xdr:rowOff>12700</xdr:rowOff>
    </xdr:from>
    <xdr:to>
      <xdr:col>39</xdr:col>
      <xdr:colOff>103202</xdr:colOff>
      <xdr:row>756</xdr:row>
      <xdr:rowOff>124398</xdr:rowOff>
    </xdr:to>
    <xdr:sp macro="" textlink="">
      <xdr:nvSpPr>
        <xdr:cNvPr id="7" name="Rectangle 3">
          <a:extLst>
            <a:ext uri="{FF2B5EF4-FFF2-40B4-BE49-F238E27FC236}">
              <a16:creationId xmlns:a16="http://schemas.microsoft.com/office/drawing/2014/main" id="{DE69CDA8-B74A-422D-933F-6D969C89DDAF}"/>
            </a:ext>
          </a:extLst>
        </xdr:cNvPr>
        <xdr:cNvSpPr>
          <a:spLocks noChangeArrowheads="1"/>
        </xdr:cNvSpPr>
      </xdr:nvSpPr>
      <xdr:spPr bwMode="auto">
        <a:xfrm>
          <a:off x="3213100" y="46704250"/>
          <a:ext cx="4691077" cy="81654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7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北海道</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35</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endParaRPr lang="ja-JP" altLang="en-US" sz="1100">
            <a:solidFill>
              <a:sysClr val="windowText" lastClr="000000"/>
            </a:solidFill>
          </a:endParaRPr>
        </a:p>
      </xdr:txBody>
    </xdr:sp>
    <xdr:clientData/>
  </xdr:twoCellAnchor>
  <xdr:twoCellAnchor>
    <xdr:from>
      <xdr:col>15</xdr:col>
      <xdr:colOff>114300</xdr:colOff>
      <xdr:row>756</xdr:row>
      <xdr:rowOff>304800</xdr:rowOff>
    </xdr:from>
    <xdr:to>
      <xdr:col>39</xdr:col>
      <xdr:colOff>158484</xdr:colOff>
      <xdr:row>757</xdr:row>
      <xdr:rowOff>246925</xdr:rowOff>
    </xdr:to>
    <xdr:sp macro="" textlink="">
      <xdr:nvSpPr>
        <xdr:cNvPr id="8" name="大かっこ 7">
          <a:extLst>
            <a:ext uri="{FF2B5EF4-FFF2-40B4-BE49-F238E27FC236}">
              <a16:creationId xmlns:a16="http://schemas.microsoft.com/office/drawing/2014/main" id="{28108D22-061A-4D19-A8C2-928AFCFD0B61}"/>
            </a:ext>
          </a:extLst>
        </xdr:cNvPr>
        <xdr:cNvSpPr/>
      </xdr:nvSpPr>
      <xdr:spPr>
        <a:xfrm>
          <a:off x="3114675" y="47701200"/>
          <a:ext cx="4844784" cy="608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アイヌの子弟で、経済的理由によって進学後修学が困難な者に対して、</a:t>
          </a:r>
          <a:endParaRPr kumimoji="1" lang="en-US" altLang="ja-JP" sz="1100"/>
        </a:p>
        <a:p>
          <a:pPr algn="l"/>
          <a:r>
            <a:rPr kumimoji="1" lang="ja-JP" altLang="en-US" sz="1100"/>
            <a:t>　奨学金及び通学用品等助成金を貸与。</a:t>
          </a:r>
        </a:p>
        <a:p>
          <a:pPr algn="l"/>
          <a:endParaRPr kumimoji="1" lang="ja-JP" altLang="en-US" sz="1100"/>
        </a:p>
      </xdr:txBody>
    </xdr:sp>
    <xdr:clientData/>
  </xdr:twoCellAnchor>
  <xdr:twoCellAnchor>
    <xdr:from>
      <xdr:col>27</xdr:col>
      <xdr:colOff>25400</xdr:colOff>
      <xdr:row>757</xdr:row>
      <xdr:rowOff>241300</xdr:rowOff>
    </xdr:from>
    <xdr:to>
      <xdr:col>28</xdr:col>
      <xdr:colOff>93542</xdr:colOff>
      <xdr:row>758</xdr:row>
      <xdr:rowOff>628648</xdr:rowOff>
    </xdr:to>
    <xdr:sp macro="" textlink="">
      <xdr:nvSpPr>
        <xdr:cNvPr id="9" name="下矢印 22">
          <a:extLst>
            <a:ext uri="{FF2B5EF4-FFF2-40B4-BE49-F238E27FC236}">
              <a16:creationId xmlns:a16="http://schemas.microsoft.com/office/drawing/2014/main" id="{605E12C6-F303-4A87-B246-DF978E3614EC}"/>
            </a:ext>
          </a:extLst>
        </xdr:cNvPr>
        <xdr:cNvSpPr/>
      </xdr:nvSpPr>
      <xdr:spPr>
        <a:xfrm>
          <a:off x="5426075" y="48304450"/>
          <a:ext cx="268167" cy="1054098"/>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63500</xdr:colOff>
      <xdr:row>757</xdr:row>
      <xdr:rowOff>469900</xdr:rowOff>
    </xdr:from>
    <xdr:to>
      <xdr:col>35</xdr:col>
      <xdr:colOff>129452</xdr:colOff>
      <xdr:row>758</xdr:row>
      <xdr:rowOff>404266</xdr:rowOff>
    </xdr:to>
    <xdr:sp macro="" textlink="">
      <xdr:nvSpPr>
        <xdr:cNvPr id="10" name="テキスト ボックス 9">
          <a:extLst>
            <a:ext uri="{FF2B5EF4-FFF2-40B4-BE49-F238E27FC236}">
              <a16:creationId xmlns:a16="http://schemas.microsoft.com/office/drawing/2014/main" id="{1FCF1B24-FC79-4D26-9B57-9100EAC325E3}"/>
            </a:ext>
          </a:extLst>
        </xdr:cNvPr>
        <xdr:cNvSpPr txBox="1"/>
      </xdr:nvSpPr>
      <xdr:spPr>
        <a:xfrm>
          <a:off x="5864225" y="48533050"/>
          <a:ext cx="1266102" cy="601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奨学金等貸与</a:t>
          </a:r>
        </a:p>
      </xdr:txBody>
    </xdr:sp>
    <xdr:clientData/>
  </xdr:twoCellAnchor>
  <xdr:twoCellAnchor>
    <xdr:from>
      <xdr:col>18</xdr:col>
      <xdr:colOff>127000</xdr:colOff>
      <xdr:row>759</xdr:row>
      <xdr:rowOff>88900</xdr:rowOff>
    </xdr:from>
    <xdr:to>
      <xdr:col>37</xdr:col>
      <xdr:colOff>76467</xdr:colOff>
      <xdr:row>762</xdr:row>
      <xdr:rowOff>107072</xdr:rowOff>
    </xdr:to>
    <xdr:sp macro="" textlink="">
      <xdr:nvSpPr>
        <xdr:cNvPr id="11" name="AutoShape 7">
          <a:extLst>
            <a:ext uri="{FF2B5EF4-FFF2-40B4-BE49-F238E27FC236}">
              <a16:creationId xmlns:a16="http://schemas.microsoft.com/office/drawing/2014/main" id="{EF0293A4-7AA6-42EB-824B-6225E99C98C9}"/>
            </a:ext>
          </a:extLst>
        </xdr:cNvPr>
        <xdr:cNvSpPr>
          <a:spLocks noChangeArrowheads="1"/>
        </xdr:cNvSpPr>
      </xdr:nvSpPr>
      <xdr:spPr bwMode="auto">
        <a:xfrm>
          <a:off x="3727450" y="49485550"/>
          <a:ext cx="3749942" cy="106592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個人（アイヌ子弟）</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400" b="0" i="0" u="none" strike="noStrike" baseline="0">
              <a:solidFill>
                <a:sysClr val="windowText" lastClr="000000"/>
              </a:solidFill>
              <a:latin typeface="ＭＳ Ｐゴシック"/>
              <a:ea typeface="ＭＳ Ｐゴシック"/>
            </a:rPr>
            <a:t>延べ</a:t>
          </a:r>
          <a:r>
            <a:rPr lang="en-US" altLang="ja-JP" sz="1400" b="0" i="0" u="none" strike="noStrike" baseline="0">
              <a:solidFill>
                <a:sysClr val="windowText" lastClr="000000"/>
              </a:solidFill>
              <a:latin typeface="ＭＳ Ｐゴシック"/>
              <a:ea typeface="ＭＳ Ｐゴシック"/>
            </a:rPr>
            <a:t>129</a:t>
          </a:r>
          <a:r>
            <a:rPr lang="ja-JP" altLang="en-US" sz="1400" b="0" i="0" u="none" strike="noStrike" baseline="0">
              <a:solidFill>
                <a:sysClr val="windowText" lastClr="000000"/>
              </a:solidFill>
              <a:latin typeface="ＭＳ Ｐゴシック"/>
              <a:ea typeface="ＭＳ Ｐゴシック"/>
            </a:rPr>
            <a:t>人　</a:t>
          </a:r>
          <a:r>
            <a:rPr lang="en-US" altLang="ja-JP" sz="1400" b="0" i="0" u="none" strike="noStrike" baseline="0">
              <a:solidFill>
                <a:sysClr val="windowText" lastClr="000000"/>
              </a:solidFill>
              <a:latin typeface="ＭＳ Ｐゴシック"/>
              <a:ea typeface="ＭＳ Ｐゴシック"/>
            </a:rPr>
            <a:t>75</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xdr:txBody>
    </xdr:sp>
    <xdr:clientData/>
  </xdr:twoCellAnchor>
  <xdr:twoCellAnchor>
    <xdr:from>
      <xdr:col>30</xdr:col>
      <xdr:colOff>76199</xdr:colOff>
      <xdr:row>762</xdr:row>
      <xdr:rowOff>254000</xdr:rowOff>
    </xdr:from>
    <xdr:to>
      <xdr:col>49</xdr:col>
      <xdr:colOff>390768</xdr:colOff>
      <xdr:row>763</xdr:row>
      <xdr:rowOff>239157</xdr:rowOff>
    </xdr:to>
    <xdr:sp macro="" textlink="">
      <xdr:nvSpPr>
        <xdr:cNvPr id="12" name="テキスト ボックス 11">
          <a:extLst>
            <a:ext uri="{FF2B5EF4-FFF2-40B4-BE49-F238E27FC236}">
              <a16:creationId xmlns:a16="http://schemas.microsoft.com/office/drawing/2014/main" id="{AFA6E8CF-0E3F-4CFC-86D0-EE0EFBF911B1}"/>
            </a:ext>
          </a:extLst>
        </xdr:cNvPr>
        <xdr:cNvSpPr txBox="1"/>
      </xdr:nvSpPr>
      <xdr:spPr>
        <a:xfrm>
          <a:off x="6076949" y="50698400"/>
          <a:ext cx="4115044" cy="366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国費投入額と総事業費の差額は北海道の負担額である。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Y843" sqref="Y843:AB8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108</v>
      </c>
      <c r="AT2" s="940"/>
      <c r="AU2" s="940"/>
      <c r="AV2" s="52" t="str">
        <f>IF(AW2="", "", "-")</f>
        <v/>
      </c>
      <c r="AW2" s="911"/>
      <c r="AX2" s="911"/>
    </row>
    <row r="3" spans="1:50" ht="21" customHeight="1" thickBot="1" x14ac:dyDescent="0.2">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644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576</v>
      </c>
      <c r="H5" s="840"/>
      <c r="I5" s="840"/>
      <c r="J5" s="840"/>
      <c r="K5" s="840"/>
      <c r="L5" s="840"/>
      <c r="M5" s="841" t="s">
        <v>66</v>
      </c>
      <c r="N5" s="842"/>
      <c r="O5" s="842"/>
      <c r="P5" s="842"/>
      <c r="Q5" s="842"/>
      <c r="R5" s="843"/>
      <c r="S5" s="844" t="s">
        <v>577</v>
      </c>
      <c r="T5" s="840"/>
      <c r="U5" s="840"/>
      <c r="V5" s="840"/>
      <c r="W5" s="840"/>
      <c r="X5" s="845"/>
      <c r="Y5" s="698" t="s">
        <v>3</v>
      </c>
      <c r="Z5" s="543"/>
      <c r="AA5" s="543"/>
      <c r="AB5" s="543"/>
      <c r="AC5" s="543"/>
      <c r="AD5" s="544"/>
      <c r="AE5" s="699" t="s">
        <v>620</v>
      </c>
      <c r="AF5" s="699"/>
      <c r="AG5" s="699"/>
      <c r="AH5" s="699"/>
      <c r="AI5" s="699"/>
      <c r="AJ5" s="699"/>
      <c r="AK5" s="699"/>
      <c r="AL5" s="699"/>
      <c r="AM5" s="699"/>
      <c r="AN5" s="699"/>
      <c r="AO5" s="699"/>
      <c r="AP5" s="700"/>
      <c r="AQ5" s="701" t="s">
        <v>648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570</v>
      </c>
      <c r="H7" s="499"/>
      <c r="I7" s="499"/>
      <c r="J7" s="499"/>
      <c r="K7" s="499"/>
      <c r="L7" s="499"/>
      <c r="M7" s="499"/>
      <c r="N7" s="499"/>
      <c r="O7" s="499"/>
      <c r="P7" s="499"/>
      <c r="Q7" s="499"/>
      <c r="R7" s="499"/>
      <c r="S7" s="499"/>
      <c r="T7" s="499"/>
      <c r="U7" s="499"/>
      <c r="V7" s="499"/>
      <c r="W7" s="499"/>
      <c r="X7" s="500"/>
      <c r="Y7" s="922" t="s">
        <v>513</v>
      </c>
      <c r="Z7" s="443"/>
      <c r="AA7" s="443"/>
      <c r="AB7" s="443"/>
      <c r="AC7" s="443"/>
      <c r="AD7" s="923"/>
      <c r="AE7" s="912" t="s">
        <v>578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98.25" customHeight="1" x14ac:dyDescent="0.15">
      <c r="A10" s="660" t="s">
        <v>30</v>
      </c>
      <c r="B10" s="661"/>
      <c r="C10" s="661"/>
      <c r="D10" s="661"/>
      <c r="E10" s="661"/>
      <c r="F10" s="661"/>
      <c r="G10" s="754" t="s">
        <v>639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54</v>
      </c>
      <c r="Q13" s="658"/>
      <c r="R13" s="658"/>
      <c r="S13" s="658"/>
      <c r="T13" s="658"/>
      <c r="U13" s="658"/>
      <c r="V13" s="659"/>
      <c r="W13" s="657">
        <v>48</v>
      </c>
      <c r="X13" s="658"/>
      <c r="Y13" s="658"/>
      <c r="Z13" s="658"/>
      <c r="AA13" s="658"/>
      <c r="AB13" s="658"/>
      <c r="AC13" s="659"/>
      <c r="AD13" s="657">
        <v>39</v>
      </c>
      <c r="AE13" s="658"/>
      <c r="AF13" s="658"/>
      <c r="AG13" s="658"/>
      <c r="AH13" s="658"/>
      <c r="AI13" s="658"/>
      <c r="AJ13" s="659"/>
      <c r="AK13" s="657">
        <v>42</v>
      </c>
      <c r="AL13" s="658"/>
      <c r="AM13" s="658"/>
      <c r="AN13" s="658"/>
      <c r="AO13" s="658"/>
      <c r="AP13" s="658"/>
      <c r="AQ13" s="659"/>
      <c r="AR13" s="919">
        <v>43</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570</v>
      </c>
      <c r="Q14" s="658"/>
      <c r="R14" s="658"/>
      <c r="S14" s="658"/>
      <c r="T14" s="658"/>
      <c r="U14" s="658"/>
      <c r="V14" s="659"/>
      <c r="W14" s="657" t="s">
        <v>570</v>
      </c>
      <c r="X14" s="658"/>
      <c r="Y14" s="658"/>
      <c r="Z14" s="658"/>
      <c r="AA14" s="658"/>
      <c r="AB14" s="658"/>
      <c r="AC14" s="659"/>
      <c r="AD14" s="657" t="s">
        <v>621</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570</v>
      </c>
      <c r="Q15" s="658"/>
      <c r="R15" s="658"/>
      <c r="S15" s="658"/>
      <c r="T15" s="658"/>
      <c r="U15" s="658"/>
      <c r="V15" s="659"/>
      <c r="W15" s="657" t="s">
        <v>570</v>
      </c>
      <c r="X15" s="658"/>
      <c r="Y15" s="658"/>
      <c r="Z15" s="658"/>
      <c r="AA15" s="658"/>
      <c r="AB15" s="658"/>
      <c r="AC15" s="659"/>
      <c r="AD15" s="657" t="s">
        <v>570</v>
      </c>
      <c r="AE15" s="658"/>
      <c r="AF15" s="658"/>
      <c r="AG15" s="658"/>
      <c r="AH15" s="658"/>
      <c r="AI15" s="658"/>
      <c r="AJ15" s="659"/>
      <c r="AK15" s="657" t="s">
        <v>640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570</v>
      </c>
      <c r="Q16" s="658"/>
      <c r="R16" s="658"/>
      <c r="S16" s="658"/>
      <c r="T16" s="658"/>
      <c r="U16" s="658"/>
      <c r="V16" s="659"/>
      <c r="W16" s="657" t="s">
        <v>570</v>
      </c>
      <c r="X16" s="658"/>
      <c r="Y16" s="658"/>
      <c r="Z16" s="658"/>
      <c r="AA16" s="658"/>
      <c r="AB16" s="658"/>
      <c r="AC16" s="659"/>
      <c r="AD16" s="657" t="s">
        <v>570</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570</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54</v>
      </c>
      <c r="Q18" s="879"/>
      <c r="R18" s="879"/>
      <c r="S18" s="879"/>
      <c r="T18" s="879"/>
      <c r="U18" s="879"/>
      <c r="V18" s="880"/>
      <c r="W18" s="878">
        <f>SUM(W13:AC17)</f>
        <v>48</v>
      </c>
      <c r="X18" s="879"/>
      <c r="Y18" s="879"/>
      <c r="Z18" s="879"/>
      <c r="AA18" s="879"/>
      <c r="AB18" s="879"/>
      <c r="AC18" s="880"/>
      <c r="AD18" s="878">
        <f>SUM(AD13:AJ17)</f>
        <v>39</v>
      </c>
      <c r="AE18" s="879"/>
      <c r="AF18" s="879"/>
      <c r="AG18" s="879"/>
      <c r="AH18" s="879"/>
      <c r="AI18" s="879"/>
      <c r="AJ18" s="880"/>
      <c r="AK18" s="878">
        <f>SUM(AK13:AQ17)</f>
        <v>42</v>
      </c>
      <c r="AL18" s="879"/>
      <c r="AM18" s="879"/>
      <c r="AN18" s="879"/>
      <c r="AO18" s="879"/>
      <c r="AP18" s="879"/>
      <c r="AQ18" s="880"/>
      <c r="AR18" s="878">
        <f>SUM(AR13:AX17)</f>
        <v>43</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39</v>
      </c>
      <c r="Q19" s="658"/>
      <c r="R19" s="658"/>
      <c r="S19" s="658"/>
      <c r="T19" s="658"/>
      <c r="U19" s="658"/>
      <c r="V19" s="659"/>
      <c r="W19" s="657">
        <v>36</v>
      </c>
      <c r="X19" s="658"/>
      <c r="Y19" s="658"/>
      <c r="Z19" s="658"/>
      <c r="AA19" s="658"/>
      <c r="AB19" s="658"/>
      <c r="AC19" s="659"/>
      <c r="AD19" s="657">
        <v>35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0.72222222222222221</v>
      </c>
      <c r="Q20" s="318"/>
      <c r="R20" s="318"/>
      <c r="S20" s="318"/>
      <c r="T20" s="318"/>
      <c r="U20" s="318"/>
      <c r="V20" s="318"/>
      <c r="W20" s="318">
        <f>IF(W18=0, "-", SUM(W19)/W18)</f>
        <v>0.75</v>
      </c>
      <c r="X20" s="318"/>
      <c r="Y20" s="318"/>
      <c r="Z20" s="318"/>
      <c r="AA20" s="318"/>
      <c r="AB20" s="318"/>
      <c r="AC20" s="318"/>
      <c r="AD20" s="318">
        <f>IF(AD18=0, "-", SUM(AD19)/AD18)</f>
        <v>0.89743589743589747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0.72222222222222221</v>
      </c>
      <c r="Q21" s="318"/>
      <c r="R21" s="318"/>
      <c r="S21" s="318"/>
      <c r="T21" s="318"/>
      <c r="U21" s="318"/>
      <c r="V21" s="318"/>
      <c r="W21" s="318">
        <f>IF(W19=0, "-", SUM(W19)/SUM(W13,W14))</f>
        <v>0.75</v>
      </c>
      <c r="X21" s="318"/>
      <c r="Y21" s="318"/>
      <c r="Z21" s="318"/>
      <c r="AA21" s="318"/>
      <c r="AB21" s="318"/>
      <c r="AC21" s="318"/>
      <c r="AD21" s="318">
        <f>IF(AD19=0, "-", SUM(AD19)/SUM(AD13,AD14))</f>
        <v>0.89743589743589747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557</v>
      </c>
      <c r="B22" s="965"/>
      <c r="C22" s="965"/>
      <c r="D22" s="965"/>
      <c r="E22" s="965"/>
      <c r="F22" s="966"/>
      <c r="G22" s="951" t="s">
        <v>457</v>
      </c>
      <c r="H22" s="222"/>
      <c r="I22" s="222"/>
      <c r="J22" s="222"/>
      <c r="K22" s="222"/>
      <c r="L22" s="222"/>
      <c r="M22" s="222"/>
      <c r="N22" s="222"/>
      <c r="O22" s="223"/>
      <c r="P22" s="936" t="s">
        <v>518</v>
      </c>
      <c r="Q22" s="222"/>
      <c r="R22" s="222"/>
      <c r="S22" s="222"/>
      <c r="T22" s="222"/>
      <c r="U22" s="222"/>
      <c r="V22" s="223"/>
      <c r="W22" s="936" t="s">
        <v>514</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45.75" customHeight="1" x14ac:dyDescent="0.15">
      <c r="A23" s="967"/>
      <c r="B23" s="968"/>
      <c r="C23" s="968"/>
      <c r="D23" s="968"/>
      <c r="E23" s="968"/>
      <c r="F23" s="969"/>
      <c r="G23" s="952" t="s">
        <v>580</v>
      </c>
      <c r="H23" s="953"/>
      <c r="I23" s="953"/>
      <c r="J23" s="953"/>
      <c r="K23" s="953"/>
      <c r="L23" s="953"/>
      <c r="M23" s="953"/>
      <c r="N23" s="953"/>
      <c r="O23" s="954"/>
      <c r="P23" s="919">
        <v>41.9</v>
      </c>
      <c r="Q23" s="920"/>
      <c r="R23" s="920"/>
      <c r="S23" s="920"/>
      <c r="T23" s="920"/>
      <c r="U23" s="920"/>
      <c r="V23" s="937"/>
      <c r="W23" s="919">
        <v>42.7</v>
      </c>
      <c r="X23" s="920"/>
      <c r="Y23" s="920"/>
      <c r="Z23" s="920"/>
      <c r="AA23" s="920"/>
      <c r="AB23" s="920"/>
      <c r="AC23" s="937"/>
      <c r="AD23" s="974" t="s">
        <v>569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0.10000000000000142</v>
      </c>
      <c r="Q28" s="879"/>
      <c r="R28" s="879"/>
      <c r="S28" s="879"/>
      <c r="T28" s="879"/>
      <c r="U28" s="879"/>
      <c r="V28" s="880"/>
      <c r="W28" s="878">
        <f>W29-SUM(W23:W27)</f>
        <v>0.29999999999999716</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42</v>
      </c>
      <c r="Q29" s="658"/>
      <c r="R29" s="658"/>
      <c r="S29" s="658"/>
      <c r="T29" s="658"/>
      <c r="U29" s="658"/>
      <c r="V29" s="659"/>
      <c r="W29" s="933">
        <f>AR13</f>
        <v>43</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5" t="s">
        <v>525</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638</v>
      </c>
      <c r="AR31" s="200"/>
      <c r="AS31" s="133" t="s">
        <v>355</v>
      </c>
      <c r="AT31" s="134"/>
      <c r="AU31" s="199" t="s">
        <v>570</v>
      </c>
      <c r="AV31" s="199"/>
      <c r="AW31" s="398" t="s">
        <v>300</v>
      </c>
      <c r="AX31" s="399"/>
    </row>
    <row r="32" spans="1:50" ht="44.25" customHeight="1" x14ac:dyDescent="0.15">
      <c r="A32" s="403"/>
      <c r="B32" s="401"/>
      <c r="C32" s="401"/>
      <c r="D32" s="401"/>
      <c r="E32" s="401"/>
      <c r="F32" s="402"/>
      <c r="G32" s="564" t="s">
        <v>581</v>
      </c>
      <c r="H32" s="565"/>
      <c r="I32" s="565"/>
      <c r="J32" s="565"/>
      <c r="K32" s="565"/>
      <c r="L32" s="565"/>
      <c r="M32" s="565"/>
      <c r="N32" s="565"/>
      <c r="O32" s="566"/>
      <c r="P32" s="105" t="s">
        <v>624</v>
      </c>
      <c r="Q32" s="105"/>
      <c r="R32" s="105"/>
      <c r="S32" s="105"/>
      <c r="T32" s="105"/>
      <c r="U32" s="105"/>
      <c r="V32" s="105"/>
      <c r="W32" s="105"/>
      <c r="X32" s="106"/>
      <c r="Y32" s="471" t="s">
        <v>12</v>
      </c>
      <c r="Z32" s="531"/>
      <c r="AA32" s="532"/>
      <c r="AB32" s="461" t="s">
        <v>494</v>
      </c>
      <c r="AC32" s="461"/>
      <c r="AD32" s="461"/>
      <c r="AE32" s="218" t="s">
        <v>570</v>
      </c>
      <c r="AF32" s="219"/>
      <c r="AG32" s="219"/>
      <c r="AH32" s="219"/>
      <c r="AI32" s="218">
        <v>33.299999999999997</v>
      </c>
      <c r="AJ32" s="219"/>
      <c r="AK32" s="219"/>
      <c r="AL32" s="219"/>
      <c r="AM32" s="218" t="s">
        <v>622</v>
      </c>
      <c r="AN32" s="219"/>
      <c r="AO32" s="219"/>
      <c r="AP32" s="219"/>
      <c r="AQ32" s="340" t="s">
        <v>570</v>
      </c>
      <c r="AR32" s="207"/>
      <c r="AS32" s="207"/>
      <c r="AT32" s="341"/>
      <c r="AU32" s="219" t="s">
        <v>570</v>
      </c>
      <c r="AV32" s="219"/>
      <c r="AW32" s="219"/>
      <c r="AX32" s="221"/>
    </row>
    <row r="33" spans="1:50" ht="44.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494</v>
      </c>
      <c r="AC33" s="523"/>
      <c r="AD33" s="523"/>
      <c r="AE33" s="218" t="s">
        <v>570</v>
      </c>
      <c r="AF33" s="219"/>
      <c r="AG33" s="219"/>
      <c r="AH33" s="219"/>
      <c r="AI33" s="218">
        <v>45.8</v>
      </c>
      <c r="AJ33" s="219"/>
      <c r="AK33" s="219"/>
      <c r="AL33" s="219"/>
      <c r="AM33" s="218" t="s">
        <v>622</v>
      </c>
      <c r="AN33" s="219"/>
      <c r="AO33" s="219"/>
      <c r="AP33" s="219"/>
      <c r="AQ33" s="340" t="s">
        <v>570</v>
      </c>
      <c r="AR33" s="207"/>
      <c r="AS33" s="207"/>
      <c r="AT33" s="341"/>
      <c r="AU33" s="219" t="s">
        <v>570</v>
      </c>
      <c r="AV33" s="219"/>
      <c r="AW33" s="219"/>
      <c r="AX33" s="221"/>
    </row>
    <row r="34" spans="1:50" ht="44.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570</v>
      </c>
      <c r="AF34" s="219"/>
      <c r="AG34" s="219"/>
      <c r="AH34" s="219"/>
      <c r="AI34" s="218">
        <v>72.7</v>
      </c>
      <c r="AJ34" s="219"/>
      <c r="AK34" s="219"/>
      <c r="AL34" s="219"/>
      <c r="AM34" s="218" t="s">
        <v>623</v>
      </c>
      <c r="AN34" s="219"/>
      <c r="AO34" s="219"/>
      <c r="AP34" s="219"/>
      <c r="AQ34" s="340" t="s">
        <v>570</v>
      </c>
      <c r="AR34" s="207"/>
      <c r="AS34" s="207"/>
      <c r="AT34" s="341"/>
      <c r="AU34" s="219" t="s">
        <v>570</v>
      </c>
      <c r="AV34" s="219"/>
      <c r="AW34" s="219"/>
      <c r="AX34" s="221"/>
    </row>
    <row r="35" spans="1:50" ht="23.25" customHeight="1" x14ac:dyDescent="0.15">
      <c r="A35" s="226" t="s">
        <v>503</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506</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v>123</v>
      </c>
      <c r="AF101" s="219"/>
      <c r="AG101" s="219"/>
      <c r="AH101" s="220"/>
      <c r="AI101" s="218">
        <v>115</v>
      </c>
      <c r="AJ101" s="219"/>
      <c r="AK101" s="219"/>
      <c r="AL101" s="220"/>
      <c r="AM101" s="218">
        <f>94+35</f>
        <v>129</v>
      </c>
      <c r="AN101" s="219"/>
      <c r="AO101" s="219"/>
      <c r="AP101" s="220"/>
      <c r="AQ101" s="218" t="s">
        <v>570</v>
      </c>
      <c r="AR101" s="219"/>
      <c r="AS101" s="219"/>
      <c r="AT101" s="220"/>
      <c r="AU101" s="218" t="s">
        <v>649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v>168</v>
      </c>
      <c r="AF102" s="418"/>
      <c r="AG102" s="418"/>
      <c r="AH102" s="418"/>
      <c r="AI102" s="418">
        <v>151</v>
      </c>
      <c r="AJ102" s="418"/>
      <c r="AK102" s="418"/>
      <c r="AL102" s="418"/>
      <c r="AM102" s="418">
        <v>110</v>
      </c>
      <c r="AN102" s="418"/>
      <c r="AO102" s="418"/>
      <c r="AP102" s="418"/>
      <c r="AQ102" s="273">
        <v>130</v>
      </c>
      <c r="AR102" s="274"/>
      <c r="AS102" s="274"/>
      <c r="AT102" s="319"/>
      <c r="AU102" s="273">
        <v>151</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586</v>
      </c>
      <c r="AC116" s="463"/>
      <c r="AD116" s="464"/>
      <c r="AE116" s="418">
        <v>31.7</v>
      </c>
      <c r="AF116" s="418"/>
      <c r="AG116" s="418"/>
      <c r="AH116" s="418"/>
      <c r="AI116" s="418">
        <v>31.3</v>
      </c>
      <c r="AJ116" s="418"/>
      <c r="AK116" s="418"/>
      <c r="AL116" s="418"/>
      <c r="AM116" s="418">
        <v>31.8</v>
      </c>
      <c r="AN116" s="418"/>
      <c r="AO116" s="418"/>
      <c r="AP116" s="418"/>
      <c r="AQ116" s="218">
        <v>32.299999999999997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51" t="s">
        <v>588</v>
      </c>
      <c r="AF117" s="551"/>
      <c r="AG117" s="551"/>
      <c r="AH117" s="551"/>
      <c r="AI117" s="551" t="s">
        <v>589</v>
      </c>
      <c r="AJ117" s="551"/>
      <c r="AK117" s="551"/>
      <c r="AL117" s="551"/>
      <c r="AM117" s="551" t="s">
        <v>626</v>
      </c>
      <c r="AN117" s="551"/>
      <c r="AO117" s="551"/>
      <c r="AP117" s="551"/>
      <c r="AQ117" s="551" t="s">
        <v>625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hidden="1" customHeight="1" x14ac:dyDescent="0.15">
      <c r="A119" s="439"/>
      <c r="B119" s="440"/>
      <c r="C119" s="440"/>
      <c r="D119" s="440"/>
      <c r="E119" s="440"/>
      <c r="F119" s="441"/>
      <c r="G119" s="393" t="s">
        <v>590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617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647</v>
      </c>
      <c r="AR133" s="199"/>
      <c r="AS133" s="133" t="s">
        <v>355</v>
      </c>
      <c r="AT133" s="134"/>
      <c r="AU133" s="200" t="s">
        <v>647</v>
      </c>
      <c r="AV133" s="200"/>
      <c r="AW133" s="133" t="s">
        <v>300</v>
      </c>
      <c r="AX133" s="195"/>
    </row>
    <row r="134" spans="1:50" ht="39.75" customHeight="1" x14ac:dyDescent="0.15">
      <c r="A134" s="189"/>
      <c r="B134" s="186"/>
      <c r="C134" s="180"/>
      <c r="D134" s="186"/>
      <c r="E134" s="180"/>
      <c r="F134" s="181"/>
      <c r="G134" s="104" t="s">
        <v>570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570</v>
      </c>
      <c r="AC134" s="205"/>
      <c r="AD134" s="205"/>
      <c r="AE134" s="206" t="s">
        <v>570</v>
      </c>
      <c r="AF134" s="207"/>
      <c r="AG134" s="207"/>
      <c r="AH134" s="207"/>
      <c r="AI134" s="206" t="s">
        <v>570</v>
      </c>
      <c r="AJ134" s="207"/>
      <c r="AK134" s="207"/>
      <c r="AL134" s="207"/>
      <c r="AM134" s="206" t="s">
        <v>570</v>
      </c>
      <c r="AN134" s="207"/>
      <c r="AO134" s="207"/>
      <c r="AP134" s="207"/>
      <c r="AQ134" s="206" t="s">
        <v>570</v>
      </c>
      <c r="AR134" s="207"/>
      <c r="AS134" s="207"/>
      <c r="AT134" s="207"/>
      <c r="AU134" s="206" t="s">
        <v>570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570</v>
      </c>
      <c r="AC135" s="213"/>
      <c r="AD135" s="213"/>
      <c r="AE135" s="206" t="s">
        <v>570</v>
      </c>
      <c r="AF135" s="207"/>
      <c r="AG135" s="207"/>
      <c r="AH135" s="207"/>
      <c r="AI135" s="206" t="s">
        <v>570</v>
      </c>
      <c r="AJ135" s="207"/>
      <c r="AK135" s="207"/>
      <c r="AL135" s="207"/>
      <c r="AM135" s="206" t="s">
        <v>570</v>
      </c>
      <c r="AN135" s="207"/>
      <c r="AO135" s="207"/>
      <c r="AP135" s="207"/>
      <c r="AQ135" s="206" t="s">
        <v>570</v>
      </c>
      <c r="AR135" s="207"/>
      <c r="AS135" s="207"/>
      <c r="AT135" s="207"/>
      <c r="AU135" s="206" t="s">
        <v>570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650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1"/>
      <c r="E430" s="174" t="s">
        <v>543</v>
      </c>
      <c r="F430" s="898"/>
      <c r="G430" s="899" t="s">
        <v>374</v>
      </c>
      <c r="H430" s="123"/>
      <c r="I430" s="123"/>
      <c r="J430" s="900" t="s">
        <v>592</v>
      </c>
      <c r="K430" s="901"/>
      <c r="L430" s="901"/>
      <c r="M430" s="901"/>
      <c r="N430" s="901"/>
      <c r="O430" s="901"/>
      <c r="P430" s="901"/>
      <c r="Q430" s="901"/>
      <c r="R430" s="901"/>
      <c r="S430" s="901"/>
      <c r="T430" s="902"/>
      <c r="U430" s="588" t="s">
        <v>564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594</v>
      </c>
      <c r="AF432" s="200"/>
      <c r="AG432" s="133" t="s">
        <v>355</v>
      </c>
      <c r="AH432" s="134"/>
      <c r="AI432" s="156"/>
      <c r="AJ432" s="156"/>
      <c r="AK432" s="156"/>
      <c r="AL432" s="154"/>
      <c r="AM432" s="156"/>
      <c r="AN432" s="156"/>
      <c r="AO432" s="156"/>
      <c r="AP432" s="154"/>
      <c r="AQ432" s="590" t="s">
        <v>594</v>
      </c>
      <c r="AR432" s="200"/>
      <c r="AS432" s="133" t="s">
        <v>355</v>
      </c>
      <c r="AT432" s="134"/>
      <c r="AU432" s="200" t="s">
        <v>564</v>
      </c>
      <c r="AV432" s="200"/>
      <c r="AW432" s="133" t="s">
        <v>300</v>
      </c>
      <c r="AX432" s="195"/>
    </row>
    <row r="433" spans="1:50" ht="23.25" customHeight="1" x14ac:dyDescent="0.15">
      <c r="A433" s="189"/>
      <c r="B433" s="186"/>
      <c r="C433" s="180"/>
      <c r="D433" s="186"/>
      <c r="E433" s="342"/>
      <c r="F433" s="343"/>
      <c r="G433" s="104" t="s">
        <v>564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593</v>
      </c>
      <c r="AC433" s="213"/>
      <c r="AD433" s="213"/>
      <c r="AE433" s="340" t="s">
        <v>595</v>
      </c>
      <c r="AF433" s="207"/>
      <c r="AG433" s="207"/>
      <c r="AH433" s="341"/>
      <c r="AI433" s="340" t="s">
        <v>592</v>
      </c>
      <c r="AJ433" s="207"/>
      <c r="AK433" s="207"/>
      <c r="AL433" s="207"/>
      <c r="AM433" s="340" t="s">
        <v>570</v>
      </c>
      <c r="AN433" s="207"/>
      <c r="AO433" s="207"/>
      <c r="AP433" s="341"/>
      <c r="AQ433" s="340" t="s">
        <v>592</v>
      </c>
      <c r="AR433" s="207"/>
      <c r="AS433" s="207"/>
      <c r="AT433" s="341"/>
      <c r="AU433" s="207" t="s">
        <v>592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564</v>
      </c>
      <c r="AC434" s="205"/>
      <c r="AD434" s="205"/>
      <c r="AE434" s="340" t="s">
        <v>596</v>
      </c>
      <c r="AF434" s="207"/>
      <c r="AG434" s="207"/>
      <c r="AH434" s="341"/>
      <c r="AI434" s="340" t="s">
        <v>592</v>
      </c>
      <c r="AJ434" s="207"/>
      <c r="AK434" s="207"/>
      <c r="AL434" s="207"/>
      <c r="AM434" s="340" t="s">
        <v>570</v>
      </c>
      <c r="AN434" s="207"/>
      <c r="AO434" s="207"/>
      <c r="AP434" s="341"/>
      <c r="AQ434" s="340" t="s">
        <v>595</v>
      </c>
      <c r="AR434" s="207"/>
      <c r="AS434" s="207"/>
      <c r="AT434" s="341"/>
      <c r="AU434" s="207" t="s">
        <v>592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592</v>
      </c>
      <c r="AF435" s="207"/>
      <c r="AG435" s="207"/>
      <c r="AH435" s="341"/>
      <c r="AI435" s="340" t="s">
        <v>592</v>
      </c>
      <c r="AJ435" s="207"/>
      <c r="AK435" s="207"/>
      <c r="AL435" s="207"/>
      <c r="AM435" s="340" t="s">
        <v>570</v>
      </c>
      <c r="AN435" s="207"/>
      <c r="AO435" s="207"/>
      <c r="AP435" s="341"/>
      <c r="AQ435" s="340" t="s">
        <v>595</v>
      </c>
      <c r="AR435" s="207"/>
      <c r="AS435" s="207"/>
      <c r="AT435" s="341"/>
      <c r="AU435" s="207" t="s">
        <v>592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564</v>
      </c>
      <c r="AF457" s="200"/>
      <c r="AG457" s="133" t="s">
        <v>355</v>
      </c>
      <c r="AH457" s="134"/>
      <c r="AI457" s="156"/>
      <c r="AJ457" s="156"/>
      <c r="AK457" s="156"/>
      <c r="AL457" s="154"/>
      <c r="AM457" s="156"/>
      <c r="AN457" s="156"/>
      <c r="AO457" s="156"/>
      <c r="AP457" s="154"/>
      <c r="AQ457" s="590" t="s">
        <v>564</v>
      </c>
      <c r="AR457" s="200"/>
      <c r="AS457" s="133" t="s">
        <v>355</v>
      </c>
      <c r="AT457" s="134"/>
      <c r="AU457" s="200" t="s">
        <v>597</v>
      </c>
      <c r="AV457" s="200"/>
      <c r="AW457" s="133" t="s">
        <v>300</v>
      </c>
      <c r="AX457" s="195"/>
    </row>
    <row r="458" spans="1:50" ht="23.25" customHeight="1" x14ac:dyDescent="0.15">
      <c r="A458" s="189"/>
      <c r="B458" s="186"/>
      <c r="C458" s="180"/>
      <c r="D458" s="186"/>
      <c r="E458" s="342"/>
      <c r="F458" s="343"/>
      <c r="G458" s="104" t="s">
        <v>564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564</v>
      </c>
      <c r="AC458" s="213"/>
      <c r="AD458" s="213"/>
      <c r="AE458" s="340" t="s">
        <v>592</v>
      </c>
      <c r="AF458" s="207"/>
      <c r="AG458" s="207"/>
      <c r="AH458" s="207"/>
      <c r="AI458" s="340" t="s">
        <v>598</v>
      </c>
      <c r="AJ458" s="207"/>
      <c r="AK458" s="207"/>
      <c r="AL458" s="207"/>
      <c r="AM458" s="340" t="s">
        <v>570</v>
      </c>
      <c r="AN458" s="207"/>
      <c r="AO458" s="207"/>
      <c r="AP458" s="341"/>
      <c r="AQ458" s="340" t="s">
        <v>592</v>
      </c>
      <c r="AR458" s="207"/>
      <c r="AS458" s="207"/>
      <c r="AT458" s="341"/>
      <c r="AU458" s="207" t="s">
        <v>592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564</v>
      </c>
      <c r="AC459" s="205"/>
      <c r="AD459" s="205"/>
      <c r="AE459" s="340" t="s">
        <v>592</v>
      </c>
      <c r="AF459" s="207"/>
      <c r="AG459" s="207"/>
      <c r="AH459" s="341"/>
      <c r="AI459" s="340" t="s">
        <v>592</v>
      </c>
      <c r="AJ459" s="207"/>
      <c r="AK459" s="207"/>
      <c r="AL459" s="207"/>
      <c r="AM459" s="340" t="s">
        <v>570</v>
      </c>
      <c r="AN459" s="207"/>
      <c r="AO459" s="207"/>
      <c r="AP459" s="341"/>
      <c r="AQ459" s="340" t="s">
        <v>592</v>
      </c>
      <c r="AR459" s="207"/>
      <c r="AS459" s="207"/>
      <c r="AT459" s="341"/>
      <c r="AU459" s="207" t="s">
        <v>592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592</v>
      </c>
      <c r="AF460" s="207"/>
      <c r="AG460" s="207"/>
      <c r="AH460" s="341"/>
      <c r="AI460" s="340" t="s">
        <v>592</v>
      </c>
      <c r="AJ460" s="207"/>
      <c r="AK460" s="207"/>
      <c r="AL460" s="207"/>
      <c r="AM460" s="340" t="s">
        <v>570</v>
      </c>
      <c r="AN460" s="207"/>
      <c r="AO460" s="207"/>
      <c r="AP460" s="341"/>
      <c r="AQ460" s="340" t="s">
        <v>592</v>
      </c>
      <c r="AR460" s="207"/>
      <c r="AS460" s="207"/>
      <c r="AT460" s="341"/>
      <c r="AU460" s="207" t="s">
        <v>592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616</v>
      </c>
      <c r="AE702" s="346"/>
      <c r="AF702" s="346"/>
      <c r="AG702" s="385" t="s">
        <v>646</v>
      </c>
      <c r="AH702" s="386"/>
      <c r="AI702" s="386"/>
      <c r="AJ702" s="386"/>
      <c r="AK702" s="386"/>
      <c r="AL702" s="386"/>
      <c r="AM702" s="386"/>
      <c r="AN702" s="386"/>
      <c r="AO702" s="386"/>
      <c r="AP702" s="386"/>
      <c r="AQ702" s="386"/>
      <c r="AR702" s="386"/>
      <c r="AS702" s="386"/>
      <c r="AT702" s="386"/>
      <c r="AU702" s="386"/>
      <c r="AV702" s="386"/>
      <c r="AW702" s="386"/>
      <c r="AX702" s="387"/>
    </row>
    <row r="703" spans="1:50" ht="5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616</v>
      </c>
      <c r="AE703" s="329"/>
      <c r="AF703" s="329"/>
      <c r="AG703" s="101" t="s">
        <v>641</v>
      </c>
      <c r="AH703" s="102"/>
      <c r="AI703" s="102"/>
      <c r="AJ703" s="102"/>
      <c r="AK703" s="102"/>
      <c r="AL703" s="102"/>
      <c r="AM703" s="102"/>
      <c r="AN703" s="102"/>
      <c r="AO703" s="102"/>
      <c r="AP703" s="102"/>
      <c r="AQ703" s="102"/>
      <c r="AR703" s="102"/>
      <c r="AS703" s="102"/>
      <c r="AT703" s="102"/>
      <c r="AU703" s="102"/>
      <c r="AV703" s="102"/>
      <c r="AW703" s="102"/>
      <c r="AX703" s="103"/>
    </row>
    <row r="704" spans="1:50" ht="42.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616</v>
      </c>
      <c r="AE704" s="783"/>
      <c r="AF704" s="783"/>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627</v>
      </c>
      <c r="AE705" s="715"/>
      <c r="AF705" s="715"/>
      <c r="AG705" s="125" t="s">
        <v>570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4.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616</v>
      </c>
      <c r="AE708" s="605"/>
      <c r="AF708" s="605"/>
      <c r="AG708" s="742" t="s">
        <v>600</v>
      </c>
      <c r="AH708" s="743"/>
      <c r="AI708" s="743"/>
      <c r="AJ708" s="743"/>
      <c r="AK708" s="743"/>
      <c r="AL708" s="743"/>
      <c r="AM708" s="743"/>
      <c r="AN708" s="743"/>
      <c r="AO708" s="743"/>
      <c r="AP708" s="743"/>
      <c r="AQ708" s="743"/>
      <c r="AR708" s="743"/>
      <c r="AS708" s="743"/>
      <c r="AT708" s="743"/>
      <c r="AU708" s="743"/>
      <c r="AV708" s="743"/>
      <c r="AW708" s="743"/>
      <c r="AX708" s="744"/>
    </row>
    <row r="709" spans="1:50" ht="38.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616</v>
      </c>
      <c r="AE709" s="329"/>
      <c r="AF709" s="329"/>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40.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616</v>
      </c>
      <c r="AE710" s="329"/>
      <c r="AF710" s="329"/>
      <c r="AG710" s="101" t="s">
        <v>602</v>
      </c>
      <c r="AH710" s="102"/>
      <c r="AI710" s="102"/>
      <c r="AJ710" s="102"/>
      <c r="AK710" s="102"/>
      <c r="AL710" s="102"/>
      <c r="AM710" s="102"/>
      <c r="AN710" s="102"/>
      <c r="AO710" s="102"/>
      <c r="AP710" s="102"/>
      <c r="AQ710" s="102"/>
      <c r="AR710" s="102"/>
      <c r="AS710" s="102"/>
      <c r="AT710" s="102"/>
      <c r="AU710" s="102"/>
      <c r="AV710" s="102"/>
      <c r="AW710" s="102"/>
      <c r="AX710" s="103"/>
    </row>
    <row r="711" spans="1:50" ht="33.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616</v>
      </c>
      <c r="AE711" s="329"/>
      <c r="AF711" s="329"/>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36"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616</v>
      </c>
      <c r="AE712" s="783"/>
      <c r="AF712" s="783"/>
      <c r="AG712" s="810" t="s">
        <v>604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627</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54"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616</v>
      </c>
      <c r="AE714" s="808"/>
      <c r="AF714" s="809"/>
      <c r="AG714" s="736" t="s">
        <v>636</v>
      </c>
      <c r="AH714" s="737"/>
      <c r="AI714" s="737"/>
      <c r="AJ714" s="737"/>
      <c r="AK714" s="737"/>
      <c r="AL714" s="737"/>
      <c r="AM714" s="737"/>
      <c r="AN714" s="737"/>
      <c r="AO714" s="737"/>
      <c r="AP714" s="737"/>
      <c r="AQ714" s="737"/>
      <c r="AR714" s="737"/>
      <c r="AS714" s="737"/>
      <c r="AT714" s="737"/>
      <c r="AU714" s="737"/>
      <c r="AV714" s="737"/>
      <c r="AW714" s="737"/>
      <c r="AX714" s="738"/>
    </row>
    <row r="715" spans="1:50" ht="42"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616</v>
      </c>
      <c r="AE715" s="605"/>
      <c r="AF715" s="656"/>
      <c r="AG715" s="742" t="s">
        <v>605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627</v>
      </c>
      <c r="AE716" s="627"/>
      <c r="AF716" s="627"/>
      <c r="AG716" s="101" t="s">
        <v>606</v>
      </c>
      <c r="AH716" s="102"/>
      <c r="AI716" s="102"/>
      <c r="AJ716" s="102"/>
      <c r="AK716" s="102"/>
      <c r="AL716" s="102"/>
      <c r="AM716" s="102"/>
      <c r="AN716" s="102"/>
      <c r="AO716" s="102"/>
      <c r="AP716" s="102"/>
      <c r="AQ716" s="102"/>
      <c r="AR716" s="102"/>
      <c r="AS716" s="102"/>
      <c r="AT716" s="102"/>
      <c r="AU716" s="102"/>
      <c r="AV716" s="102"/>
      <c r="AW716" s="102"/>
      <c r="AX716" s="103"/>
    </row>
    <row r="717" spans="1:50" ht="3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616</v>
      </c>
      <c r="AE717" s="329"/>
      <c r="AF717" s="329"/>
      <c r="AG717" s="101" t="s">
        <v>643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627</v>
      </c>
      <c r="AE718" s="329"/>
      <c r="AF718" s="329"/>
      <c r="AG718" s="127" t="s">
        <v>607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627</v>
      </c>
      <c r="AE719" s="605"/>
      <c r="AF719" s="605"/>
      <c r="AG719" s="125" t="s">
        <v>570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567</v>
      </c>
      <c r="D721" s="297"/>
      <c r="E721" s="297"/>
      <c r="F721" s="298"/>
      <c r="G721" s="287"/>
      <c r="H721" s="288"/>
      <c r="I721" s="83" t="str">
        <f>IF(OR(G721="　", G721=""), "", "-")</f>
        <v/>
      </c>
      <c r="J721" s="291">
        <v>104</v>
      </c>
      <c r="K721" s="291"/>
      <c r="L721" s="83" t="str">
        <f>IF(M721="","","-")</f>
        <v/>
      </c>
      <c r="M721" s="84"/>
      <c r="N721" s="304" t="s">
        <v>645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x14ac:dyDescent="0.15">
      <c r="A722" s="778"/>
      <c r="B722" s="779"/>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x14ac:dyDescent="0.15">
      <c r="A723" s="778"/>
      <c r="B723" s="779"/>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x14ac:dyDescent="0.15">
      <c r="A724" s="778"/>
      <c r="B724" s="779"/>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x14ac:dyDescent="0.15">
      <c r="A725" s="780"/>
      <c r="B725" s="781"/>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82.5" customHeight="1" thickBot="1" x14ac:dyDescent="0.2">
      <c r="A727" s="803"/>
      <c r="B727" s="804"/>
      <c r="C727" s="748" t="s">
        <v>57</v>
      </c>
      <c r="D727" s="749"/>
      <c r="E727" s="749"/>
      <c r="F727" s="750"/>
      <c r="G727" s="575" t="s">
        <v>637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7.5" customHeight="1" thickBot="1" x14ac:dyDescent="0.2">
      <c r="A729" s="634" t="s">
        <v>651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90" customHeight="1" thickBot="1" x14ac:dyDescent="0.2">
      <c r="A731" s="799" t="s">
        <v>256</v>
      </c>
      <c r="B731" s="800"/>
      <c r="C731" s="800"/>
      <c r="D731" s="800"/>
      <c r="E731" s="801"/>
      <c r="F731" s="729" t="s">
        <v>652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508</v>
      </c>
      <c r="B733" s="674"/>
      <c r="C733" s="674"/>
      <c r="D733" s="674"/>
      <c r="E733" s="675"/>
      <c r="F733" s="637" t="s">
        <v>653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0" customHeight="1" thickBot="1" x14ac:dyDescent="0.2">
      <c r="A735" s="790" t="s">
        <v>608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547</v>
      </c>
      <c r="B737" s="210"/>
      <c r="C737" s="210"/>
      <c r="D737" s="211"/>
      <c r="E737" s="990" t="s">
        <v>609</v>
      </c>
      <c r="F737" s="990"/>
      <c r="G737" s="990"/>
      <c r="H737" s="990"/>
      <c r="I737" s="990"/>
      <c r="J737" s="990"/>
      <c r="K737" s="990"/>
      <c r="L737" s="990"/>
      <c r="M737" s="990"/>
      <c r="N737" s="365" t="s">
        <v>540</v>
      </c>
      <c r="O737" s="365"/>
      <c r="P737" s="365"/>
      <c r="Q737" s="365"/>
      <c r="R737" s="990" t="s">
        <v>610</v>
      </c>
      <c r="S737" s="990"/>
      <c r="T737" s="990"/>
      <c r="U737" s="990"/>
      <c r="V737" s="990"/>
      <c r="W737" s="990"/>
      <c r="X737" s="990"/>
      <c r="Y737" s="990"/>
      <c r="Z737" s="990"/>
      <c r="AA737" s="365" t="s">
        <v>539</v>
      </c>
      <c r="AB737" s="365"/>
      <c r="AC737" s="365"/>
      <c r="AD737" s="365"/>
      <c r="AE737" s="990" t="s">
        <v>611</v>
      </c>
      <c r="AF737" s="990"/>
      <c r="AG737" s="990"/>
      <c r="AH737" s="990"/>
      <c r="AI737" s="990"/>
      <c r="AJ737" s="990"/>
      <c r="AK737" s="990"/>
      <c r="AL737" s="990"/>
      <c r="AM737" s="990"/>
      <c r="AN737" s="365" t="s">
        <v>538</v>
      </c>
      <c r="AO737" s="365"/>
      <c r="AP737" s="365"/>
      <c r="AQ737" s="365"/>
      <c r="AR737" s="982" t="s">
        <v>612</v>
      </c>
      <c r="AS737" s="983"/>
      <c r="AT737" s="983"/>
      <c r="AU737" s="983"/>
      <c r="AV737" s="983"/>
      <c r="AW737" s="983"/>
      <c r="AX737" s="984"/>
      <c r="AY737" s="89"/>
      <c r="AZ737" s="89"/>
    </row>
    <row r="738" spans="1:52" ht="24.75" customHeight="1" x14ac:dyDescent="0.15">
      <c r="A738" s="991" t="s">
        <v>537</v>
      </c>
      <c r="B738" s="210"/>
      <c r="C738" s="210"/>
      <c r="D738" s="211"/>
      <c r="E738" s="990" t="s">
        <v>613</v>
      </c>
      <c r="F738" s="990"/>
      <c r="G738" s="990"/>
      <c r="H738" s="990"/>
      <c r="I738" s="990"/>
      <c r="J738" s="990"/>
      <c r="K738" s="990"/>
      <c r="L738" s="990"/>
      <c r="M738" s="990"/>
      <c r="N738" s="365" t="s">
        <v>536</v>
      </c>
      <c r="O738" s="365"/>
      <c r="P738" s="365"/>
      <c r="Q738" s="365"/>
      <c r="R738" s="990" t="s">
        <v>614</v>
      </c>
      <c r="S738" s="990"/>
      <c r="T738" s="990"/>
      <c r="U738" s="990"/>
      <c r="V738" s="990"/>
      <c r="W738" s="990"/>
      <c r="X738" s="990"/>
      <c r="Y738" s="990"/>
      <c r="Z738" s="990"/>
      <c r="AA738" s="365" t="s">
        <v>535</v>
      </c>
      <c r="AB738" s="365"/>
      <c r="AC738" s="365"/>
      <c r="AD738" s="365"/>
      <c r="AE738" s="990" t="s">
        <v>615</v>
      </c>
      <c r="AF738" s="990"/>
      <c r="AG738" s="990"/>
      <c r="AH738" s="990"/>
      <c r="AI738" s="990"/>
      <c r="AJ738" s="990"/>
      <c r="AK738" s="990"/>
      <c r="AL738" s="990"/>
      <c r="AM738" s="990"/>
      <c r="AN738" s="365" t="s">
        <v>531</v>
      </c>
      <c r="AO738" s="365"/>
      <c r="AP738" s="365"/>
      <c r="AQ738" s="365"/>
      <c r="AR738" s="982" t="s">
        <v>654</v>
      </c>
      <c r="AS738" s="983"/>
      <c r="AT738" s="983"/>
      <c r="AU738" s="983"/>
      <c r="AV738" s="983"/>
      <c r="AW738" s="983"/>
      <c r="AX738" s="984"/>
    </row>
    <row r="739" spans="1:52" ht="24.75" customHeight="1" thickBot="1" x14ac:dyDescent="0.2">
      <c r="A739" s="992" t="s">
        <v>527</v>
      </c>
      <c r="B739" s="993"/>
      <c r="C739" s="993"/>
      <c r="D739" s="994"/>
      <c r="E739" s="995" t="s">
        <v>567</v>
      </c>
      <c r="F739" s="985"/>
      <c r="G739" s="985"/>
      <c r="H739" s="93" t="str">
        <f>IF(E739="", "", "(")</f>
        <v>(</v>
      </c>
      <c r="I739" s="985"/>
      <c r="J739" s="985"/>
      <c r="K739" s="93" t="str">
        <f>IF(OR(I739="　", I739=""), "", "-")</f>
        <v/>
      </c>
      <c r="L739" s="986">
        <v>114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5" t="s">
        <v>629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4.5" customHeight="1" x14ac:dyDescent="0.15">
      <c r="A781" s="631"/>
      <c r="B781" s="632"/>
      <c r="C781" s="632"/>
      <c r="D781" s="632"/>
      <c r="E781" s="632"/>
      <c r="F781" s="633"/>
      <c r="G781" s="670" t="s">
        <v>630</v>
      </c>
      <c r="H781" s="671"/>
      <c r="I781" s="671"/>
      <c r="J781" s="671"/>
      <c r="K781" s="672"/>
      <c r="L781" s="664" t="s">
        <v>631</v>
      </c>
      <c r="M781" s="665"/>
      <c r="N781" s="665"/>
      <c r="O781" s="665"/>
      <c r="P781" s="665"/>
      <c r="Q781" s="665"/>
      <c r="R781" s="665"/>
      <c r="S781" s="665"/>
      <c r="T781" s="665"/>
      <c r="U781" s="665"/>
      <c r="V781" s="665"/>
      <c r="W781" s="665"/>
      <c r="X781" s="666"/>
      <c r="Y781" s="388">
        <v>34</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34.5" customHeight="1" x14ac:dyDescent="0.15">
      <c r="A782" s="631"/>
      <c r="B782" s="632"/>
      <c r="C782" s="632"/>
      <c r="D782" s="632"/>
      <c r="E782" s="632"/>
      <c r="F782" s="633"/>
      <c r="G782" s="606" t="s">
        <v>630</v>
      </c>
      <c r="H782" s="607"/>
      <c r="I782" s="607"/>
      <c r="J782" s="607"/>
      <c r="K782" s="608"/>
      <c r="L782" s="598" t="s">
        <v>632</v>
      </c>
      <c r="M782" s="599"/>
      <c r="N782" s="599"/>
      <c r="O782" s="599"/>
      <c r="P782" s="599"/>
      <c r="Q782" s="599"/>
      <c r="R782" s="599"/>
      <c r="S782" s="599"/>
      <c r="T782" s="599"/>
      <c r="U782" s="599"/>
      <c r="V782" s="599"/>
      <c r="W782" s="599"/>
      <c r="X782" s="600"/>
      <c r="Y782" s="601">
        <v>0.6</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34.6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633</v>
      </c>
      <c r="D837" s="347"/>
      <c r="E837" s="347"/>
      <c r="F837" s="347"/>
      <c r="G837" s="347"/>
      <c r="H837" s="347"/>
      <c r="I837" s="347"/>
      <c r="J837" s="348">
        <v>7000020010006</v>
      </c>
      <c r="K837" s="349"/>
      <c r="L837" s="349"/>
      <c r="M837" s="349"/>
      <c r="N837" s="349"/>
      <c r="O837" s="349"/>
      <c r="P837" s="362" t="s">
        <v>634</v>
      </c>
      <c r="Q837" s="350"/>
      <c r="R837" s="350"/>
      <c r="S837" s="350"/>
      <c r="T837" s="350"/>
      <c r="U837" s="350"/>
      <c r="V837" s="350"/>
      <c r="W837" s="350"/>
      <c r="X837" s="350"/>
      <c r="Y837" s="351">
        <v>35</v>
      </c>
      <c r="Z837" s="352"/>
      <c r="AA837" s="352"/>
      <c r="AB837" s="353"/>
      <c r="AC837" s="363" t="s">
        <v>635</v>
      </c>
      <c r="AD837" s="371"/>
      <c r="AE837" s="371"/>
      <c r="AF837" s="371"/>
      <c r="AG837" s="371"/>
      <c r="AH837" s="372" t="s">
        <v>564</v>
      </c>
      <c r="AI837" s="373"/>
      <c r="AJ837" s="373"/>
      <c r="AK837" s="373"/>
      <c r="AL837" s="357" t="s">
        <v>564</v>
      </c>
      <c r="AM837" s="358"/>
      <c r="AN837" s="358"/>
      <c r="AO837" s="359"/>
      <c r="AP837" s="360" t="s">
        <v>564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571</v>
      </c>
      <c r="F1102" s="375"/>
      <c r="G1102" s="375"/>
      <c r="H1102" s="375"/>
      <c r="I1102" s="375"/>
      <c r="J1102" s="348" t="s">
        <v>572</v>
      </c>
      <c r="K1102" s="349"/>
      <c r="L1102" s="349"/>
      <c r="M1102" s="349"/>
      <c r="N1102" s="349"/>
      <c r="O1102" s="349"/>
      <c r="P1102" s="362" t="s">
        <v>571</v>
      </c>
      <c r="Q1102" s="350"/>
      <c r="R1102" s="350"/>
      <c r="S1102" s="350"/>
      <c r="T1102" s="350"/>
      <c r="U1102" s="350"/>
      <c r="V1102" s="350"/>
      <c r="W1102" s="350"/>
      <c r="X1102" s="350"/>
      <c r="Y1102" s="351" t="s">
        <v>573</v>
      </c>
      <c r="Z1102" s="352"/>
      <c r="AA1102" s="352"/>
      <c r="AB1102" s="353"/>
      <c r="AC1102" s="354"/>
      <c r="AD1102" s="354"/>
      <c r="AE1102" s="354"/>
      <c r="AF1102" s="354"/>
      <c r="AG1102" s="354"/>
      <c r="AH1102" s="355" t="s">
        <v>572</v>
      </c>
      <c r="AI1102" s="356"/>
      <c r="AJ1102" s="356"/>
      <c r="AK1102" s="356"/>
      <c r="AL1102" s="357" t="s">
        <v>574</v>
      </c>
      <c r="AM1102" s="358"/>
      <c r="AN1102" s="358"/>
      <c r="AO1102" s="359"/>
      <c r="AP1102" s="360" t="s">
        <v>571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Y781">
    <cfRule type="expression" dxfId="2787" priority="13685">
      <formula>IF(RIGHT(TEXT(Y781,"0.#"),1)=".",FALSE,TRUE)</formula>
    </cfRule>
    <cfRule type="expression" dxfId="2786" priority="13686">
      <formula>IF(RIGHT(TEXT(Y781,"0.#"),1)=".",TRUE,FALSE)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8">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8">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M134:AM135">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36" max="49" man="1"/>
    <brk id="699"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616</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554</v>
      </c>
      <c r="AF2" s="1032"/>
      <c r="AG2" s="1032"/>
      <c r="AH2" s="1032"/>
      <c r="AI2" s="1032" t="s">
        <v>551</v>
      </c>
      <c r="AJ2" s="1032"/>
      <c r="AK2" s="1032"/>
      <c r="AL2" s="1032"/>
      <c r="AM2" s="1032" t="s">
        <v>525</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555</v>
      </c>
      <c r="AF9" s="1032"/>
      <c r="AG9" s="1032"/>
      <c r="AH9" s="1032"/>
      <c r="AI9" s="1032" t="s">
        <v>551</v>
      </c>
      <c r="AJ9" s="1032"/>
      <c r="AK9" s="1032"/>
      <c r="AL9" s="1032"/>
      <c r="AM9" s="1032" t="s">
        <v>525</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554</v>
      </c>
      <c r="AF16" s="1032"/>
      <c r="AG16" s="1032"/>
      <c r="AH16" s="1032"/>
      <c r="AI16" s="1032" t="s">
        <v>552</v>
      </c>
      <c r="AJ16" s="1032"/>
      <c r="AK16" s="1032"/>
      <c r="AL16" s="1032"/>
      <c r="AM16" s="1032" t="s">
        <v>525</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556</v>
      </c>
      <c r="AF23" s="1032"/>
      <c r="AG23" s="1032"/>
      <c r="AH23" s="1032"/>
      <c r="AI23" s="1032" t="s">
        <v>551</v>
      </c>
      <c r="AJ23" s="1032"/>
      <c r="AK23" s="1032"/>
      <c r="AL23" s="1032"/>
      <c r="AM23" s="1032" t="s">
        <v>525</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554</v>
      </c>
      <c r="AF30" s="1032"/>
      <c r="AG30" s="1032"/>
      <c r="AH30" s="1032"/>
      <c r="AI30" s="1032" t="s">
        <v>551</v>
      </c>
      <c r="AJ30" s="1032"/>
      <c r="AK30" s="1032"/>
      <c r="AL30" s="1032"/>
      <c r="AM30" s="1032" t="s">
        <v>549</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556</v>
      </c>
      <c r="AF37" s="1032"/>
      <c r="AG37" s="1032"/>
      <c r="AH37" s="1032"/>
      <c r="AI37" s="1032" t="s">
        <v>553</v>
      </c>
      <c r="AJ37" s="1032"/>
      <c r="AK37" s="1032"/>
      <c r="AL37" s="1032"/>
      <c r="AM37" s="1032" t="s">
        <v>550</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554</v>
      </c>
      <c r="AF44" s="1032"/>
      <c r="AG44" s="1032"/>
      <c r="AH44" s="1032"/>
      <c r="AI44" s="1032" t="s">
        <v>551</v>
      </c>
      <c r="AJ44" s="1032"/>
      <c r="AK44" s="1032"/>
      <c r="AL44" s="1032"/>
      <c r="AM44" s="1032" t="s">
        <v>525</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554</v>
      </c>
      <c r="AF51" s="1032"/>
      <c r="AG51" s="1032"/>
      <c r="AH51" s="1032"/>
      <c r="AI51" s="1032" t="s">
        <v>551</v>
      </c>
      <c r="AJ51" s="1032"/>
      <c r="AK51" s="1032"/>
      <c r="AL51" s="1032"/>
      <c r="AM51" s="1032" t="s">
        <v>525</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554</v>
      </c>
      <c r="AF58" s="1032"/>
      <c r="AG58" s="1032"/>
      <c r="AH58" s="1032"/>
      <c r="AI58" s="1032" t="s">
        <v>551</v>
      </c>
      <c r="AJ58" s="1032"/>
      <c r="AK58" s="1032"/>
      <c r="AL58" s="1032"/>
      <c r="AM58" s="1032" t="s">
        <v>525</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554</v>
      </c>
      <c r="AF65" s="1032"/>
      <c r="AG65" s="1032"/>
      <c r="AH65" s="1032"/>
      <c r="AI65" s="1032" t="s">
        <v>551</v>
      </c>
      <c r="AJ65" s="1032"/>
      <c r="AK65" s="1032"/>
      <c r="AL65" s="1032"/>
      <c r="AM65" s="1032" t="s">
        <v>525</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2019-08-16T11:52:18Z</cp:lastPrinted>
  <dcterms:created xsi:type="dcterms:W3CDTF">2012-03-13T00:50:25Z</dcterms:created>
  <dcterms:modified xsi:type="dcterms:W3CDTF">2020-11-19T14:18:24Z</dcterms:modified>
</cp:coreProperties>
</file>