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F3FABA2-04E2-4C39-8711-D21BC50C4B74}" xr6:coauthVersionLast="36" xr6:coauthVersionMax="36" xr10:uidLastSave="{00000000-0000-0000-0000-000000000000}"/>
  <bookViews>
    <workbookView xWindow="201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<sst xmlns="http://schemas.openxmlformats.org/spreadsheetml/2006/main" count="2985" uniqueCount="695">
  <si>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</si>
  <si>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</si>
  <si>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</si>
  <si>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</si>
  <si>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</si>
  <si>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</si>
  <si>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</si>
  <si>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</si>
  <si>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</si>
  <si>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</si>
  <si>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</si>
  <si>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</si>
  <si>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</si>
  <si>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</si>
  <si>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</si>
  <si>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</si>
  <si>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</si>
  <si>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</si>
  <si>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</si>
  <si>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</si>
  <si>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</si>
  <si>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</si>
  <si>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</si>
  <si>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</si>
  <si>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</si>
  <si>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</si>
  <si>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</si>
  <si>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</si>
  <si>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</si>
  <si>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</si>
  <si>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</si>
  <si>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</si>
  <si>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</si>
  <si>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</si>
  <si>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</si>
  <si>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</si>
  <si>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</si>
  <si>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</si>
  <si>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</si>
  <si>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</si>
  <si>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</si>
  <si>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</si>
  <si>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</si>
  <si>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</si>
  <si>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</si>
  <si>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</si>
  <si>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</si>
  <si>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</si>
  <si>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</si>
  <si>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</si>
  <si>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</si>
  <si>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</si>
  <si>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</si>
  <si>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</si>
  <si>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</si>
  <si>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</si>
  <si>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</si>
  <si>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</si>
  <si>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</si>
  <si>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</si>
  <si>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</si>
  <si>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</si>
  <si>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</si>
  <si>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</si>
  <si>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</si>
  <si>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</si>
  <si>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</si>
  <si>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</si>
  <si>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</si>
  <si>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</si>
  <si>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</si>
  <si>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</si>
  <si>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</si>
  <si>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</si>
  <si>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</si>
  <si>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</si>
  <si>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</si>
  <si>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</si>
  <si>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</si>
  <si>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</si>
  <si>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</si>
  <si>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</si>
  <si>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</si>
  <si>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</si>
  <si>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</si>
  <si>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</si>
  <si>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</si>
  <si>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</si>
  <si>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</si>
  <si>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</si>
  <si>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</si>
  <si>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</si>
  <si>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</si>
  <si>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</si>
  <si>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</si>
  <si>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</si>
  <si>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</si>
  <si>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</si>
  <si>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</si>
  <si>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</si>
  <si>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</si>
  <si>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</si>
  <si>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</si>
  <si>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</si>
  <si>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</si>
  <si>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</si>
  <si>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</si>
  <si>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</si>
  <si>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</si>
  <si>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</si>
  <si>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</si>
  <si>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</si>
  <si>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</si>
  <si>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</si>
  <si>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</si>
  <si>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</si>
  <si>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</si>
  <si>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</si>
  <si>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</si>
  <si>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</si>
  <si>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</si>
  <si>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</si>
  <si>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</si>
  <si>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</si>
  <si>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</si>
  <si>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</si>
  <si>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</si>
  <si>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</si>
  <si>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</si>
  <si>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</si>
  <si>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</si>
  <si>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</si>
  <si>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</si>
  <si>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</si>
  <si>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</si>
  <si>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</si>
  <si>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</si>
  <si>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</si>
  <si>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</si>
  <si>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</si>
  <si>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</si>
  <si>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</si>
  <si>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</si>
  <si>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</si>
  <si>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</si>
  <si>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</si>
  <si>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</si>
  <si>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</si>
  <si>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</si>
  <si>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</si>
  <si>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</si>
  <si>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</si>
  <si>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</si>
  <si>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</si>
  <si>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</si>
  <si>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</si>
  <si>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</si>
  <si>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</si>
  <si>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</si>
  <si>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</si>
  <si>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</si>
  <si>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</si>
  <si>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</si>
  <si>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</si>
  <si>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</si>
  <si>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</si>
  <si>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</si>
  <si>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</si>
  <si>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</si>
  <si>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</si>
  <si>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</si>
  <si>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</si>
  <si>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</si>
  <si>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</si>
  <si>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</si>
  <si>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</si>
  <si>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</si>
  <si>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</si>
  <si>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</si>
  <si>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</si>
  <si>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</si>
  <si>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</si>
  <si>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</si>
  <si>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</si>
  <si>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</si>
  <si>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</si>
  <si>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</si>
  <si>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</si>
  <si>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</si>
  <si>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</si>
  <si>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</si>
  <si>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</si>
  <si>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</si>
  <si>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</si>
  <si>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</si>
  <si>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</si>
  <si>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</si>
  <si>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</si>
  <si>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</si>
  <si>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</si>
  <si>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</si>
  <si>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</si>
  <si>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</si>
  <si>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</si>
  <si>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</si>
  <si>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</si>
  <si>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</si>
  <si>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</si>
  <si>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</si>
  <si>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</si>
  <si>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</si>
  <si>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</si>
  <si>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</si>
  <si>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</si>
  <si>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</si>
  <si>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</si>
  <si>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</si>
  <si>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</si>
  <si>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</si>
  <si>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</si>
  <si>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</si>
  <si>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</si>
  <si>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</si>
  <si>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</si>
  <si>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</si>
  <si>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</si>
  <si>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</si>
  <si>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</si>
  <si>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</si>
  <si>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</si>
  <si>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</si>
  <si>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</si>
  <si>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</si>
  <si>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</si>
  <si>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</si>
  <si>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</si>
  <si>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</si>
  <si>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</si>
  <si>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</si>
  <si>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</si>
  <si>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</si>
  <si>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</si>
  <si>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</si>
  <si>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</si>
  <si>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</si>
  <si>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</si>
  <si>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</si>
  <si>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</si>
  <si>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</si>
  <si>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</si>
  <si>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</si>
  <si>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</si>
  <si>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</si>
  <si>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</si>
  <si>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</si>
  <si>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</si>
  <si>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</si>
  <si>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</si>
  <si>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</si>
  <si>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</si>
  <si>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</si>
  <si>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</si>
  <si>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</si>
  <si>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</si>
  <si>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</si>
  <si>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</si>
  <si>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</si>
  <si>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</si>
  <si>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</si>
  <si>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</si>
  <si>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</si>
  <si>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</si>
  <si>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</si>
  <si>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</si>
  <si>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</si>
  <si>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</si>
  <si>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</si>
  <si>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</si>
  <si>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</si>
  <si>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</si>
  <si>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</si>
  <si>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</si>
  <si>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</si>
  <si>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</si>
  <si>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</si>
  <si>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</si>
  <si>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</si>
  <si>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</si>
  <si>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</si>
  <si>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</si>
  <si>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</si>
  <si>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</si>
  <si>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</si>
  <si>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</si>
  <si>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</si>
  <si>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</si>
  <si>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</si>
  <si>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</si>
  <si>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</si>
  <si>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</si>
  <si>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</si>
  <si>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</si>
  <si>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</si>
  <si>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</si>
  <si>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</si>
  <si>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</si>
  <si>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</si>
  <si>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</si>
  <si>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</si>
  <si>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</si>
  <si>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</si>
  <si>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</si>
  <si>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</si>
  <si>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</si>
  <si>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</si>
  <si>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</si>
  <si>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</si>
  <si>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</si>
  <si>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</si>
  <si>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</si>
  <si>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</si>
  <si>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</si>
  <si>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</si>
  <si>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</si>
  <si>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</si>
  <si>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</si>
  <si>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</si>
  <si>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</si>
  <si>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</si>
  <si>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</si>
  <si>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</si>
  <si>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</si>
  <si>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</si>
  <si>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</si>
  <si>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</si>
  <si>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</si>
  <si>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</si>
  <si>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</si>
  <si>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</si>
  <si>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</si>
  <si>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</si>
  <si>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</si>
  <si>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</si>
  <si>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</si>
  <si>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</si>
  <si>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</si>
  <si>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</si>
  <si>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</si>
  <si>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</si>
  <si>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</si>
  <si>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</si>
  <si>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</si>
  <si>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</si>
  <si>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</si>
  <si>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</si>
  <si>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</si>
  <si>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</si>
  <si>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</si>
  <si>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</si>
  <si>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</si>
  <si>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</si>
  <si>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</si>
  <si>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</si>
  <si>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</si>
  <si>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</si>
  <si>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</si>
  <si>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</si>
  <si>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</si>
  <si>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</si>
  <si>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</si>
  <si>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</si>
  <si>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</si>
  <si>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</si>
  <si>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</si>
  <si>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</si>
  <si>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</si>
  <si>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</si>
  <si>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</si>
  <si>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</si>
  <si>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</si>
  <si>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</si>
  <si>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</si>
  <si>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</si>
  <si>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</si>
  <si>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</si>
  <si>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</si>
  <si>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</si>
  <si>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</si>
  <si>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</si>
  <si>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</si>
  <si>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</si>
  <si>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</si>
  <si>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</si>
  <si>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</si>
  <si>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</si>
  <si>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</si>
  <si>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</si>
  <si>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</si>
  <si>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</si>
  <si>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</si>
  <si>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</si>
  <si>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</si>
  <si>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</si>
  <si>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</si>
  <si>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</si>
  <si>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</si>
  <si>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</si>
  <si>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</si>
  <si>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</si>
  <si>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</si>
  <si>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</si>
  <si>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</si>
  <si>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</si>
  <si>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</si>
  <si>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</si>
  <si>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</si>
  <si>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</si>
  <si>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</si>
  <si>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</si>
  <si>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</si>
  <si>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</si>
  <si>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</si>
  <si>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</si>
  <si>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</si>
  <si>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</si>
  <si>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</si>
  <si>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</si>
  <si>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</si>
  <si>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</si>
  <si>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</si>
  <si>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</si>
  <si>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</si>
  <si>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</si>
  <si>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</si>
  <si>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</si>
  <si>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</si>
  <si>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</si>
  <si>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</si>
  <si>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</si>
  <si>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</si>
  <si>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</si>
  <si>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</si>
  <si>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</si>
  <si>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</si>
  <si>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</si>
  <si>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</si>
  <si>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</si>
  <si>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</si>
  <si>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</si>
  <si>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</si>
  <si>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</si>
  <si>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</si>
  <si>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</si>
  <si>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</si>
  <si>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</si>
  <si>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</si>
  <si>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</si>
  <si>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</si>
  <si>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</si>
  <si>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</si>
  <si>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</si>
  <si>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</si>
  <si>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</si>
  <si>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</si>
  <si>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</si>
  <si>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</si>
  <si>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</si>
  <si>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</si>
  <si>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</si>
  <si>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</si>
  <si>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</si>
  <si>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</si>
  <si>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</si>
  <si>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</si>
  <si>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</si>
  <si>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</si>
  <si>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</si>
  <si>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</si>
  <si>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</si>
  <si>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</si>
  <si>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</si>
  <si>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</si>
  <si>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</si>
  <si>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</si>
  <si>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</si>
  <si>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</si>
  <si>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</si>
  <si>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</si>
  <si>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</si>
  <si>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</si>
  <si>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</si>
  <si>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</si>
  <si>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</si>
  <si>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</si>
  <si>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</si>
  <si>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</si>
  <si>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</si>
  <si>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</si>
  <si>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</si>
  <si>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</si>
  <si>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</si>
  <si>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</si>
  <si>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</si>
  <si>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</si>
  <si>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</si>
  <si>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</si>
  <si>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</si>
  <si>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</si>
  <si>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</si>
  <si>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</si>
  <si>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</si>
  <si>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</si>
  <si>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</si>
  <si>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</si>
  <si>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</si>
  <si>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</si>
  <si>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</si>
  <si>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</si>
  <si>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</si>
  <si>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</si>
  <si>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</si>
  <si>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</si>
  <si>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</si>
  <si>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</si>
  <si>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</si>
  <si>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</si>
  <si>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</si>
  <si>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</si>
  <si>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</si>
  <si>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</si>
  <si>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</si>
  <si>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</si>
  <si>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</si>
  <si>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</si>
  <si>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</si>
  <si>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</si>
  <si>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</si>
  <si>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</si>
  <si>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</si>
  <si>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</si>
  <si>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</si>
  <si>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</si>
  <si>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</si>
  <si>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</si>
  <si>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</si>
  <si>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</si>
  <si>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</si>
  <si>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</si>
  <si>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</si>
  <si>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</si>
  <si>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</si>
  <si>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</si>
  <si>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</si>
  <si>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</si>
  <si>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</si>
  <si>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</si>
  <si>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</si>
  <si>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</si>
  <si>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</si>
  <si>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</si>
  <si>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</si>
  <si>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</si>
  <si>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</si>
  <si>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</si>
  <si>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</si>
  <si>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</si>
  <si>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</si>
  <si>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</si>
  <si>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</si>
  <si>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</si>
  <si>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</si>
  <si>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</si>
  <si>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</si>
  <si>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情報教育課長
髙谷　浩樹</t>
  </si>
  <si>
    <t>未来投資戦略2017（平成29年6月9日閣議決定）
世界最先端ＩＴ国家創造宣言・官民データ活用推進基本計画（平成29年5月30日閣議決定）
経済財政運営と改革の基本方針2017（平成29年6月9日閣議決定）
経済財政運営と改革の基本方針2018(平成30年6月15日閣議決定)
第３期教育振興基本計画(平成30年6月15日閣議決定)</t>
  </si>
  <si>
    <t>ICTを活用した教育の取組に地域間で差異が生じており、自治体の状況に応じたサポート体制の構築が必要であるため、教員のＩＣＴ活用指導力の向上や発達段階に応じた授業実践体制の整備促進、ICT環境整備の促進に取り組む。</t>
  </si>
  <si>
    <t>初等中等教育等振興事業委託費</t>
  </si>
  <si>
    <t>庁費</t>
  </si>
  <si>
    <t>諸謝金</t>
  </si>
  <si>
    <t>職員旅費</t>
  </si>
  <si>
    <t>委員等旅費</t>
  </si>
  <si>
    <t>①第3期教育振興基本計画の最終年度まで、授業中にICTを活用して指導する能力について、「わりにできる」「ややできる」と回答した教員の割合の増加</t>
  </si>
  <si>
    <t>%</t>
  </si>
  <si>
    <t>「学校における教育の情報化の実態等に関する調査（文部科学省）」</t>
  </si>
  <si>
    <t>②自治体におけるICT整備計画の策定</t>
  </si>
  <si>
    <t>①ICTを活用した教育の推進計画、ICT機器整備計画の策定自治体の割合（整備計画を策定し又は当年度中に予定している自治体／全自治体)
※平成29年度実績は調査中</t>
  </si>
  <si>
    <t>文部科学省調べ</t>
  </si>
  <si>
    <t>①学校教育及び社会教育における遠隔学習の実施に関するガイドブックの作成</t>
  </si>
  <si>
    <t>件</t>
  </si>
  <si>
    <t>回</t>
  </si>
  <si>
    <t>③統合型校務支援システム導入促進に資する参考資料　　</t>
  </si>
  <si>
    <t>④教育情報セキュリティ研修の開催回数</t>
  </si>
  <si>
    <t>開</t>
  </si>
  <si>
    <t>①学校教育及び社会教育におけるガイドブックの作成
（委託実施経費）／（作成件数）　　　　　　　　　　　　　</t>
    <phoneticPr fontId="5"/>
  </si>
  <si>
    <t>百万円</t>
  </si>
  <si>
    <t>百万円/件</t>
    <phoneticPr fontId="5"/>
  </si>
  <si>
    <t>15.1/1</t>
  </si>
  <si>
    <t>　　/</t>
    <phoneticPr fontId="5"/>
  </si>
  <si>
    <t>18.9/46</t>
  </si>
  <si>
    <t>15.9/46</t>
  </si>
  <si>
    <t>③統合型校務支援システム導入促進に資する参考資料
作成経費／作成件数　　　　　　　　　　</t>
    <phoneticPr fontId="5"/>
  </si>
  <si>
    <t>百万円/件</t>
    <phoneticPr fontId="5"/>
  </si>
  <si>
    <t>96.1/1</t>
  </si>
  <si>
    <t>④教育情報セキュリティ研修　
開催経費／開催回数　　　　　　　　　　　　　　</t>
    <phoneticPr fontId="5"/>
  </si>
  <si>
    <t>9.9/10</t>
  </si>
  <si>
    <t>件/百万円</t>
    <phoneticPr fontId="5"/>
  </si>
  <si>
    <t>8.5／1</t>
  </si>
  <si>
    <t>本事業を行うことにより、成果目標である教師のＩＣＴ活用指導力や研修受講率の上昇につながり、ＩＣＴを活用した教育・学習の振興をより一層促進することができる。</t>
  </si>
  <si>
    <t>文教・科学技術、
外交、安全保障・防衛等</t>
    <phoneticPr fontId="5"/>
  </si>
  <si>
    <t>文教・科学技術</t>
    <phoneticPr fontId="5"/>
  </si>
  <si>
    <t>%</t>
    <phoneticPr fontId="5"/>
  </si>
  <si>
    <t>-</t>
    <phoneticPr fontId="5"/>
  </si>
  <si>
    <t>-</t>
    <phoneticPr fontId="5"/>
  </si>
  <si>
    <t>-</t>
    <phoneticPr fontId="5"/>
  </si>
  <si>
    <t>-</t>
    <phoneticPr fontId="5"/>
  </si>
  <si>
    <t>校務に係る業務分析・標準化及び校務支援システムの共同調達・運用の指針等を作成し、学校・教育委員会関係者へ普及することを通じて、校務支援システムの導入を促進させる。</t>
    <phoneticPr fontId="5"/>
  </si>
  <si>
    <t>ICTを活用した教育の取組には地域間で差異が生じているため、自治体の状況に応じたサポート体制を構築することには、国民のニーズがある。</t>
  </si>
  <si>
    <t>教育の情報化を進める上で、全国的なＩＣＴ環境整備と教員のＩＣＴ活用指導力の向上が重要であり、国において総合的に推進していく必要がある。</t>
  </si>
  <si>
    <t>教員のICT活用指導力の向上や発達段階に応じた授業実践体制の整備促進、教員の業務負担の軽減の観点からの取組であり、これらの実現に必要となるICT環境整備の促進のために必要な事業である。</t>
  </si>
  <si>
    <t>支出先の選定に当たっては、十分な公告期間を確保したうえで企画競争等を実施し、妥当性や競争性を担保しているが、一部の事業においては一社応札であった。このため、仕様書における事業実施要件の緩和、応札者の発掘等を行うことを確認した。</t>
  </si>
  <si>
    <t>支出予定額は、事業を実施する上で必要なものについて妥当性を考慮して算出しており、受益者たる国民への説明責任を十分果たせるものとする。</t>
  </si>
  <si>
    <t>単位当たりコストについては、国の基準に準拠させるなど適切なコストになるように努めている。</t>
  </si>
  <si>
    <t>支出先が適正な支出を行うよう要綱等で規定している。</t>
  </si>
  <si>
    <t>事業経費の費目・使途については、申請内容を厳正に審査し、真に必要なものに限っている。</t>
  </si>
  <si>
    <t>事業を実施する上で必要なものについて、妥当性を考慮して積算した。また、企画競争や一般競争入札によってもコスト削減や効率化を確保する。</t>
  </si>
  <si>
    <t>今後、成果物が活用されることにより、目標に見合った実績が期待できる。</t>
  </si>
  <si>
    <t>学校等で実践を行うに当たり自治体への委託は妥当であり、成果取りまとめについても、映像資料作成等の技術のある企業等を活用する必要があるなど委託による実施は妥当である。</t>
  </si>
  <si>
    <t>見込みどおりの活動実績となっている。</t>
  </si>
  <si>
    <t>本事業によって得られた成果は広く教育関係者に周知を図るとともに、文部科学省の研修会等でも活用を促すこととしている。</t>
  </si>
  <si>
    <t>「世界最先端ＩＴ国家創造宣言・官民データ活用推進基本計画について」掲載アドレス（平成29年5月30日閣議決定）
https://www.kantei.go.jp/jp/singi/it2/kettei/pdf/20170530/siryou1.pdf
「未来投資戦略2017」掲載アドレス（平成29年6月9日閣議決定）
https://www.kantei.go.jp/jp/singi/keizaisaisei/pdf/miraitousi2017_t.pdf
経済財政運営と改革の基本方針2017（平成29年6月9日閣議決定）
http://www5.cao.go.jp/keizai-shimon/kaigi/cabinet/2017/2017_basicpolicies_ja.pdf
経済財政運営と改革の基本方針2018（平成30年6月15日閣議決定）
http://www5.cao.go.jp/keizai-shimon/kaigi/cabinet/2018/2018_basicpolicies_ja.pdf
第３期教育振興基本計画（平成30年6月15日閣議決定）
http://www.mext.go.jp/a_menu/keikaku/detail/__icsFiles/afieldfile/2018/06/18/1406127_002.pdf</t>
  </si>
  <si>
    <t>新27-0009</t>
  </si>
  <si>
    <t>新27-0007</t>
  </si>
  <si>
    <t>0037</t>
  </si>
  <si>
    <t>○</t>
  </si>
  <si>
    <t>2　確かな学力の向上、豊かな心と健やかな体の育成と信頼される学校づくり</t>
    <phoneticPr fontId="5"/>
  </si>
  <si>
    <t>2-1 確かな学力の育成</t>
    <phoneticPr fontId="5"/>
  </si>
  <si>
    <t>ＩＣＴを活用した教育推進自治体応援事業</t>
    <phoneticPr fontId="5"/>
  </si>
  <si>
    <t>初等中等教育局</t>
    <phoneticPr fontId="5"/>
  </si>
  <si>
    <t>情報教育・外国語教育課</t>
    <phoneticPr fontId="5"/>
  </si>
  <si>
    <t>-</t>
    <phoneticPr fontId="5"/>
  </si>
  <si>
    <t>9.7/1</t>
    <phoneticPr fontId="5"/>
  </si>
  <si>
    <t>-</t>
    <phoneticPr fontId="5"/>
  </si>
  <si>
    <t>人件費</t>
    <rPh sb="0" eb="3">
      <t>ジンケンヒ</t>
    </rPh>
    <phoneticPr fontId="5"/>
  </si>
  <si>
    <t>消費税相当額</t>
    <rPh sb="0" eb="3">
      <t>ショウヒゼイ</t>
    </rPh>
    <rPh sb="3" eb="5">
      <t>ソウトウ</t>
    </rPh>
    <rPh sb="5" eb="6">
      <t>ガク</t>
    </rPh>
    <phoneticPr fontId="5"/>
  </si>
  <si>
    <t>人件費の８％</t>
    <rPh sb="0" eb="3">
      <t>ジンケンヒ</t>
    </rPh>
    <phoneticPr fontId="5"/>
  </si>
  <si>
    <t>印刷製本費</t>
    <rPh sb="0" eb="2">
      <t>インサツ</t>
    </rPh>
    <rPh sb="2" eb="4">
      <t>セイホン</t>
    </rPh>
    <rPh sb="4" eb="5">
      <t>ヒ</t>
    </rPh>
    <phoneticPr fontId="5"/>
  </si>
  <si>
    <t>雑役務費</t>
    <rPh sb="0" eb="2">
      <t>ザツエキ</t>
    </rPh>
    <rPh sb="2" eb="3">
      <t>ム</t>
    </rPh>
    <rPh sb="3" eb="4">
      <t>ヒ</t>
    </rPh>
    <phoneticPr fontId="5"/>
  </si>
  <si>
    <t>旅費</t>
    <rPh sb="0" eb="2">
      <t>リョヒ</t>
    </rPh>
    <phoneticPr fontId="5"/>
  </si>
  <si>
    <t>一般管理費</t>
    <rPh sb="0" eb="2">
      <t>イッパン</t>
    </rPh>
    <rPh sb="2" eb="5">
      <t>カンリヒ</t>
    </rPh>
    <phoneticPr fontId="5"/>
  </si>
  <si>
    <t>諸謝金</t>
    <rPh sb="0" eb="3">
      <t>ショシャキン</t>
    </rPh>
    <phoneticPr fontId="5"/>
  </si>
  <si>
    <t>株式会社内田洋行</t>
    <rPh sb="0" eb="4">
      <t>カブシキガイシャ</t>
    </rPh>
    <rPh sb="4" eb="6">
      <t>ウチダ</t>
    </rPh>
    <rPh sb="6" eb="8">
      <t>ヨウコウ</t>
    </rPh>
    <phoneticPr fontId="5"/>
  </si>
  <si>
    <t>情報活用能力調査の今後の在り方に関する調査研究</t>
    <rPh sb="0" eb="2">
      <t>ジョウホウ</t>
    </rPh>
    <rPh sb="2" eb="4">
      <t>カツヨウ</t>
    </rPh>
    <rPh sb="4" eb="6">
      <t>ノウリョク</t>
    </rPh>
    <rPh sb="6" eb="8">
      <t>チョウサ</t>
    </rPh>
    <rPh sb="9" eb="11">
      <t>コンゴ</t>
    </rPh>
    <rPh sb="12" eb="13">
      <t>ア</t>
    </rPh>
    <rPh sb="14" eb="15">
      <t>カタ</t>
    </rPh>
    <rPh sb="16" eb="17">
      <t>カン</t>
    </rPh>
    <rPh sb="19" eb="21">
      <t>チョウサ</t>
    </rPh>
    <rPh sb="21" eb="23">
      <t>ケンキュウ</t>
    </rPh>
    <phoneticPr fontId="5"/>
  </si>
  <si>
    <t>有</t>
  </si>
  <si>
    <t>無</t>
  </si>
  <si>
    <t>‐</t>
  </si>
  <si>
    <t>47.6/1</t>
    <phoneticPr fontId="5"/>
  </si>
  <si>
    <t>調査・分析に係る委託先職員の費用</t>
    <rPh sb="0" eb="2">
      <t>チョウサ</t>
    </rPh>
    <rPh sb="3" eb="5">
      <t>ブンセキ</t>
    </rPh>
    <rPh sb="6" eb="7">
      <t>カカ</t>
    </rPh>
    <rPh sb="8" eb="11">
      <t>イタクサキ</t>
    </rPh>
    <rPh sb="11" eb="13">
      <t>ショクイン</t>
    </rPh>
    <rPh sb="14" eb="16">
      <t>ヒヨウ</t>
    </rPh>
    <phoneticPr fontId="5"/>
  </si>
  <si>
    <t>システムでの調査問題作成費用</t>
    <rPh sb="6" eb="8">
      <t>チョウサ</t>
    </rPh>
    <rPh sb="8" eb="10">
      <t>モンダイ</t>
    </rPh>
    <rPh sb="10" eb="12">
      <t>サクセイ</t>
    </rPh>
    <rPh sb="12" eb="14">
      <t>ヒヨウ</t>
    </rPh>
    <phoneticPr fontId="5"/>
  </si>
  <si>
    <t>委員会出席謝金</t>
    <rPh sb="0" eb="3">
      <t>イインカイ</t>
    </rPh>
    <rPh sb="3" eb="5">
      <t>シュッセキ</t>
    </rPh>
    <rPh sb="5" eb="7">
      <t>シャキン</t>
    </rPh>
    <phoneticPr fontId="5"/>
  </si>
  <si>
    <t>委員会出席旅費、視察旅費</t>
    <rPh sb="0" eb="2">
      <t>イイン</t>
    </rPh>
    <rPh sb="2" eb="3">
      <t>カイ</t>
    </rPh>
    <rPh sb="3" eb="5">
      <t>シュッセキ</t>
    </rPh>
    <rPh sb="5" eb="7">
      <t>リョヒ</t>
    </rPh>
    <rPh sb="8" eb="10">
      <t>シサツ</t>
    </rPh>
    <rPh sb="10" eb="12">
      <t>リョヒ</t>
    </rPh>
    <phoneticPr fontId="5"/>
  </si>
  <si>
    <t>直接経費の6.39613％</t>
  </si>
  <si>
    <t>会議資料、報告書印刷費</t>
    <rPh sb="0" eb="2">
      <t>カイギ</t>
    </rPh>
    <rPh sb="2" eb="4">
      <t>シリョウ</t>
    </rPh>
    <rPh sb="5" eb="8">
      <t>ホウコクショ</t>
    </rPh>
    <rPh sb="8" eb="10">
      <t>インサツ</t>
    </rPh>
    <rPh sb="10" eb="11">
      <t>ヒ</t>
    </rPh>
    <phoneticPr fontId="5"/>
  </si>
  <si>
    <t>A.株式会社内田洋行</t>
    <rPh sb="2" eb="6">
      <t>カブシキガイシャ</t>
    </rPh>
    <rPh sb="6" eb="8">
      <t>ウチダ</t>
    </rPh>
    <rPh sb="8" eb="10">
      <t>ヨウコウ</t>
    </rPh>
    <phoneticPr fontId="5"/>
  </si>
  <si>
    <t>情報収集・整理に係る委託先職員の費用</t>
    <rPh sb="0" eb="2">
      <t>ジョウホウ</t>
    </rPh>
    <rPh sb="2" eb="4">
      <t>シュウシュウ</t>
    </rPh>
    <rPh sb="5" eb="7">
      <t>セイリ</t>
    </rPh>
    <rPh sb="8" eb="9">
      <t>カカ</t>
    </rPh>
    <rPh sb="10" eb="13">
      <t>イタクサキ</t>
    </rPh>
    <rPh sb="13" eb="15">
      <t>ショクイン</t>
    </rPh>
    <rPh sb="16" eb="18">
      <t>ヒヨウ</t>
    </rPh>
    <phoneticPr fontId="5"/>
  </si>
  <si>
    <t>報告書印刷費</t>
    <rPh sb="0" eb="3">
      <t>ホウコクショ</t>
    </rPh>
    <rPh sb="3" eb="5">
      <t>インサツ</t>
    </rPh>
    <rPh sb="5" eb="6">
      <t>ヒ</t>
    </rPh>
    <phoneticPr fontId="5"/>
  </si>
  <si>
    <t>B.アビームコンサルティング株式会社</t>
    <rPh sb="14" eb="18">
      <t>カブシキガイシャ</t>
    </rPh>
    <phoneticPr fontId="5"/>
  </si>
  <si>
    <t>E.</t>
    <phoneticPr fontId="5"/>
  </si>
  <si>
    <t xml:space="preserve">F. </t>
    <phoneticPr fontId="5"/>
  </si>
  <si>
    <t>-</t>
    <phoneticPr fontId="5"/>
  </si>
  <si>
    <t xml:space="preserve">アビームコンサルティング株式会社 </t>
    <phoneticPr fontId="5"/>
  </si>
  <si>
    <t>ICT活用の健康面への影響に関する調査研究</t>
    <rPh sb="3" eb="5">
      <t>カツヨウ</t>
    </rPh>
    <rPh sb="6" eb="8">
      <t>ケンコウ</t>
    </rPh>
    <rPh sb="8" eb="9">
      <t>メン</t>
    </rPh>
    <rPh sb="11" eb="13">
      <t>エイキョウ</t>
    </rPh>
    <rPh sb="14" eb="15">
      <t>カン</t>
    </rPh>
    <rPh sb="17" eb="19">
      <t>チョウサ</t>
    </rPh>
    <rPh sb="19" eb="21">
      <t>ケンキュウ</t>
    </rPh>
    <phoneticPr fontId="5"/>
  </si>
  <si>
    <t>‐</t>
    <phoneticPr fontId="5"/>
  </si>
  <si>
    <t>●ＩＣＴを活用した遠隔学習における教育の質の維持向上に係る調査研究
  「学校教育におけるＩＣＴを活用した実証事業」と「社会教育におけるＩＣＴを活用した実証事業」における実証地域の取組の成果・効果、課題の集約・分析に加え、事業成果のとりまとめを行うとともに、当該事業の成果を普及するための取組を実施。
●ＩＣＴ活用教育アドバイザー派遣事業
　国に「ＩＣＴ活用教育アドバイザリーボード」を設置し、ＩＣＴ環境の整備を図ろうとする自治体ニーズに応じてアドバイザーを派遣。ＩＣＴを活用した教育の推進計画やＩＣＴ機器整備計画（機器購入の調達手法含む）の策定に当たっての留意事項等の助言を実施。
●校務におけるICT活用促進事業
　教員の業務負担軽減に向けて、統合型校務支援システムの導入による校務の情報化を進めるため、システムの活用を前提とした効率的な校務の実施手順や、統合型校務支援システムの都道府県単位での共同調達・運用に関するノウハウの整理等を行う。
●教育情報セキュリティポリシ―に関するガイドライン普及事業
　学校の情報システム・セキュリティを担当する自治体の職員が、今後、教育情報セキュリティポリシーガイドラインの策定・更改にあたっての参考となるよう研修プログラムや教材の開発、研修等を実施する。
●情報活用能力調査に関する今後の在り方に関する調査研究
　全国の小学校、中学校、高等学校等の児童生徒の情報活用能力に関する調査を実施するために必要な調査枠組みや調査システムの検討を行う。
●ＩＣＴ活用教育普及・啓発事業
　学校ＩＣＴ環境整備の一層の推進に向けて、国が進めるＩＣＴ活用教育の必要性や効果及び、そのために必要不可欠となる学校のＩＣＴ環境整備促進等について、国民的な機運の醸成を図るための普及・啓発事業を実施。
●ICT活用による健康面への影響に関する調査研究
　学校におけるタブレットPC等の情報機器の使用による、児童生徒の健康面に与える影響及びその対応策に関する調査・研究を実施。</t>
    <rPh sb="772" eb="774">
      <t>カツヨウ</t>
    </rPh>
    <rPh sb="777" eb="779">
      <t>ケンコウ</t>
    </rPh>
    <rPh sb="779" eb="780">
      <t>メン</t>
    </rPh>
    <rPh sb="782" eb="784">
      <t>エイキョウ</t>
    </rPh>
    <rPh sb="785" eb="786">
      <t>カン</t>
    </rPh>
    <rPh sb="788" eb="790">
      <t>チョウサ</t>
    </rPh>
    <rPh sb="790" eb="792">
      <t>ケンキュウ</t>
    </rPh>
    <rPh sb="794" eb="796">
      <t>ガッコウ</t>
    </rPh>
    <rPh sb="807" eb="808">
      <t>トウ</t>
    </rPh>
    <rPh sb="809" eb="811">
      <t>ジョウホウ</t>
    </rPh>
    <rPh sb="811" eb="813">
      <t>キキ</t>
    </rPh>
    <rPh sb="814" eb="816">
      <t>シヨウ</t>
    </rPh>
    <rPh sb="822" eb="824">
      <t>セイト</t>
    </rPh>
    <rPh sb="834" eb="835">
      <t>オヨ</t>
    </rPh>
    <rPh sb="838" eb="840">
      <t>タイオウ</t>
    </rPh>
    <rPh sb="840" eb="841">
      <t>サク</t>
    </rPh>
    <rPh sb="842" eb="843">
      <t>カン</t>
    </rPh>
    <rPh sb="845" eb="847">
      <t>チョウサ</t>
    </rPh>
    <rPh sb="848" eb="850">
      <t>ケンキュウ</t>
    </rPh>
    <rPh sb="851" eb="853">
      <t>ジッシ</t>
    </rPh>
    <phoneticPr fontId="5"/>
  </si>
  <si>
    <t>⑤「情報活用能力調査」に関する調査問題等作成／作成件数　　　　　　　　　　　　　　</t>
    <rPh sb="15" eb="17">
      <t>チョウサ</t>
    </rPh>
    <rPh sb="17" eb="19">
      <t>モンダイ</t>
    </rPh>
    <rPh sb="19" eb="20">
      <t>トウ</t>
    </rPh>
    <rPh sb="20" eb="22">
      <t>サクセイ</t>
    </rPh>
    <phoneticPr fontId="5"/>
  </si>
  <si>
    <t>⑤「情報活用能力調査」に関する調査問題等作成　　　　　　　　　　　　　</t>
    <rPh sb="15" eb="17">
      <t>チョウサ</t>
    </rPh>
    <rPh sb="17" eb="19">
      <t>モンダイ</t>
    </rPh>
    <rPh sb="19" eb="20">
      <t>トウ</t>
    </rPh>
    <rPh sb="20" eb="22">
      <t>サクセイ</t>
    </rPh>
    <phoneticPr fontId="5"/>
  </si>
  <si>
    <t>②ICT活用教育アドバイザーの派遣
（派遣箇所数）　　</t>
    <phoneticPr fontId="5"/>
  </si>
  <si>
    <t>②ICT活用教育アドバイザーの派遣
委託費／派遣箇所数　　</t>
    <phoneticPr fontId="5"/>
  </si>
  <si>
    <t>9.8/32</t>
    <phoneticPr fontId="5"/>
  </si>
  <si>
    <t>C.一般社団法人日本教育情報化振興会</t>
    <phoneticPr fontId="5"/>
  </si>
  <si>
    <t>自治体訪問指導実施に係る講師旅費</t>
    <rPh sb="0" eb="3">
      <t>ジチタイ</t>
    </rPh>
    <rPh sb="3" eb="5">
      <t>ホウモン</t>
    </rPh>
    <rPh sb="5" eb="7">
      <t>シドウ</t>
    </rPh>
    <rPh sb="7" eb="9">
      <t>ジッシ</t>
    </rPh>
    <rPh sb="10" eb="11">
      <t>カカ</t>
    </rPh>
    <rPh sb="12" eb="14">
      <t>コウシ</t>
    </rPh>
    <rPh sb="14" eb="16">
      <t>リョヒ</t>
    </rPh>
    <phoneticPr fontId="5"/>
  </si>
  <si>
    <t>傭員の採用</t>
    <rPh sb="0" eb="2">
      <t>ヨウイン</t>
    </rPh>
    <rPh sb="3" eb="5">
      <t>サイヨウ</t>
    </rPh>
    <phoneticPr fontId="5"/>
  </si>
  <si>
    <t>自治体募集・調整・分析等に係る人件費</t>
    <rPh sb="0" eb="3">
      <t>ジチタイ</t>
    </rPh>
    <rPh sb="3" eb="5">
      <t>ボシュウ</t>
    </rPh>
    <rPh sb="6" eb="8">
      <t>チョウセイ</t>
    </rPh>
    <rPh sb="9" eb="11">
      <t>ブンセキ</t>
    </rPh>
    <rPh sb="11" eb="12">
      <t>トウ</t>
    </rPh>
    <rPh sb="13" eb="14">
      <t>カカ</t>
    </rPh>
    <rPh sb="15" eb="18">
      <t>ジンケンヒ</t>
    </rPh>
    <phoneticPr fontId="5"/>
  </si>
  <si>
    <t>地方自治体のための学校のICT環境整備の手引き印刷費</t>
    <rPh sb="0" eb="2">
      <t>チホウ</t>
    </rPh>
    <rPh sb="2" eb="4">
      <t>ジチ</t>
    </rPh>
    <rPh sb="4" eb="5">
      <t>タイ</t>
    </rPh>
    <rPh sb="9" eb="11">
      <t>ガッコウ</t>
    </rPh>
    <rPh sb="15" eb="17">
      <t>カンキョウ</t>
    </rPh>
    <rPh sb="20" eb="22">
      <t>テビ</t>
    </rPh>
    <rPh sb="23" eb="25">
      <t>インサツ</t>
    </rPh>
    <rPh sb="25" eb="26">
      <t>ヒ</t>
    </rPh>
    <phoneticPr fontId="5"/>
  </si>
  <si>
    <t>会議等出席謝金</t>
    <rPh sb="0" eb="2">
      <t>カイギ</t>
    </rPh>
    <rPh sb="2" eb="3">
      <t>トウ</t>
    </rPh>
    <rPh sb="3" eb="5">
      <t>シュッセキ</t>
    </rPh>
    <rPh sb="5" eb="7">
      <t>シャキン</t>
    </rPh>
    <phoneticPr fontId="5"/>
  </si>
  <si>
    <t>一般管理費</t>
    <rPh sb="0" eb="5">
      <t>イッパンカンリヒ</t>
    </rPh>
    <phoneticPr fontId="5"/>
  </si>
  <si>
    <t>委託業務の直接経費×6.7％</t>
    <rPh sb="0" eb="2">
      <t>イタク</t>
    </rPh>
    <rPh sb="2" eb="4">
      <t>ギョウム</t>
    </rPh>
    <rPh sb="5" eb="7">
      <t>チョクセツ</t>
    </rPh>
    <rPh sb="7" eb="9">
      <t>ケイヒ</t>
    </rPh>
    <phoneticPr fontId="5"/>
  </si>
  <si>
    <t>一般社団法人日本教育情報化振興会</t>
    <rPh sb="0" eb="6">
      <t>イッパンシャダンホウジン</t>
    </rPh>
    <rPh sb="6" eb="16">
      <t>ニホンキョウイクジョウホウカシンコウカイ</t>
    </rPh>
    <phoneticPr fontId="5"/>
  </si>
  <si>
    <t>「ICT活用教育アドバイザー」の派遣</t>
    <rPh sb="4" eb="6">
      <t>カツヨウ</t>
    </rPh>
    <rPh sb="6" eb="8">
      <t>キョウイク</t>
    </rPh>
    <rPh sb="16" eb="18">
      <t>ハケン</t>
    </rPh>
    <phoneticPr fontId="5"/>
  </si>
  <si>
    <t>①授業中にICTを活用して指導する能力について、「わりにできる」「ややできる」と回答した教員の割合
※目標値は対前年度実績の割合とする
※平成30年度実績は調査中</t>
    <phoneticPr fontId="5"/>
  </si>
  <si>
    <t>①教員のＩＣＴ活用指導力の状況（授業中にＩＣＴを活用して指導する能力について、「割にできる」「ややできる」と回答した教員の割合）（調査対象：全国の公立小・中・高・中等教育・特別支援学校）
※平成30年度実績は調査中</t>
    <phoneticPr fontId="5"/>
  </si>
  <si>
    <t>①校務支援システムのある学校の割合
※平成30年度実績は調査中</t>
    <phoneticPr fontId="5"/>
  </si>
  <si>
    <t>校務支援システムの導入率
※平成30年度実績は調査中</t>
    <phoneticPr fontId="5"/>
  </si>
  <si>
    <t>△</t>
  </si>
  <si>
    <t>当事業は、ＩＣＴを活用した教育の推進に取り組む地域への促進策を通じて、我が国のＩＣＴを活用した教育を充実し、第２期教育振興基本計画で目標に掲げる確かな学力の効果的な育成を図るために、地方自治体におけるＩＣＴ環境整備計画策定の支援等を行うものであり、実施に当たり事業の妥当性や効率性が確保されている。</t>
    <rPh sb="0" eb="1">
      <t>トウ</t>
    </rPh>
    <rPh sb="1" eb="3">
      <t>ジギョウ</t>
    </rPh>
    <rPh sb="9" eb="11">
      <t>カツヨウ</t>
    </rPh>
    <rPh sb="13" eb="15">
      <t>キョウイク</t>
    </rPh>
    <rPh sb="16" eb="18">
      <t>スイシン</t>
    </rPh>
    <rPh sb="19" eb="20">
      <t>ト</t>
    </rPh>
    <rPh sb="21" eb="22">
      <t>ク</t>
    </rPh>
    <rPh sb="23" eb="25">
      <t>チイキ</t>
    </rPh>
    <rPh sb="27" eb="30">
      <t>ソクシンサク</t>
    </rPh>
    <rPh sb="31" eb="32">
      <t>ツウ</t>
    </rPh>
    <rPh sb="35" eb="36">
      <t>ワ</t>
    </rPh>
    <rPh sb="37" eb="38">
      <t>クニ</t>
    </rPh>
    <rPh sb="43" eb="45">
      <t>カツヨウ</t>
    </rPh>
    <rPh sb="47" eb="49">
      <t>キョウイク</t>
    </rPh>
    <rPh sb="50" eb="52">
      <t>ジュウジツ</t>
    </rPh>
    <rPh sb="54" eb="55">
      <t>ダイ</t>
    </rPh>
    <rPh sb="56" eb="57">
      <t>キ</t>
    </rPh>
    <rPh sb="57" eb="59">
      <t>キョウイク</t>
    </rPh>
    <rPh sb="59" eb="61">
      <t>シンコウ</t>
    </rPh>
    <rPh sb="61" eb="63">
      <t>キホン</t>
    </rPh>
    <rPh sb="63" eb="65">
      <t>ケイカク</t>
    </rPh>
    <rPh sb="66" eb="68">
      <t>モクヒョウ</t>
    </rPh>
    <rPh sb="69" eb="70">
      <t>カカ</t>
    </rPh>
    <rPh sb="72" eb="73">
      <t>タシ</t>
    </rPh>
    <rPh sb="75" eb="77">
      <t>ガクリョク</t>
    </rPh>
    <rPh sb="78" eb="81">
      <t>コウカテキ</t>
    </rPh>
    <rPh sb="82" eb="84">
      <t>イクセイ</t>
    </rPh>
    <rPh sb="85" eb="86">
      <t>ハカ</t>
    </rPh>
    <rPh sb="91" eb="93">
      <t>チホウ</t>
    </rPh>
    <rPh sb="93" eb="96">
      <t>ジチタイ</t>
    </rPh>
    <rPh sb="103" eb="105">
      <t>カンキョウ</t>
    </rPh>
    <rPh sb="105" eb="107">
      <t>セイビ</t>
    </rPh>
    <rPh sb="107" eb="109">
      <t>ケイカク</t>
    </rPh>
    <rPh sb="109" eb="111">
      <t>サクテイ</t>
    </rPh>
    <rPh sb="112" eb="114">
      <t>シエン</t>
    </rPh>
    <rPh sb="114" eb="115">
      <t>ナド</t>
    </rPh>
    <rPh sb="116" eb="117">
      <t>オコナ</t>
    </rPh>
    <rPh sb="124" eb="126">
      <t>ジッシ</t>
    </rPh>
    <rPh sb="127" eb="128">
      <t>ア</t>
    </rPh>
    <rPh sb="130" eb="132">
      <t>ジギョウ</t>
    </rPh>
    <rPh sb="133" eb="136">
      <t>ダトウセイ</t>
    </rPh>
    <rPh sb="137" eb="140">
      <t>コウリツセイ</t>
    </rPh>
    <rPh sb="141" eb="143">
      <t>カクホ</t>
    </rPh>
    <phoneticPr fontId="5"/>
  </si>
  <si>
    <t>事業の実施に当たり、委託先の自治体や企業との連絡調整を図りながら、進捗状況を管理するとともに、事業の成果物については、地方自治体や関係機関、学校関係者等に対して周知・普及に努める等、事業の効果を十分に生かす必要がある。</t>
    <rPh sb="0" eb="2">
      <t>ジギョウ</t>
    </rPh>
    <rPh sb="3" eb="5">
      <t>ジッシ</t>
    </rPh>
    <rPh sb="6" eb="7">
      <t>ア</t>
    </rPh>
    <rPh sb="10" eb="12">
      <t>イタク</t>
    </rPh>
    <rPh sb="12" eb="13">
      <t>サキ</t>
    </rPh>
    <rPh sb="14" eb="17">
      <t>ジチタイ</t>
    </rPh>
    <rPh sb="18" eb="20">
      <t>キギョウ</t>
    </rPh>
    <rPh sb="22" eb="24">
      <t>レンラク</t>
    </rPh>
    <rPh sb="24" eb="26">
      <t>チョウセイ</t>
    </rPh>
    <rPh sb="27" eb="28">
      <t>ハカ</t>
    </rPh>
    <rPh sb="33" eb="35">
      <t>シンチョク</t>
    </rPh>
    <rPh sb="35" eb="37">
      <t>ジョウキョウ</t>
    </rPh>
    <rPh sb="38" eb="40">
      <t>カンリ</t>
    </rPh>
    <rPh sb="47" eb="49">
      <t>ジギョウ</t>
    </rPh>
    <rPh sb="50" eb="53">
      <t>セイカブツ</t>
    </rPh>
    <rPh sb="59" eb="61">
      <t>チホウ</t>
    </rPh>
    <rPh sb="61" eb="64">
      <t>ジチタイ</t>
    </rPh>
    <rPh sb="65" eb="67">
      <t>カンケイ</t>
    </rPh>
    <rPh sb="67" eb="69">
      <t>キカン</t>
    </rPh>
    <rPh sb="70" eb="72">
      <t>ガッコウ</t>
    </rPh>
    <rPh sb="72" eb="75">
      <t>カンケイシャ</t>
    </rPh>
    <rPh sb="75" eb="76">
      <t>ナド</t>
    </rPh>
    <rPh sb="77" eb="78">
      <t>タイ</t>
    </rPh>
    <rPh sb="80" eb="82">
      <t>シュウチ</t>
    </rPh>
    <rPh sb="83" eb="85">
      <t>フキュウ</t>
    </rPh>
    <rPh sb="86" eb="87">
      <t>ツト</t>
    </rPh>
    <rPh sb="89" eb="90">
      <t>ナド</t>
    </rPh>
    <rPh sb="91" eb="93">
      <t>ジギョウ</t>
    </rPh>
    <rPh sb="94" eb="96">
      <t>コウカ</t>
    </rPh>
    <rPh sb="97" eb="99">
      <t>ジュウブン</t>
    </rPh>
    <rPh sb="100" eb="101">
      <t>イ</t>
    </rPh>
    <rPh sb="103" eb="10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</si>
</sst>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158750</xdr:colOff>
      <xdr:row>752</xdr:row>
      <xdr:rowOff>190500</xdr:rowOff>
    </xdr:from>
    <xdr:to>
      <xdr:col>45</xdr:col>
      <xdr:colOff>28726</xdr:colOff>
      <xdr:row>756</xdr:row>
      <xdr:rowOff>229053</xdr:rowOff>
    </xdr:to>
    <xdr:sp macro="" textlink="">
      <xdr:nvSpPr>
        <xdr:cNvPr id="29" name="正方形/長方形 28">
          <a:extLst>
            <a:ext uri="{FF2B5EF4-FFF2-40B4-BE49-F238E27FC236}">
              <a16:creationId xmlns:a16="http://schemas.microsoft.com/office/drawing/2014/main" id="{FBAEC5BD-74EC-47B7-A031-9DFF484CABD4}"/>
            </a:ext>
          </a:extLst>
        </xdr:cNvPr>
        <xdr:cNvSpPr/>
      </xdr:nvSpPr>
      <xdr:spPr>
        <a:xfrm>
          <a:off x="6995583" y="70993000"/>
          <a:ext cx="2081893" cy="1435553"/>
        </a:xfrm>
        <a:prstGeom prst="rect">
          <a:avLst/>
        </a:prstGeom>
        <a:solidFill>
          <a:sysClr val="window" lastClr="FFFFFF"/>
        </a:solidFill>
        <a:ln w="25400" cap="flat" cmpd="sng" algn="ctr">
          <a:solidFill>
            <a:srgbClr val="00206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Ｃ．一般社団法人　日本教育情報化振興会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支出額については総事業費で記入している。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33867</xdr:colOff>
      <xdr:row>752</xdr:row>
      <xdr:rowOff>107647</xdr:rowOff>
    </xdr:from>
    <xdr:to>
      <xdr:col>15</xdr:col>
      <xdr:colOff>52917</xdr:colOff>
      <xdr:row>756</xdr:row>
      <xdr:rowOff>81642</xdr:rowOff>
    </xdr:to>
    <xdr:sp macro="" textlink="">
      <xdr:nvSpPr>
        <xdr:cNvPr id="15" name="Rectangle 29">
          <a:extLst>
            <a:ext uri="{FF2B5EF4-FFF2-40B4-BE49-F238E27FC236}">
              <a16:creationId xmlns:a16="http://schemas.microsoft.com/office/drawing/2014/main" id="{45B7901B-CCB2-467F-A241-240CD2419BDD}"/>
            </a:ext>
          </a:extLst>
        </xdr:cNvPr>
        <xdr:cNvSpPr>
          <a:spLocks noChangeArrowheads="1"/>
        </xdr:cNvSpPr>
      </xdr:nvSpPr>
      <xdr:spPr bwMode="auto">
        <a:xfrm>
          <a:off x="1666724" y="71994183"/>
          <a:ext cx="1447800" cy="13891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株式会社内田洋行</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13.8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支出額については総事業費で記入している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31750</xdr:colOff>
      <xdr:row>751</xdr:row>
      <xdr:rowOff>0</xdr:rowOff>
    </xdr:from>
    <xdr:to>
      <xdr:col>16</xdr:col>
      <xdr:colOff>186112</xdr:colOff>
      <xdr:row>752</xdr:row>
      <xdr:rowOff>94292</xdr:rowOff>
    </xdr:to>
    <xdr:sp macro="" textlink="">
      <xdr:nvSpPr>
        <xdr:cNvPr id="16" name="Rectangle 29">
          <a:extLst>
            <a:ext uri="{FF2B5EF4-FFF2-40B4-BE49-F238E27FC236}">
              <a16:creationId xmlns:a16="http://schemas.microsoft.com/office/drawing/2014/main" id="{C8BA7AB9-A768-491F-87AD-D57D88EE649B}"/>
            </a:ext>
          </a:extLst>
        </xdr:cNvPr>
        <xdr:cNvSpPr>
          <a:spLocks noChangeArrowheads="1"/>
        </xdr:cNvSpPr>
      </xdr:nvSpPr>
      <xdr:spPr bwMode="auto">
        <a:xfrm flipV="1">
          <a:off x="1664607" y="71532750"/>
          <a:ext cx="1787219" cy="44807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8</xdr:col>
      <xdr:colOff>0</xdr:colOff>
      <xdr:row>756</xdr:row>
      <xdr:rowOff>302983</xdr:rowOff>
    </xdr:from>
    <xdr:to>
      <xdr:col>15</xdr:col>
      <xdr:colOff>22199</xdr:colOff>
      <xdr:row>758</xdr:row>
      <xdr:rowOff>306916</xdr:rowOff>
    </xdr:to>
    <xdr:sp macro="" textlink="">
      <xdr:nvSpPr>
        <xdr:cNvPr id="17" name="大かっこ 16">
          <a:extLst>
            <a:ext uri="{FF2B5EF4-FFF2-40B4-BE49-F238E27FC236}">
              <a16:creationId xmlns:a16="http://schemas.microsoft.com/office/drawing/2014/main" id="{D71DAFDD-0A35-46D9-8456-2411A62F516E}"/>
            </a:ext>
          </a:extLst>
        </xdr:cNvPr>
        <xdr:cNvSpPr/>
      </xdr:nvSpPr>
      <xdr:spPr>
        <a:xfrm>
          <a:off x="1608667" y="72502483"/>
          <a:ext cx="1429782" cy="133743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190500</xdr:colOff>
      <xdr:row>756</xdr:row>
      <xdr:rowOff>353785</xdr:rowOff>
    </xdr:from>
    <xdr:to>
      <xdr:col>14</xdr:col>
      <xdr:colOff>83385</xdr:colOff>
      <xdr:row>758</xdr:row>
      <xdr:rowOff>137583</xdr:rowOff>
    </xdr:to>
    <xdr:sp macro="" textlink="">
      <xdr:nvSpPr>
        <xdr:cNvPr id="18" name="Rectangle 29">
          <a:extLst>
            <a:ext uri="{FF2B5EF4-FFF2-40B4-BE49-F238E27FC236}">
              <a16:creationId xmlns:a16="http://schemas.microsoft.com/office/drawing/2014/main" id="{B7B202EC-215E-47BD-BE9A-8C82E1EFE024}"/>
            </a:ext>
          </a:extLst>
        </xdr:cNvPr>
        <xdr:cNvSpPr>
          <a:spLocks noChangeArrowheads="1"/>
        </xdr:cNvSpPr>
      </xdr:nvSpPr>
      <xdr:spPr bwMode="auto">
        <a:xfrm>
          <a:off x="1799167" y="72553285"/>
          <a:ext cx="1099385" cy="111729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情報活用能力調査の今後の在り方に関する調査研究</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104624</xdr:colOff>
      <xdr:row>752</xdr:row>
      <xdr:rowOff>83154</xdr:rowOff>
    </xdr:from>
    <xdr:to>
      <xdr:col>25</xdr:col>
      <xdr:colOff>123674</xdr:colOff>
      <xdr:row>756</xdr:row>
      <xdr:rowOff>81642</xdr:rowOff>
    </xdr:to>
    <xdr:sp macro="" textlink="">
      <xdr:nvSpPr>
        <xdr:cNvPr id="19" name="Rectangle 29">
          <a:extLst>
            <a:ext uri="{FF2B5EF4-FFF2-40B4-BE49-F238E27FC236}">
              <a16:creationId xmlns:a16="http://schemas.microsoft.com/office/drawing/2014/main" id="{57150B3B-1ED7-41C3-ABD1-6B6F54F78EC5}"/>
            </a:ext>
          </a:extLst>
        </xdr:cNvPr>
        <xdr:cNvSpPr>
          <a:spLocks noChangeArrowheads="1"/>
        </xdr:cNvSpPr>
      </xdr:nvSpPr>
      <xdr:spPr bwMode="auto">
        <a:xfrm>
          <a:off x="3778553" y="71969690"/>
          <a:ext cx="1447800" cy="14136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アビームコンサルティング株式会社</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6.3</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支出額については総事業費で記入している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102507</xdr:colOff>
      <xdr:row>750</xdr:row>
      <xdr:rowOff>329293</xdr:rowOff>
    </xdr:from>
    <xdr:to>
      <xdr:col>27</xdr:col>
      <xdr:colOff>52762</xdr:colOff>
      <xdr:row>752</xdr:row>
      <xdr:rowOff>69799</xdr:rowOff>
    </xdr:to>
    <xdr:sp macro="" textlink="">
      <xdr:nvSpPr>
        <xdr:cNvPr id="20" name="Rectangle 29">
          <a:extLst>
            <a:ext uri="{FF2B5EF4-FFF2-40B4-BE49-F238E27FC236}">
              <a16:creationId xmlns:a16="http://schemas.microsoft.com/office/drawing/2014/main" id="{5CD19AF2-6DFF-405C-A73A-0372372037C1}"/>
            </a:ext>
          </a:extLst>
        </xdr:cNvPr>
        <xdr:cNvSpPr>
          <a:spLocks noChangeArrowheads="1"/>
        </xdr:cNvSpPr>
      </xdr:nvSpPr>
      <xdr:spPr bwMode="auto">
        <a:xfrm flipV="1">
          <a:off x="3776436" y="71508257"/>
          <a:ext cx="1787219" cy="44807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18</xdr:col>
      <xdr:colOff>84364</xdr:colOff>
      <xdr:row>756</xdr:row>
      <xdr:rowOff>319313</xdr:rowOff>
    </xdr:from>
    <xdr:to>
      <xdr:col>25</xdr:col>
      <xdr:colOff>106563</xdr:colOff>
      <xdr:row>758</xdr:row>
      <xdr:rowOff>201083</xdr:rowOff>
    </xdr:to>
    <xdr:sp macro="" textlink="">
      <xdr:nvSpPr>
        <xdr:cNvPr id="21" name="大かっこ 20">
          <a:extLst>
            <a:ext uri="{FF2B5EF4-FFF2-40B4-BE49-F238E27FC236}">
              <a16:creationId xmlns:a16="http://schemas.microsoft.com/office/drawing/2014/main" id="{25A6BB23-9E3E-4D92-9D0E-41E92927D30A}"/>
            </a:ext>
          </a:extLst>
        </xdr:cNvPr>
        <xdr:cNvSpPr/>
      </xdr:nvSpPr>
      <xdr:spPr>
        <a:xfrm>
          <a:off x="3703864" y="72518813"/>
          <a:ext cx="1429782" cy="121527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70757</xdr:colOff>
      <xdr:row>756</xdr:row>
      <xdr:rowOff>370114</xdr:rowOff>
    </xdr:from>
    <xdr:to>
      <xdr:col>24</xdr:col>
      <xdr:colOff>167750</xdr:colOff>
      <xdr:row>758</xdr:row>
      <xdr:rowOff>190500</xdr:rowOff>
    </xdr:to>
    <xdr:sp macro="" textlink="">
      <xdr:nvSpPr>
        <xdr:cNvPr id="22" name="Rectangle 29">
          <a:extLst>
            <a:ext uri="{FF2B5EF4-FFF2-40B4-BE49-F238E27FC236}">
              <a16:creationId xmlns:a16="http://schemas.microsoft.com/office/drawing/2014/main" id="{F65B5933-F030-4734-B4C8-5E71FCE1C79D}"/>
            </a:ext>
          </a:extLst>
        </xdr:cNvPr>
        <xdr:cNvSpPr>
          <a:spLocks noChangeArrowheads="1"/>
        </xdr:cNvSpPr>
      </xdr:nvSpPr>
      <xdr:spPr bwMode="auto">
        <a:xfrm>
          <a:off x="3891340" y="72569614"/>
          <a:ext cx="1102410" cy="115388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ICT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活用の健康面への影響に関する調査研究</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10583</xdr:colOff>
      <xdr:row>750</xdr:row>
      <xdr:rowOff>125474</xdr:rowOff>
    </xdr:from>
    <xdr:to>
      <xdr:col>44</xdr:col>
      <xdr:colOff>189135</xdr:colOff>
      <xdr:row>751</xdr:row>
      <xdr:rowOff>222249</xdr:rowOff>
    </xdr:to>
    <xdr:sp macro="" textlink="">
      <xdr:nvSpPr>
        <xdr:cNvPr id="38" name="Rectangle 29">
          <a:extLst>
            <a:ext uri="{FF2B5EF4-FFF2-40B4-BE49-F238E27FC236}">
              <a16:creationId xmlns:a16="http://schemas.microsoft.com/office/drawing/2014/main" id="{F6E18184-DD07-44E2-8980-8C49DE31F1C6}"/>
            </a:ext>
          </a:extLst>
        </xdr:cNvPr>
        <xdr:cNvSpPr>
          <a:spLocks noChangeArrowheads="1"/>
        </xdr:cNvSpPr>
      </xdr:nvSpPr>
      <xdr:spPr bwMode="auto">
        <a:xfrm>
          <a:off x="7249583" y="70229474"/>
          <a:ext cx="1787219" cy="44602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36</xdr:col>
      <xdr:colOff>0</xdr:colOff>
      <xdr:row>757</xdr:row>
      <xdr:rowOff>0</xdr:rowOff>
    </xdr:from>
    <xdr:to>
      <xdr:col>46</xdr:col>
      <xdr:colOff>3024</xdr:colOff>
      <xdr:row>758</xdr:row>
      <xdr:rowOff>159883</xdr:rowOff>
    </xdr:to>
    <xdr:sp macro="" textlink="">
      <xdr:nvSpPr>
        <xdr:cNvPr id="40" name="正方形/長方形 39">
          <a:extLst>
            <a:ext uri="{FF2B5EF4-FFF2-40B4-BE49-F238E27FC236}">
              <a16:creationId xmlns:a16="http://schemas.microsoft.com/office/drawing/2014/main" id="{3A82DE78-B3CD-407D-A1F0-927494D488FD}"/>
            </a:ext>
          </a:extLst>
        </xdr:cNvPr>
        <xdr:cNvSpPr/>
      </xdr:nvSpPr>
      <xdr:spPr>
        <a:xfrm>
          <a:off x="7239000" y="72866250"/>
          <a:ext cx="2013857" cy="82663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ICT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環境の整備を図ろうとする自治体のニーズに応じてアバイザーの派遣を行い、助言を行う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0</xdr:colOff>
      <xdr:row>757</xdr:row>
      <xdr:rowOff>0</xdr:rowOff>
    </xdr:from>
    <xdr:to>
      <xdr:col>35</xdr:col>
      <xdr:colOff>73152</xdr:colOff>
      <xdr:row>758</xdr:row>
      <xdr:rowOff>244248</xdr:rowOff>
    </xdr:to>
    <xdr:sp macro="" textlink="">
      <xdr:nvSpPr>
        <xdr:cNvPr id="41" name="左大かっこ 40">
          <a:extLst>
            <a:ext uri="{FF2B5EF4-FFF2-40B4-BE49-F238E27FC236}">
              <a16:creationId xmlns:a16="http://schemas.microsoft.com/office/drawing/2014/main" id="{A9A6600E-511F-484B-94B6-8D3315C0B33C}"/>
            </a:ext>
          </a:extLst>
        </xdr:cNvPr>
        <xdr:cNvSpPr/>
      </xdr:nvSpPr>
      <xdr:spPr>
        <a:xfrm>
          <a:off x="7037917" y="72866250"/>
          <a:ext cx="73152" cy="910998"/>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0</xdr:colOff>
      <xdr:row>757</xdr:row>
      <xdr:rowOff>0</xdr:rowOff>
    </xdr:from>
    <xdr:to>
      <xdr:col>46</xdr:col>
      <xdr:colOff>73152</xdr:colOff>
      <xdr:row>758</xdr:row>
      <xdr:rowOff>244248</xdr:rowOff>
    </xdr:to>
    <xdr:sp macro="" textlink="">
      <xdr:nvSpPr>
        <xdr:cNvPr id="42" name="右大かっこ 41">
          <a:extLst>
            <a:ext uri="{FF2B5EF4-FFF2-40B4-BE49-F238E27FC236}">
              <a16:creationId xmlns:a16="http://schemas.microsoft.com/office/drawing/2014/main" id="{87C4188E-6083-4706-A7C0-46D04533C63F}"/>
            </a:ext>
          </a:extLst>
        </xdr:cNvPr>
        <xdr:cNvSpPr/>
      </xdr:nvSpPr>
      <xdr:spPr>
        <a:xfrm>
          <a:off x="9249833" y="72866250"/>
          <a:ext cx="73152" cy="91099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139700</xdr:colOff>
      <xdr:row>742</xdr:row>
      <xdr:rowOff>61686</xdr:rowOff>
    </xdr:from>
    <xdr:to>
      <xdr:col>27</xdr:col>
      <xdr:colOff>80863</xdr:colOff>
      <xdr:row>744</xdr:row>
      <xdr:rowOff>32483</xdr:rowOff>
    </xdr:to>
    <xdr:sp macro="" textlink="">
      <xdr:nvSpPr>
        <xdr:cNvPr id="37" name="Rectangle 29">
          <a:extLst>
            <a:ext uri="{FF2B5EF4-FFF2-40B4-BE49-F238E27FC236}">
              <a16:creationId xmlns:a16="http://schemas.microsoft.com/office/drawing/2014/main" id="{E63209B1-BF5F-4DE6-99C5-D23E6879B806}"/>
            </a:ext>
          </a:extLst>
        </xdr:cNvPr>
        <xdr:cNvSpPr>
          <a:spLocks noChangeArrowheads="1"/>
        </xdr:cNvSpPr>
      </xdr:nvSpPr>
      <xdr:spPr bwMode="auto">
        <a:xfrm>
          <a:off x="2552700" y="67371686"/>
          <a:ext cx="2957413" cy="6692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  部  科  学  省</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28.8</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12</xdr:col>
      <xdr:colOff>127000</xdr:colOff>
      <xdr:row>744</xdr:row>
      <xdr:rowOff>45357</xdr:rowOff>
    </xdr:from>
    <xdr:to>
      <xdr:col>28</xdr:col>
      <xdr:colOff>101577</xdr:colOff>
      <xdr:row>745</xdr:row>
      <xdr:rowOff>109247</xdr:rowOff>
    </xdr:to>
    <xdr:grpSp>
      <xdr:nvGrpSpPr>
        <xdr:cNvPr id="39" name="グループ化 38">
          <a:extLst>
            <a:ext uri="{FF2B5EF4-FFF2-40B4-BE49-F238E27FC236}">
              <a16:creationId xmlns:a16="http://schemas.microsoft.com/office/drawing/2014/main" id="{520280CF-12BD-4784-874F-64AAB17CD027}"/>
            </a:ext>
          </a:extLst>
        </xdr:cNvPr>
        <xdr:cNvGrpSpPr/>
      </xdr:nvGrpSpPr>
      <xdr:grpSpPr>
        <a:xfrm>
          <a:off x="2555875" y="62219795"/>
          <a:ext cx="3213077" cy="421077"/>
          <a:chOff x="2095500" y="58254900"/>
          <a:chExt cx="3177395" cy="414954"/>
        </a:xfrm>
      </xdr:grpSpPr>
      <xdr:sp macro="" textlink="">
        <xdr:nvSpPr>
          <xdr:cNvPr id="43" name="大かっこ 42">
            <a:extLst>
              <a:ext uri="{FF2B5EF4-FFF2-40B4-BE49-F238E27FC236}">
                <a16:creationId xmlns:a16="http://schemas.microsoft.com/office/drawing/2014/main" id="{FDC2A4A7-05D7-4D96-8971-7C298B8E96DE}"/>
              </a:ext>
            </a:extLst>
          </xdr:cNvPr>
          <xdr:cNvSpPr/>
        </xdr:nvSpPr>
        <xdr:spPr>
          <a:xfrm>
            <a:off x="2095500" y="58318400"/>
            <a:ext cx="3007602" cy="3479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 name="Rectangle 29">
            <a:extLst>
              <a:ext uri="{FF2B5EF4-FFF2-40B4-BE49-F238E27FC236}">
                <a16:creationId xmlns:a16="http://schemas.microsoft.com/office/drawing/2014/main" id="{10EB8C4B-2B43-444B-B040-3A5B3D859303}"/>
              </a:ext>
            </a:extLst>
          </xdr:cNvPr>
          <xdr:cNvSpPr>
            <a:spLocks noChangeArrowheads="1"/>
          </xdr:cNvSpPr>
        </xdr:nvSpPr>
        <xdr:spPr bwMode="auto">
          <a:xfrm>
            <a:off x="2413000" y="58254900"/>
            <a:ext cx="2859895" cy="414954"/>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ＩＣＴを活用した教育推進自治体応援事業</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28</xdr:col>
      <xdr:colOff>34775</xdr:colOff>
      <xdr:row>741</xdr:row>
      <xdr:rowOff>285750</xdr:rowOff>
    </xdr:from>
    <xdr:to>
      <xdr:col>29</xdr:col>
      <xdr:colOff>175144</xdr:colOff>
      <xdr:row>744</xdr:row>
      <xdr:rowOff>164861</xdr:rowOff>
    </xdr:to>
    <xdr:sp macro="" textlink="">
      <xdr:nvSpPr>
        <xdr:cNvPr id="45" name="左中かっこ 44">
          <a:extLst>
            <a:ext uri="{FF2B5EF4-FFF2-40B4-BE49-F238E27FC236}">
              <a16:creationId xmlns:a16="http://schemas.microsoft.com/office/drawing/2014/main" id="{AA94D438-3655-43DE-9372-0371AFC0659A}"/>
            </a:ext>
          </a:extLst>
        </xdr:cNvPr>
        <xdr:cNvSpPr/>
      </xdr:nvSpPr>
      <xdr:spPr>
        <a:xfrm>
          <a:off x="5665108" y="67246500"/>
          <a:ext cx="341453" cy="926861"/>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41296</xdr:colOff>
      <xdr:row>741</xdr:row>
      <xdr:rowOff>337297</xdr:rowOff>
    </xdr:from>
    <xdr:to>
      <xdr:col>41</xdr:col>
      <xdr:colOff>99483</xdr:colOff>
      <xdr:row>744</xdr:row>
      <xdr:rowOff>209684</xdr:rowOff>
    </xdr:to>
    <xdr:sp macro="" textlink="">
      <xdr:nvSpPr>
        <xdr:cNvPr id="46" name="Rectangle 31">
          <a:extLst>
            <a:ext uri="{FF2B5EF4-FFF2-40B4-BE49-F238E27FC236}">
              <a16:creationId xmlns:a16="http://schemas.microsoft.com/office/drawing/2014/main" id="{41232205-998A-436A-98AB-0B54432D7ACF}"/>
            </a:ext>
          </a:extLst>
        </xdr:cNvPr>
        <xdr:cNvSpPr>
          <a:spLocks noChangeArrowheads="1"/>
        </xdr:cNvSpPr>
      </xdr:nvSpPr>
      <xdr:spPr bwMode="auto">
        <a:xfrm>
          <a:off x="6073796" y="67298047"/>
          <a:ext cx="2270104" cy="920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０</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２百万円</a:t>
          </a:r>
        </a:p>
        <a:p>
          <a:pPr rtl="0" eaLnBrk="1" fontAlgn="auto" latinLnBrk="0" hangingPunct="1"/>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a:t>
          </a:r>
          <a:r>
            <a:rPr lang="en-US"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０</a:t>
          </a:r>
          <a:r>
            <a:rPr lang="en-US" altLang="ja-JP" sz="1000" b="0" i="0" baseline="0">
              <a:effectLst/>
              <a:latin typeface="+mn-lt"/>
              <a:ea typeface="+mn-ea"/>
              <a:cs typeface="+mn-cs"/>
            </a:rPr>
            <a:t>.</a:t>
          </a:r>
          <a:r>
            <a:rPr lang="ja-JP" altLang="en-US" sz="1000" b="0" i="0" baseline="0">
              <a:effectLst/>
              <a:latin typeface="+mn-lt"/>
              <a:ea typeface="+mn-ea"/>
              <a:cs typeface="+mn-cs"/>
            </a:rPr>
            <a:t>０１</a:t>
          </a:r>
          <a:r>
            <a:rPr lang="ja-JP" altLang="ja-JP" sz="1000" b="0" i="0" baseline="0">
              <a:effectLst/>
              <a:latin typeface="+mn-lt"/>
              <a:ea typeface="+mn-ea"/>
              <a:cs typeface="+mn-cs"/>
            </a:rPr>
            <a:t>百万円</a:t>
          </a:r>
          <a:endParaRPr lang="ja-JP" altLang="ja-JP">
            <a:effectLst/>
          </a:endParaRPr>
        </a:p>
        <a:p>
          <a:pPr rtl="0" eaLnBrk="1" fontAlgn="auto" latinLnBrk="0" hangingPunct="1"/>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a:t>
          </a:r>
          <a:r>
            <a:rPr lang="ja-JP" altLang="ja-JP" sz="11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17</xdr:col>
      <xdr:colOff>1512</xdr:colOff>
      <xdr:row>745</xdr:row>
      <xdr:rowOff>126093</xdr:rowOff>
    </xdr:from>
    <xdr:to>
      <xdr:col>21</xdr:col>
      <xdr:colOff>36970</xdr:colOff>
      <xdr:row>747</xdr:row>
      <xdr:rowOff>78740</xdr:rowOff>
    </xdr:to>
    <xdr:sp macro="" textlink="">
      <xdr:nvSpPr>
        <xdr:cNvPr id="47" name="下矢印 33">
          <a:extLst>
            <a:ext uri="{FF2B5EF4-FFF2-40B4-BE49-F238E27FC236}">
              <a16:creationId xmlns:a16="http://schemas.microsoft.com/office/drawing/2014/main" id="{99F475C4-3BDE-4D74-BE47-15CB3D3D8B20}"/>
            </a:ext>
          </a:extLst>
        </xdr:cNvPr>
        <xdr:cNvSpPr/>
      </xdr:nvSpPr>
      <xdr:spPr>
        <a:xfrm>
          <a:off x="3419929" y="68483843"/>
          <a:ext cx="839791" cy="651147"/>
        </a:xfrm>
        <a:prstGeom prst="downArrow">
          <a:avLst/>
        </a:prstGeom>
        <a:noFill/>
        <a:ln w="190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73</v>
      </c>
      <c r="AT2" s="940"/>
      <c r="AU2" s="940"/>
      <c r="AV2" s="52" t="str">
        <f>IF(AW2="", "", "-")</f>
        <v/>
      </c>
      <c r="AW2" s="911"/>
      <c r="AX2" s="911"/>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571</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638</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3.7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2" t="s">
        <v>508</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ＩＴ戦略</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330" customHeight="1" x14ac:dyDescent="0.15">
      <c r="A10" s="660" t="s">
        <v>30</v>
      </c>
      <c r="B10" s="661"/>
      <c r="C10" s="661"/>
      <c r="D10" s="661"/>
      <c r="E10" s="661"/>
      <c r="F10" s="661"/>
      <c r="G10" s="754" t="s">
        <v>672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260.8</v>
      </c>
      <c r="Q13" s="658"/>
      <c r="R13" s="658"/>
      <c r="S13" s="658"/>
      <c r="T13" s="658"/>
      <c r="U13" s="658"/>
      <c r="V13" s="659"/>
      <c r="W13" s="657">
        <v>170.73500000000001</v>
      </c>
      <c r="X13" s="658"/>
      <c r="Y13" s="658"/>
      <c r="Z13" s="658"/>
      <c r="AA13" s="658"/>
      <c r="AB13" s="658"/>
      <c r="AC13" s="659"/>
      <c r="AD13" s="657">
        <v>29.400000000000002</v>
      </c>
      <c r="AE13" s="658"/>
      <c r="AF13" s="658"/>
      <c r="AG13" s="658"/>
      <c r="AH13" s="658"/>
      <c r="AI13" s="658"/>
      <c r="AJ13" s="659"/>
      <c r="AK13" s="657">
        <v>59.9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70.033000000000001</v>
      </c>
      <c r="Q14" s="658"/>
      <c r="R14" s="658"/>
      <c r="S14" s="658"/>
      <c r="T14" s="658"/>
      <c r="U14" s="658"/>
      <c r="V14" s="659"/>
      <c r="W14" s="657" t="s">
        <v>565</v>
      </c>
      <c r="X14" s="658"/>
      <c r="Y14" s="658"/>
      <c r="Z14" s="658"/>
      <c r="AA14" s="658"/>
      <c r="AB14" s="658"/>
      <c r="AC14" s="659"/>
      <c r="AD14" s="657" t="s">
        <v>639</v>
      </c>
      <c r="AE14" s="658"/>
      <c r="AF14" s="658"/>
      <c r="AG14" s="658"/>
      <c r="AH14" s="658"/>
      <c r="AI14" s="658"/>
      <c r="AJ14" s="659"/>
      <c r="AK14" s="657" t="s">
        <v>559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565</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565</v>
      </c>
      <c r="Q16" s="658"/>
      <c r="R16" s="658"/>
      <c r="S16" s="658"/>
      <c r="T16" s="658"/>
      <c r="U16" s="658"/>
      <c r="V16" s="659"/>
      <c r="W16" s="657" t="s">
        <v>565</v>
      </c>
      <c r="X16" s="658"/>
      <c r="Y16" s="658"/>
      <c r="Z16" s="658"/>
      <c r="AA16" s="658"/>
      <c r="AB16" s="658"/>
      <c r="AC16" s="659"/>
      <c r="AD16" s="657" t="s">
        <v>565</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565</v>
      </c>
      <c r="Q17" s="658"/>
      <c r="R17" s="658"/>
      <c r="S17" s="658"/>
      <c r="T17" s="658"/>
      <c r="U17" s="658"/>
      <c r="V17" s="659"/>
      <c r="W17" s="657" t="s">
        <v>565</v>
      </c>
      <c r="X17" s="658"/>
      <c r="Y17" s="658"/>
      <c r="Z17" s="658"/>
      <c r="AA17" s="658"/>
      <c r="AB17" s="658"/>
      <c r="AC17" s="659"/>
      <c r="AD17" s="657" t="s">
        <v>565</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330.83300000000003</v>
      </c>
      <c r="Q18" s="879"/>
      <c r="R18" s="879"/>
      <c r="S18" s="879"/>
      <c r="T18" s="879"/>
      <c r="U18" s="879"/>
      <c r="V18" s="880"/>
      <c r="W18" s="878">
        <f>SUM(W13:AC17)</f>
        <v>170.73500000000001</v>
      </c>
      <c r="X18" s="879"/>
      <c r="Y18" s="879"/>
      <c r="Z18" s="879"/>
      <c r="AA18" s="879"/>
      <c r="AB18" s="879"/>
      <c r="AC18" s="880"/>
      <c r="AD18" s="878">
        <f>SUM(AD13:AJ17)</f>
        <v>29.400000000000002</v>
      </c>
      <c r="AE18" s="879"/>
      <c r="AF18" s="879"/>
      <c r="AG18" s="879"/>
      <c r="AH18" s="879"/>
      <c r="AI18" s="879"/>
      <c r="AJ18" s="880"/>
      <c r="AK18" s="878">
        <f>SUM(AK13:AQ17)</f>
        <v>59.9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283.93700000000001</v>
      </c>
      <c r="Q19" s="658"/>
      <c r="R19" s="658"/>
      <c r="S19" s="658"/>
      <c r="T19" s="658"/>
      <c r="U19" s="658"/>
      <c r="V19" s="659"/>
      <c r="W19" s="657">
        <v>165.9</v>
      </c>
      <c r="X19" s="658"/>
      <c r="Y19" s="658"/>
      <c r="Z19" s="658"/>
      <c r="AA19" s="658"/>
      <c r="AB19" s="658"/>
      <c r="AC19" s="659"/>
      <c r="AD19" s="657">
        <v>28.8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0.8582487236762959</v>
      </c>
      <c r="Q20" s="318"/>
      <c r="R20" s="318"/>
      <c r="S20" s="318"/>
      <c r="T20" s="318"/>
      <c r="U20" s="318"/>
      <c r="V20" s="318"/>
      <c r="W20" s="318">
        <f t="shared" ref="W20" si="0">IF(W18=0, "-", SUM(W19)/W18)</f>
        <v>0.97168126043283443</v>
      </c>
      <c r="X20" s="318"/>
      <c r="Y20" s="318"/>
      <c r="Z20" s="318"/>
      <c r="AA20" s="318"/>
      <c r="AB20" s="318"/>
      <c r="AC20" s="318"/>
      <c r="AD20" s="318">
        <f t="shared" ref="AD20" si="1">IF(AD18=0, "-", SUM(AD19)/AD18)</f>
        <v>0.97959183673469385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475</v>
      </c>
      <c r="H21" s="317"/>
      <c r="I21" s="317"/>
      <c r="J21" s="317"/>
      <c r="K21" s="317"/>
      <c r="L21" s="317"/>
      <c r="M21" s="317"/>
      <c r="N21" s="317"/>
      <c r="O21" s="317"/>
      <c r="P21" s="318">
        <f>IF(P19=0, "-", SUM(P19)/SUM(P13,P14))</f>
        <v>0.8582487236762959</v>
      </c>
      <c r="Q21" s="318"/>
      <c r="R21" s="318"/>
      <c r="S21" s="318"/>
      <c r="T21" s="318"/>
      <c r="U21" s="318"/>
      <c r="V21" s="318"/>
      <c r="W21" s="318">
        <f t="shared" ref="W21" si="2">IF(W19=0, "-", SUM(W19)/SUM(W13,W14))</f>
        <v>0.97168126043283443</v>
      </c>
      <c r="X21" s="318"/>
      <c r="Y21" s="318"/>
      <c r="Z21" s="318"/>
      <c r="AA21" s="318"/>
      <c r="AB21" s="318"/>
      <c r="AC21" s="318"/>
      <c r="AD21" s="318">
        <f t="shared" ref="AD21" si="3">IF(AD19=0, "-", SUM(AD19)/SUM(AD13,AD14))</f>
        <v>0.97959183673469385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552</v>
      </c>
      <c r="B22" s="965"/>
      <c r="C22" s="965"/>
      <c r="D22" s="965"/>
      <c r="E22" s="965"/>
      <c r="F22" s="966"/>
      <c r="G22" s="951" t="s">
        <v>454</v>
      </c>
      <c r="H22" s="222"/>
      <c r="I22" s="222"/>
      <c r="J22" s="222"/>
      <c r="K22" s="222"/>
      <c r="L22" s="222"/>
      <c r="M22" s="222"/>
      <c r="N22" s="222"/>
      <c r="O22" s="223"/>
      <c r="P22" s="936" t="s">
        <v>513</v>
      </c>
      <c r="Q22" s="222"/>
      <c r="R22" s="222"/>
      <c r="S22" s="222"/>
      <c r="T22" s="222"/>
      <c r="U22" s="222"/>
      <c r="V22" s="223"/>
      <c r="W22" s="936" t="s">
        <v>509</v>
      </c>
      <c r="X22" s="222"/>
      <c r="Y22" s="222"/>
      <c r="Z22" s="222"/>
      <c r="AA22" s="222"/>
      <c r="AB22" s="222"/>
      <c r="AC22" s="223"/>
      <c r="AD22" s="936" t="s">
        <v>453</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7.5" customHeight="1" x14ac:dyDescent="0.15">
      <c r="A23" s="967"/>
      <c r="B23" s="968"/>
      <c r="C23" s="968"/>
      <c r="D23" s="968"/>
      <c r="E23" s="968"/>
      <c r="F23" s="969"/>
      <c r="G23" s="952" t="s">
        <v>576</v>
      </c>
      <c r="H23" s="953"/>
      <c r="I23" s="953"/>
      <c r="J23" s="953"/>
      <c r="K23" s="953"/>
      <c r="L23" s="953"/>
      <c r="M23" s="953"/>
      <c r="N23" s="953"/>
      <c r="O23" s="954"/>
      <c r="P23" s="919">
        <v>55.4</v>
      </c>
      <c r="Q23" s="920"/>
      <c r="R23" s="920"/>
      <c r="S23" s="920"/>
      <c r="T23" s="920"/>
      <c r="U23" s="920"/>
      <c r="V23" s="937"/>
      <c r="W23" s="919"/>
      <c r="X23" s="920"/>
      <c r="Y23" s="920"/>
      <c r="Z23" s="920"/>
      <c r="AA23" s="920"/>
      <c r="AB23" s="920"/>
      <c r="AC23" s="937"/>
      <c r="AD23" s="974" t="s">
        <v>564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577</v>
      </c>
      <c r="H24" s="956"/>
      <c r="I24" s="956"/>
      <c r="J24" s="956"/>
      <c r="K24" s="956"/>
      <c r="L24" s="956"/>
      <c r="M24" s="956"/>
      <c r="N24" s="956"/>
      <c r="O24" s="957"/>
      <c r="P24" s="657">
        <v>3.9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578</v>
      </c>
      <c r="H25" s="956"/>
      <c r="I25" s="956"/>
      <c r="J25" s="956"/>
      <c r="K25" s="956"/>
      <c r="L25" s="956"/>
      <c r="M25" s="956"/>
      <c r="N25" s="956"/>
      <c r="O25" s="957"/>
      <c r="P25" s="657">
        <v>0.2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579</v>
      </c>
      <c r="H26" s="956"/>
      <c r="I26" s="956"/>
      <c r="J26" s="956"/>
      <c r="K26" s="956"/>
      <c r="L26" s="956"/>
      <c r="M26" s="956"/>
      <c r="N26" s="956"/>
      <c r="O26" s="957"/>
      <c r="P26" s="657">
        <v>0.1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580</v>
      </c>
      <c r="H27" s="956"/>
      <c r="I27" s="956"/>
      <c r="J27" s="956"/>
      <c r="K27" s="956"/>
      <c r="L27" s="956"/>
      <c r="M27" s="956"/>
      <c r="N27" s="956"/>
      <c r="O27" s="957"/>
      <c r="P27" s="657">
        <v>0.2</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458</v>
      </c>
      <c r="H28" s="959"/>
      <c r="I28" s="959"/>
      <c r="J28" s="959"/>
      <c r="K28" s="959"/>
      <c r="L28" s="959"/>
      <c r="M28" s="959"/>
      <c r="N28" s="959"/>
      <c r="O28" s="960"/>
      <c r="P28" s="878">
        <f>P29-SUM(P23:P27)</f>
        <v>9.9999999999994316E-2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455</v>
      </c>
      <c r="H29" s="962"/>
      <c r="I29" s="962"/>
      <c r="J29" s="962"/>
      <c r="K29" s="962"/>
      <c r="L29" s="962"/>
      <c r="M29" s="962"/>
      <c r="N29" s="962"/>
      <c r="O29" s="963"/>
      <c r="P29" s="657">
        <f>AK13</f>
        <v>59.9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528</v>
      </c>
      <c r="AF30" s="859"/>
      <c r="AG30" s="859"/>
      <c r="AH30" s="860"/>
      <c r="AI30" s="858" t="s">
        <v>525</v>
      </c>
      <c r="AJ30" s="859"/>
      <c r="AK30" s="859"/>
      <c r="AL30" s="860"/>
      <c r="AM30" s="915" t="s">
        <v>520</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565</v>
      </c>
      <c r="AR31" s="200"/>
      <c r="AS31" s="133" t="s">
        <v>355</v>
      </c>
      <c r="AT31" s="134"/>
      <c r="AU31" s="199">
        <v>34</v>
      </c>
      <c r="AV31" s="199"/>
      <c r="AW31" s="398" t="s">
        <v>300</v>
      </c>
      <c r="AX31" s="399"/>
    </row>
    <row r="32" spans="1:50" ht="41.25" customHeight="1" x14ac:dyDescent="0.15">
      <c r="A32" s="403"/>
      <c r="B32" s="401"/>
      <c r="C32" s="401"/>
      <c r="D32" s="401"/>
      <c r="E32" s="401"/>
      <c r="F32" s="402"/>
      <c r="G32" s="564" t="s">
        <v>581</v>
      </c>
      <c r="H32" s="565"/>
      <c r="I32" s="565"/>
      <c r="J32" s="565"/>
      <c r="K32" s="565"/>
      <c r="L32" s="565"/>
      <c r="M32" s="565"/>
      <c r="N32" s="565"/>
      <c r="O32" s="566"/>
      <c r="P32" s="105" t="s">
        <v>688</v>
      </c>
      <c r="Q32" s="105"/>
      <c r="R32" s="105"/>
      <c r="S32" s="105"/>
      <c r="T32" s="105"/>
      <c r="U32" s="105"/>
      <c r="V32" s="105"/>
      <c r="W32" s="105"/>
      <c r="X32" s="106"/>
      <c r="Y32" s="471" t="s">
        <v>12</v>
      </c>
      <c r="Z32" s="531"/>
      <c r="AA32" s="532"/>
      <c r="AB32" s="461" t="s">
        <v>582</v>
      </c>
      <c r="AC32" s="461"/>
      <c r="AD32" s="461"/>
      <c r="AE32" s="218">
        <v>75</v>
      </c>
      <c r="AF32" s="219"/>
      <c r="AG32" s="219"/>
      <c r="AH32" s="219"/>
      <c r="AI32" s="218">
        <v>76.599999999999994</v>
      </c>
      <c r="AJ32" s="219"/>
      <c r="AK32" s="219"/>
      <c r="AL32" s="219"/>
      <c r="AM32" s="218"/>
      <c r="AN32" s="219"/>
      <c r="AO32" s="219"/>
      <c r="AP32" s="219"/>
      <c r="AQ32" s="340" t="s">
        <v>565</v>
      </c>
      <c r="AR32" s="207"/>
      <c r="AS32" s="207"/>
      <c r="AT32" s="341"/>
      <c r="AU32" s="219" t="s">
        <v>565</v>
      </c>
      <c r="AV32" s="219"/>
      <c r="AW32" s="219"/>
      <c r="AX32" s="221"/>
    </row>
    <row r="33" spans="1:50" ht="41.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73.5</v>
      </c>
      <c r="AF33" s="219"/>
      <c r="AG33" s="219"/>
      <c r="AH33" s="219"/>
      <c r="AI33" s="218">
        <v>75</v>
      </c>
      <c r="AJ33" s="219"/>
      <c r="AK33" s="219"/>
      <c r="AL33" s="219"/>
      <c r="AM33" s="218">
        <v>76.5</v>
      </c>
      <c r="AN33" s="219"/>
      <c r="AO33" s="219"/>
      <c r="AP33" s="219"/>
      <c r="AQ33" s="340" t="s">
        <v>565</v>
      </c>
      <c r="AR33" s="207"/>
      <c r="AS33" s="207"/>
      <c r="AT33" s="341"/>
      <c r="AU33" s="219">
        <v>100</v>
      </c>
      <c r="AV33" s="219"/>
      <c r="AW33" s="219"/>
      <c r="AX33" s="221"/>
    </row>
    <row r="34" spans="1:50" ht="41.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v>
      </c>
      <c r="AF34" s="219"/>
      <c r="AG34" s="219"/>
      <c r="AH34" s="219"/>
      <c r="AI34" s="218">
        <v>102</v>
      </c>
      <c r="AJ34" s="219"/>
      <c r="AK34" s="219"/>
      <c r="AL34" s="219"/>
      <c r="AM34" s="218"/>
      <c r="AN34" s="219"/>
      <c r="AO34" s="219"/>
      <c r="AP34" s="219"/>
      <c r="AQ34" s="340" t="s">
        <v>565</v>
      </c>
      <c r="AR34" s="207"/>
      <c r="AS34" s="207"/>
      <c r="AT34" s="341"/>
      <c r="AU34" s="219" t="s">
        <v>565</v>
      </c>
      <c r="AV34" s="219"/>
      <c r="AW34" s="219"/>
      <c r="AX34" s="221"/>
    </row>
    <row r="35" spans="1:50" ht="23.25" customHeight="1" x14ac:dyDescent="0.15">
      <c r="A35" s="226" t="s">
        <v>498</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565</v>
      </c>
      <c r="AR38" s="200"/>
      <c r="AS38" s="133" t="s">
        <v>355</v>
      </c>
      <c r="AT38" s="134"/>
      <c r="AU38" s="199">
        <v>32</v>
      </c>
      <c r="AV38" s="199"/>
      <c r="AW38" s="398" t="s">
        <v>300</v>
      </c>
      <c r="AX38" s="399"/>
    </row>
    <row r="39" spans="1:50" ht="43.5" customHeight="1" x14ac:dyDescent="0.15">
      <c r="A39" s="403"/>
      <c r="B39" s="401"/>
      <c r="C39" s="401"/>
      <c r="D39" s="401"/>
      <c r="E39" s="401"/>
      <c r="F39" s="402"/>
      <c r="G39" s="564" t="s">
        <v>584</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582</v>
      </c>
      <c r="AC39" s="461"/>
      <c r="AD39" s="461"/>
      <c r="AE39" s="218">
        <v>38.299999999999997</v>
      </c>
      <c r="AF39" s="219"/>
      <c r="AG39" s="219"/>
      <c r="AH39" s="219"/>
      <c r="AI39" s="218">
        <v>73.900000000000006</v>
      </c>
      <c r="AJ39" s="219"/>
      <c r="AK39" s="219"/>
      <c r="AL39" s="219"/>
      <c r="AM39" s="218"/>
      <c r="AN39" s="219"/>
      <c r="AO39" s="219"/>
      <c r="AP39" s="219"/>
      <c r="AQ39" s="340" t="s">
        <v>565</v>
      </c>
      <c r="AR39" s="207"/>
      <c r="AS39" s="207"/>
      <c r="AT39" s="341"/>
      <c r="AU39" s="219" t="s">
        <v>565</v>
      </c>
      <c r="AV39" s="219"/>
      <c r="AW39" s="219"/>
      <c r="AX39" s="221"/>
    </row>
    <row r="40" spans="1:50" ht="43.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v>40</v>
      </c>
      <c r="AF40" s="219"/>
      <c r="AG40" s="219"/>
      <c r="AH40" s="219"/>
      <c r="AI40" s="218">
        <v>60</v>
      </c>
      <c r="AJ40" s="219"/>
      <c r="AK40" s="219"/>
      <c r="AL40" s="219"/>
      <c r="AM40" s="218"/>
      <c r="AN40" s="219"/>
      <c r="AO40" s="219"/>
      <c r="AP40" s="219"/>
      <c r="AQ40" s="340" t="s">
        <v>565</v>
      </c>
      <c r="AR40" s="207"/>
      <c r="AS40" s="207"/>
      <c r="AT40" s="341"/>
      <c r="AU40" s="219">
        <v>100</v>
      </c>
      <c r="AV40" s="219"/>
      <c r="AW40" s="219"/>
      <c r="AX40" s="221"/>
    </row>
    <row r="41" spans="1:50" ht="43.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95.75</v>
      </c>
      <c r="AF41" s="219"/>
      <c r="AG41" s="219"/>
      <c r="AH41" s="219"/>
      <c r="AI41" s="218" t="s">
        <v>565</v>
      </c>
      <c r="AJ41" s="219"/>
      <c r="AK41" s="219"/>
      <c r="AL41" s="219"/>
      <c r="AM41" s="218"/>
      <c r="AN41" s="219"/>
      <c r="AO41" s="219"/>
      <c r="AP41" s="219"/>
      <c r="AQ41" s="340" t="s">
        <v>565</v>
      </c>
      <c r="AR41" s="207"/>
      <c r="AS41" s="207"/>
      <c r="AT41" s="341"/>
      <c r="AU41" s="219" t="s">
        <v>565</v>
      </c>
      <c r="AV41" s="219"/>
      <c r="AW41" s="219"/>
      <c r="AX41" s="221"/>
    </row>
    <row r="42" spans="1:50" ht="23.25" customHeight="1" x14ac:dyDescent="0.15">
      <c r="A42" s="226" t="s">
        <v>498</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7"/>
    </row>
    <row r="80" spans="1:50" ht="18.75" hidden="1" customHeight="1" x14ac:dyDescent="0.15">
      <c r="A80" s="864"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565</v>
      </c>
      <c r="AF101" s="219"/>
      <c r="AG101" s="219"/>
      <c r="AH101" s="220"/>
      <c r="AI101" s="218">
        <v>1</v>
      </c>
      <c r="AJ101" s="219"/>
      <c r="AK101" s="219"/>
      <c r="AL101" s="220"/>
      <c r="AM101" s="218" t="s">
        <v>565</v>
      </c>
      <c r="AN101" s="219"/>
      <c r="AO101" s="219"/>
      <c r="AP101" s="220"/>
      <c r="AQ101" s="218" t="s">
        <v>565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565</v>
      </c>
      <c r="AF102" s="418"/>
      <c r="AG102" s="418"/>
      <c r="AH102" s="418"/>
      <c r="AI102" s="418">
        <v>1</v>
      </c>
      <c r="AJ102" s="418"/>
      <c r="AK102" s="418"/>
      <c r="AL102" s="418"/>
      <c r="AM102" s="418" t="s">
        <v>565</v>
      </c>
      <c r="AN102" s="418"/>
      <c r="AO102" s="418"/>
      <c r="AP102" s="418"/>
      <c r="AQ102" s="273" t="s">
        <v>565</v>
      </c>
      <c r="AR102" s="274"/>
      <c r="AS102" s="274"/>
      <c r="AT102" s="319"/>
      <c r="AU102" s="273"/>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customHeight="1" x14ac:dyDescent="0.15">
      <c r="A104" s="422"/>
      <c r="B104" s="423"/>
      <c r="C104" s="423"/>
      <c r="D104" s="423"/>
      <c r="E104" s="423"/>
      <c r="F104" s="424"/>
      <c r="G104" s="105" t="s">
        <v>675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46</v>
      </c>
      <c r="AF104" s="219"/>
      <c r="AG104" s="219"/>
      <c r="AH104" s="220"/>
      <c r="AI104" s="218">
        <v>48</v>
      </c>
      <c r="AJ104" s="219"/>
      <c r="AK104" s="219"/>
      <c r="AL104" s="220"/>
      <c r="AM104" s="218">
        <v>32</v>
      </c>
      <c r="AN104" s="219"/>
      <c r="AO104" s="219"/>
      <c r="AP104" s="220"/>
      <c r="AQ104" s="218" t="s">
        <v>565</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v>45</v>
      </c>
      <c r="AF105" s="418"/>
      <c r="AG105" s="418"/>
      <c r="AH105" s="418"/>
      <c r="AI105" s="418">
        <v>46</v>
      </c>
      <c r="AJ105" s="418"/>
      <c r="AK105" s="418"/>
      <c r="AL105" s="418"/>
      <c r="AM105" s="418">
        <v>30</v>
      </c>
      <c r="AN105" s="418"/>
      <c r="AO105" s="418"/>
      <c r="AP105" s="418"/>
      <c r="AQ105" s="218">
        <v>30</v>
      </c>
      <c r="AR105" s="219"/>
      <c r="AS105" s="219"/>
      <c r="AT105" s="220"/>
      <c r="AU105" s="273"/>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customHeight="1" x14ac:dyDescent="0.15">
      <c r="A107" s="422"/>
      <c r="B107" s="423"/>
      <c r="C107" s="423"/>
      <c r="D107" s="423"/>
      <c r="E107" s="423"/>
      <c r="F107" s="424"/>
      <c r="G107" s="105" t="s">
        <v>590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588</v>
      </c>
      <c r="AC107" s="546"/>
      <c r="AD107" s="547"/>
      <c r="AE107" s="418" t="s">
        <v>565</v>
      </c>
      <c r="AF107" s="418"/>
      <c r="AG107" s="418"/>
      <c r="AH107" s="418"/>
      <c r="AI107" s="418">
        <v>1</v>
      </c>
      <c r="AJ107" s="418"/>
      <c r="AK107" s="418"/>
      <c r="AL107" s="418"/>
      <c r="AM107" s="418" t="s">
        <v>565</v>
      </c>
      <c r="AN107" s="418"/>
      <c r="AO107" s="418"/>
      <c r="AP107" s="418"/>
      <c r="AQ107" s="218" t="s">
        <v>565</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588</v>
      </c>
      <c r="AC108" s="469"/>
      <c r="AD108" s="470"/>
      <c r="AE108" s="418" t="s">
        <v>565</v>
      </c>
      <c r="AF108" s="418"/>
      <c r="AG108" s="418"/>
      <c r="AH108" s="418"/>
      <c r="AI108" s="418">
        <v>1</v>
      </c>
      <c r="AJ108" s="418"/>
      <c r="AK108" s="418"/>
      <c r="AL108" s="418"/>
      <c r="AM108" s="418" t="s">
        <v>565</v>
      </c>
      <c r="AN108" s="418"/>
      <c r="AO108" s="418"/>
      <c r="AP108" s="418"/>
      <c r="AQ108" s="218" t="s">
        <v>565</v>
      </c>
      <c r="AR108" s="219"/>
      <c r="AS108" s="219"/>
      <c r="AT108" s="220"/>
      <c r="AU108" s="273"/>
      <c r="AV108" s="274"/>
      <c r="AW108" s="274"/>
      <c r="AX108" s="319"/>
    </row>
    <row r="109" spans="1:60" ht="31.5"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customHeight="1" x14ac:dyDescent="0.15">
      <c r="A110" s="422"/>
      <c r="B110" s="423"/>
      <c r="C110" s="423"/>
      <c r="D110" s="423"/>
      <c r="E110" s="423"/>
      <c r="F110" s="424"/>
      <c r="G110" s="105" t="s">
        <v>591</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589</v>
      </c>
      <c r="AC110" s="546"/>
      <c r="AD110" s="547"/>
      <c r="AE110" s="418" t="s">
        <v>565</v>
      </c>
      <c r="AF110" s="418"/>
      <c r="AG110" s="418"/>
      <c r="AH110" s="418"/>
      <c r="AI110" s="418">
        <v>10</v>
      </c>
      <c r="AJ110" s="418"/>
      <c r="AK110" s="418"/>
      <c r="AL110" s="418"/>
      <c r="AM110" s="418" t="s">
        <v>565</v>
      </c>
      <c r="AN110" s="418"/>
      <c r="AO110" s="418"/>
      <c r="AP110" s="418"/>
      <c r="AQ110" s="218" t="s">
        <v>565</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592</v>
      </c>
      <c r="AC111" s="469"/>
      <c r="AD111" s="470"/>
      <c r="AE111" s="418" t="s">
        <v>565</v>
      </c>
      <c r="AF111" s="418"/>
      <c r="AG111" s="418"/>
      <c r="AH111" s="418"/>
      <c r="AI111" s="418">
        <v>10</v>
      </c>
      <c r="AJ111" s="418"/>
      <c r="AK111" s="418"/>
      <c r="AL111" s="418"/>
      <c r="AM111" s="418" t="s">
        <v>565</v>
      </c>
      <c r="AN111" s="418"/>
      <c r="AO111" s="418"/>
      <c r="AP111" s="418"/>
      <c r="AQ111" s="218" t="s">
        <v>565</v>
      </c>
      <c r="AR111" s="219"/>
      <c r="AS111" s="219"/>
      <c r="AT111" s="220"/>
      <c r="AU111" s="273"/>
      <c r="AV111" s="274"/>
      <c r="AW111" s="274"/>
      <c r="AX111" s="319"/>
    </row>
    <row r="112" spans="1:60" ht="31.5"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customHeight="1" x14ac:dyDescent="0.15">
      <c r="A113" s="422"/>
      <c r="B113" s="423"/>
      <c r="C113" s="423"/>
      <c r="D113" s="423"/>
      <c r="E113" s="423"/>
      <c r="F113" s="424"/>
      <c r="G113" s="105" t="s">
        <v>674</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588</v>
      </c>
      <c r="AC113" s="546"/>
      <c r="AD113" s="547"/>
      <c r="AE113" s="418" t="s">
        <v>565</v>
      </c>
      <c r="AF113" s="418"/>
      <c r="AG113" s="418"/>
      <c r="AH113" s="418"/>
      <c r="AI113" s="418">
        <v>1</v>
      </c>
      <c r="AJ113" s="418"/>
      <c r="AK113" s="418"/>
      <c r="AL113" s="418"/>
      <c r="AM113" s="418">
        <v>1</v>
      </c>
      <c r="AN113" s="418"/>
      <c r="AO113" s="418"/>
      <c r="AP113" s="418"/>
      <c r="AQ113" s="218" t="s">
        <v>565</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588</v>
      </c>
      <c r="AC114" s="469"/>
      <c r="AD114" s="470"/>
      <c r="AE114" s="418" t="s">
        <v>565</v>
      </c>
      <c r="AF114" s="418"/>
      <c r="AG114" s="418"/>
      <c r="AH114" s="418"/>
      <c r="AI114" s="418">
        <v>1</v>
      </c>
      <c r="AJ114" s="418"/>
      <c r="AK114" s="418"/>
      <c r="AL114" s="418"/>
      <c r="AM114" s="418">
        <v>1</v>
      </c>
      <c r="AN114" s="418"/>
      <c r="AO114" s="418"/>
      <c r="AP114" s="418"/>
      <c r="AQ114" s="218">
        <v>1</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t="s">
        <v>565</v>
      </c>
      <c r="AF116" s="418"/>
      <c r="AG116" s="418"/>
      <c r="AH116" s="418"/>
      <c r="AI116" s="418">
        <v>15.1</v>
      </c>
      <c r="AJ116" s="418"/>
      <c r="AK116" s="418"/>
      <c r="AL116" s="418"/>
      <c r="AM116" s="418" t="s">
        <v>565</v>
      </c>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565</v>
      </c>
      <c r="AF117" s="551"/>
      <c r="AG117" s="551"/>
      <c r="AH117" s="551"/>
      <c r="AI117" s="551" t="s">
        <v>596</v>
      </c>
      <c r="AJ117" s="551"/>
      <c r="AK117" s="551"/>
      <c r="AL117" s="551"/>
      <c r="AM117" s="551" t="s">
        <v>565</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customHeight="1" x14ac:dyDescent="0.15">
      <c r="A119" s="439"/>
      <c r="B119" s="440"/>
      <c r="C119" s="440"/>
      <c r="D119" s="440"/>
      <c r="E119" s="440"/>
      <c r="F119" s="441"/>
      <c r="G119" s="393" t="s">
        <v>676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v>0.4</v>
      </c>
      <c r="AF119" s="418"/>
      <c r="AG119" s="418"/>
      <c r="AH119" s="418"/>
      <c r="AI119" s="418">
        <v>0.34565200000000001</v>
      </c>
      <c r="AJ119" s="418"/>
      <c r="AK119" s="418"/>
      <c r="AL119" s="418"/>
      <c r="AM119" s="418">
        <v>0.3</v>
      </c>
      <c r="AN119" s="418"/>
      <c r="AO119" s="418"/>
      <c r="AP119" s="418"/>
      <c r="AQ119" s="418"/>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t="s">
        <v>598</v>
      </c>
      <c r="AF120" s="551"/>
      <c r="AG120" s="551"/>
      <c r="AH120" s="551"/>
      <c r="AI120" s="551" t="s">
        <v>599</v>
      </c>
      <c r="AJ120" s="551"/>
      <c r="AK120" s="551"/>
      <c r="AL120" s="551"/>
      <c r="AM120" s="551" t="s">
        <v>677</v>
      </c>
      <c r="AN120" s="551"/>
      <c r="AO120" s="551"/>
      <c r="AP120" s="551"/>
      <c r="AQ120" s="551"/>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customHeight="1" x14ac:dyDescent="0.15">
      <c r="A122" s="439"/>
      <c r="B122" s="440"/>
      <c r="C122" s="440"/>
      <c r="D122" s="440"/>
      <c r="E122" s="440"/>
      <c r="F122" s="441"/>
      <c r="G122" s="393" t="s">
        <v>600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594</v>
      </c>
      <c r="AC122" s="463"/>
      <c r="AD122" s="464"/>
      <c r="AE122" s="418" t="s">
        <v>565</v>
      </c>
      <c r="AF122" s="418"/>
      <c r="AG122" s="418"/>
      <c r="AH122" s="418"/>
      <c r="AI122" s="418">
        <v>96.1</v>
      </c>
      <c r="AJ122" s="418"/>
      <c r="AK122" s="418"/>
      <c r="AL122" s="418"/>
      <c r="AM122" s="418" t="s">
        <v>565</v>
      </c>
      <c r="AN122" s="418"/>
      <c r="AO122" s="418"/>
      <c r="AP122" s="418"/>
      <c r="AQ122" s="418"/>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601</v>
      </c>
      <c r="AC123" s="473"/>
      <c r="AD123" s="474"/>
      <c r="AE123" s="551" t="s">
        <v>565</v>
      </c>
      <c r="AF123" s="551"/>
      <c r="AG123" s="551"/>
      <c r="AH123" s="551"/>
      <c r="AI123" s="551" t="s">
        <v>602</v>
      </c>
      <c r="AJ123" s="551"/>
      <c r="AK123" s="551"/>
      <c r="AL123" s="551"/>
      <c r="AM123" s="551" t="s">
        <v>565</v>
      </c>
      <c r="AN123" s="551"/>
      <c r="AO123" s="551"/>
      <c r="AP123" s="551"/>
      <c r="AQ123" s="551"/>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t="s">
        <v>594</v>
      </c>
      <c r="AC125" s="463"/>
      <c r="AD125" s="464"/>
      <c r="AE125" s="418" t="s">
        <v>565</v>
      </c>
      <c r="AF125" s="418"/>
      <c r="AG125" s="418"/>
      <c r="AH125" s="418"/>
      <c r="AI125" s="418">
        <v>1</v>
      </c>
      <c r="AJ125" s="418"/>
      <c r="AK125" s="418"/>
      <c r="AL125" s="418"/>
      <c r="AM125" s="418" t="s">
        <v>565</v>
      </c>
      <c r="AN125" s="418"/>
      <c r="AO125" s="418"/>
      <c r="AP125" s="418"/>
      <c r="AQ125" s="418"/>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601</v>
      </c>
      <c r="AC126" s="473"/>
      <c r="AD126" s="474"/>
      <c r="AE126" s="551" t="s">
        <v>565</v>
      </c>
      <c r="AF126" s="551"/>
      <c r="AG126" s="551"/>
      <c r="AH126" s="551"/>
      <c r="AI126" s="551" t="s">
        <v>604</v>
      </c>
      <c r="AJ126" s="551"/>
      <c r="AK126" s="551"/>
      <c r="AL126" s="551"/>
      <c r="AM126" s="551" t="s">
        <v>565</v>
      </c>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customHeight="1" x14ac:dyDescent="0.15">
      <c r="A128" s="439"/>
      <c r="B128" s="440"/>
      <c r="C128" s="440"/>
      <c r="D128" s="440"/>
      <c r="E128" s="440"/>
      <c r="F128" s="441"/>
      <c r="G128" s="393" t="s">
        <v>673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594</v>
      </c>
      <c r="AC128" s="463"/>
      <c r="AD128" s="464"/>
      <c r="AE128" s="418" t="s">
        <v>565</v>
      </c>
      <c r="AF128" s="418"/>
      <c r="AG128" s="418"/>
      <c r="AH128" s="418"/>
      <c r="AI128" s="418">
        <v>8.5</v>
      </c>
      <c r="AJ128" s="418"/>
      <c r="AK128" s="418"/>
      <c r="AL128" s="418"/>
      <c r="AM128" s="418">
        <v>9.6999999999999993</v>
      </c>
      <c r="AN128" s="418"/>
      <c r="AO128" s="418"/>
      <c r="AP128" s="418"/>
      <c r="AQ128" s="418" t="s">
        <v>641</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605</v>
      </c>
      <c r="AC129" s="473"/>
      <c r="AD129" s="474"/>
      <c r="AE129" s="551" t="s">
        <v>565</v>
      </c>
      <c r="AF129" s="551"/>
      <c r="AG129" s="551"/>
      <c r="AH129" s="551"/>
      <c r="AI129" s="551" t="s">
        <v>606</v>
      </c>
      <c r="AJ129" s="551"/>
      <c r="AK129" s="551"/>
      <c r="AL129" s="551"/>
      <c r="AM129" s="551" t="s">
        <v>640</v>
      </c>
      <c r="AN129" s="551"/>
      <c r="AO129" s="551"/>
      <c r="AP129" s="551"/>
      <c r="AQ129" s="551" t="s">
        <v>655</v>
      </c>
      <c r="AR129" s="551"/>
      <c r="AS129" s="551"/>
      <c r="AT129" s="551"/>
      <c r="AU129" s="551"/>
      <c r="AV129" s="551"/>
      <c r="AW129" s="551"/>
      <c r="AX129" s="552"/>
    </row>
    <row r="130" spans="1:50" ht="45" customHeight="1" x14ac:dyDescent="0.15">
      <c r="A130" s="188" t="s">
        <v>558</v>
      </c>
      <c r="B130" s="185"/>
      <c r="C130" s="184" t="s">
        <v>358</v>
      </c>
      <c r="D130" s="185"/>
      <c r="E130" s="169" t="s">
        <v>387</v>
      </c>
      <c r="F130" s="170"/>
      <c r="G130" s="171" t="s">
        <v>634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75</v>
      </c>
      <c r="AF134" s="207"/>
      <c r="AG134" s="207"/>
      <c r="AH134" s="207"/>
      <c r="AI134" s="206">
        <v>76.599999999999994</v>
      </c>
      <c r="AJ134" s="207"/>
      <c r="AK134" s="207"/>
      <c r="AL134" s="207"/>
      <c r="AM134" s="206"/>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v>80</v>
      </c>
      <c r="AF135" s="207"/>
      <c r="AG135" s="207"/>
      <c r="AH135" s="207"/>
      <c r="AI135" s="206">
        <v>80</v>
      </c>
      <c r="AJ135" s="207"/>
      <c r="AK135" s="207"/>
      <c r="AL135" s="207"/>
      <c r="AM135" s="206"/>
      <c r="AN135" s="207"/>
      <c r="AO135" s="207"/>
      <c r="AP135" s="207"/>
      <c r="AQ135" s="206" t="s">
        <v>565</v>
      </c>
      <c r="AR135" s="207"/>
      <c r="AS135" s="207"/>
      <c r="AT135" s="207"/>
      <c r="AU135" s="206">
        <v>100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690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582</v>
      </c>
      <c r="AC138" s="205"/>
      <c r="AD138" s="205"/>
      <c r="AE138" s="206" t="s">
        <v>565</v>
      </c>
      <c r="AF138" s="207"/>
      <c r="AG138" s="207"/>
      <c r="AH138" s="207"/>
      <c r="AI138" s="206" t="s">
        <v>565</v>
      </c>
      <c r="AJ138" s="207"/>
      <c r="AK138" s="207"/>
      <c r="AL138" s="207"/>
      <c r="AM138" s="206"/>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582</v>
      </c>
      <c r="AC139" s="213"/>
      <c r="AD139" s="213"/>
      <c r="AE139" s="206" t="s">
        <v>565</v>
      </c>
      <c r="AF139" s="207"/>
      <c r="AG139" s="207"/>
      <c r="AH139" s="207"/>
      <c r="AI139" s="206" t="s">
        <v>565</v>
      </c>
      <c r="AJ139" s="207"/>
      <c r="AK139" s="207"/>
      <c r="AL139" s="207"/>
      <c r="AM139" s="206"/>
      <c r="AN139" s="207"/>
      <c r="AO139" s="207"/>
      <c r="AP139" s="207"/>
      <c r="AQ139" s="206">
        <v>88</v>
      </c>
      <c r="AR139" s="207"/>
      <c r="AS139" s="207"/>
      <c r="AT139" s="207"/>
      <c r="AU139" s="206">
        <v>90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489</v>
      </c>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489</v>
      </c>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489</v>
      </c>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489</v>
      </c>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1"/>
      <c r="E430" s="174" t="s">
        <v>538</v>
      </c>
      <c r="F430" s="898"/>
      <c r="G430" s="899" t="s">
        <v>374</v>
      </c>
      <c r="H430" s="123"/>
      <c r="I430" s="123"/>
      <c r="J430" s="900" t="s">
        <v>608</v>
      </c>
      <c r="K430" s="901"/>
      <c r="L430" s="901"/>
      <c r="M430" s="901"/>
      <c r="N430" s="901"/>
      <c r="O430" s="901"/>
      <c r="P430" s="901"/>
      <c r="Q430" s="901"/>
      <c r="R430" s="901"/>
      <c r="S430" s="901"/>
      <c r="T430" s="902"/>
      <c r="U430" s="588" t="s">
        <v>609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27</v>
      </c>
      <c r="AF432" s="200"/>
      <c r="AG432" s="133" t="s">
        <v>355</v>
      </c>
      <c r="AH432" s="134"/>
      <c r="AI432" s="156"/>
      <c r="AJ432" s="156"/>
      <c r="AK432" s="156"/>
      <c r="AL432" s="154"/>
      <c r="AM432" s="156"/>
      <c r="AN432" s="156"/>
      <c r="AO432" s="156"/>
      <c r="AP432" s="154"/>
      <c r="AQ432" s="590">
        <v>30</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691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610</v>
      </c>
      <c r="AC433" s="213"/>
      <c r="AD433" s="213"/>
      <c r="AE433" s="340">
        <v>83.4</v>
      </c>
      <c r="AF433" s="207"/>
      <c r="AG433" s="207"/>
      <c r="AH433" s="341"/>
      <c r="AI433" s="340" t="s">
        <v>612</v>
      </c>
      <c r="AJ433" s="207"/>
      <c r="AK433" s="207"/>
      <c r="AL433" s="207"/>
      <c r="AM433" s="340" t="s">
        <v>565</v>
      </c>
      <c r="AN433" s="207"/>
      <c r="AO433" s="207"/>
      <c r="AP433" s="341"/>
      <c r="AQ433" s="340" t="s">
        <v>612</v>
      </c>
      <c r="AR433" s="207"/>
      <c r="AS433" s="207"/>
      <c r="AT433" s="341"/>
      <c r="AU433" s="207" t="s">
        <v>612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610</v>
      </c>
      <c r="AC434" s="205"/>
      <c r="AD434" s="205"/>
      <c r="AE434" s="340" t="s">
        <v>611</v>
      </c>
      <c r="AF434" s="207"/>
      <c r="AG434" s="207"/>
      <c r="AH434" s="341"/>
      <c r="AI434" s="340" t="s">
        <v>611</v>
      </c>
      <c r="AJ434" s="207"/>
      <c r="AK434" s="207"/>
      <c r="AL434" s="207"/>
      <c r="AM434" s="340" t="s">
        <v>565</v>
      </c>
      <c r="AN434" s="207"/>
      <c r="AO434" s="207"/>
      <c r="AP434" s="341"/>
      <c r="AQ434" s="340">
        <v>88</v>
      </c>
      <c r="AR434" s="207"/>
      <c r="AS434" s="207"/>
      <c r="AT434" s="341"/>
      <c r="AU434" s="207">
        <v>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611</v>
      </c>
      <c r="AF435" s="207"/>
      <c r="AG435" s="207"/>
      <c r="AH435" s="341"/>
      <c r="AI435" s="340" t="s">
        <v>611</v>
      </c>
      <c r="AJ435" s="207"/>
      <c r="AK435" s="207"/>
      <c r="AL435" s="207"/>
      <c r="AM435" s="340" t="s">
        <v>565</v>
      </c>
      <c r="AN435" s="207"/>
      <c r="AO435" s="207"/>
      <c r="AP435" s="341"/>
      <c r="AQ435" s="340" t="s">
        <v>612</v>
      </c>
      <c r="AR435" s="207"/>
      <c r="AS435" s="207"/>
      <c r="AT435" s="341"/>
      <c r="AU435" s="207" t="s">
        <v>611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613</v>
      </c>
      <c r="AF457" s="200"/>
      <c r="AG457" s="133" t="s">
        <v>355</v>
      </c>
      <c r="AH457" s="134"/>
      <c r="AI457" s="156"/>
      <c r="AJ457" s="156"/>
      <c r="AK457" s="156"/>
      <c r="AL457" s="154"/>
      <c r="AM457" s="156"/>
      <c r="AN457" s="156"/>
      <c r="AO457" s="156"/>
      <c r="AP457" s="154"/>
      <c r="AQ457" s="590" t="s">
        <v>559</v>
      </c>
      <c r="AR457" s="200"/>
      <c r="AS457" s="133" t="s">
        <v>355</v>
      </c>
      <c r="AT457" s="134"/>
      <c r="AU457" s="200" t="s">
        <v>559</v>
      </c>
      <c r="AV457" s="200"/>
      <c r="AW457" s="133" t="s">
        <v>300</v>
      </c>
      <c r="AX457" s="195"/>
    </row>
    <row r="458" spans="1:50" ht="23.25" customHeight="1" x14ac:dyDescent="0.15">
      <c r="A458" s="189"/>
      <c r="B458" s="186"/>
      <c r="C458" s="180"/>
      <c r="D458" s="186"/>
      <c r="E458" s="342"/>
      <c r="F458" s="343"/>
      <c r="G458" s="104" t="s">
        <v>559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559</v>
      </c>
      <c r="AC458" s="213"/>
      <c r="AD458" s="213"/>
      <c r="AE458" s="340" t="s">
        <v>612</v>
      </c>
      <c r="AF458" s="207"/>
      <c r="AG458" s="207"/>
      <c r="AH458" s="207"/>
      <c r="AI458" s="340" t="s">
        <v>611</v>
      </c>
      <c r="AJ458" s="207"/>
      <c r="AK458" s="207"/>
      <c r="AL458" s="207"/>
      <c r="AM458" s="340" t="s">
        <v>565</v>
      </c>
      <c r="AN458" s="207"/>
      <c r="AO458" s="207"/>
      <c r="AP458" s="341"/>
      <c r="AQ458" s="340" t="s">
        <v>611</v>
      </c>
      <c r="AR458" s="207"/>
      <c r="AS458" s="207"/>
      <c r="AT458" s="341"/>
      <c r="AU458" s="207" t="s">
        <v>611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559</v>
      </c>
      <c r="AC459" s="205"/>
      <c r="AD459" s="205"/>
      <c r="AE459" s="340" t="s">
        <v>612</v>
      </c>
      <c r="AF459" s="207"/>
      <c r="AG459" s="207"/>
      <c r="AH459" s="341"/>
      <c r="AI459" s="340" t="s">
        <v>612</v>
      </c>
      <c r="AJ459" s="207"/>
      <c r="AK459" s="207"/>
      <c r="AL459" s="207"/>
      <c r="AM459" s="340" t="s">
        <v>565</v>
      </c>
      <c r="AN459" s="207"/>
      <c r="AO459" s="207"/>
      <c r="AP459" s="341"/>
      <c r="AQ459" s="340" t="s">
        <v>611</v>
      </c>
      <c r="AR459" s="207"/>
      <c r="AS459" s="207"/>
      <c r="AT459" s="341"/>
      <c r="AU459" s="207" t="s">
        <v>614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611</v>
      </c>
      <c r="AF460" s="207"/>
      <c r="AG460" s="207"/>
      <c r="AH460" s="341"/>
      <c r="AI460" s="340" t="s">
        <v>612</v>
      </c>
      <c r="AJ460" s="207"/>
      <c r="AK460" s="207"/>
      <c r="AL460" s="207"/>
      <c r="AM460" s="340" t="s">
        <v>565</v>
      </c>
      <c r="AN460" s="207"/>
      <c r="AO460" s="207"/>
      <c r="AP460" s="341"/>
      <c r="AQ460" s="340" t="s">
        <v>612</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633</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633</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633</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692</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633</v>
      </c>
      <c r="AE708" s="605"/>
      <c r="AF708" s="605"/>
      <c r="AG708" s="742" t="s">
        <v>620</v>
      </c>
      <c r="AH708" s="743"/>
      <c r="AI708" s="743"/>
      <c r="AJ708" s="743"/>
      <c r="AK708" s="743"/>
      <c r="AL708" s="743"/>
      <c r="AM708" s="743"/>
      <c r="AN708" s="743"/>
      <c r="AO708" s="743"/>
      <c r="AP708" s="743"/>
      <c r="AQ708" s="743"/>
      <c r="AR708" s="743"/>
      <c r="AS708" s="743"/>
      <c r="AT708" s="743"/>
      <c r="AU708" s="743"/>
      <c r="AV708" s="743"/>
      <c r="AW708" s="743"/>
      <c r="AX708" s="744"/>
    </row>
    <row r="709" spans="1:50" ht="48.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633</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633</v>
      </c>
      <c r="AE710" s="329"/>
      <c r="AF710" s="329"/>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633</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654</v>
      </c>
      <c r="AE712" s="783"/>
      <c r="AF712" s="783"/>
      <c r="AG712" s="810" t="s">
        <v>565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654</v>
      </c>
      <c r="AE713" s="329"/>
      <c r="AF713" s="663"/>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633</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633</v>
      </c>
      <c r="AE715" s="605"/>
      <c r="AF715" s="656"/>
      <c r="AG715" s="742" t="s">
        <v>625</v>
      </c>
      <c r="AH715" s="743"/>
      <c r="AI715" s="743"/>
      <c r="AJ715" s="743"/>
      <c r="AK715" s="743"/>
      <c r="AL715" s="743"/>
      <c r="AM715" s="743"/>
      <c r="AN715" s="743"/>
      <c r="AO715" s="743"/>
      <c r="AP715" s="743"/>
      <c r="AQ715" s="743"/>
      <c r="AR715" s="743"/>
      <c r="AS715" s="743"/>
      <c r="AT715" s="743"/>
      <c r="AU715" s="743"/>
      <c r="AV715" s="743"/>
      <c r="AW715" s="743"/>
      <c r="AX715" s="744"/>
    </row>
    <row r="716" spans="1:50" ht="6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633</v>
      </c>
      <c r="AE716" s="627"/>
      <c r="AF716" s="627"/>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633</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654</v>
      </c>
      <c r="AE719" s="605"/>
      <c r="AF719" s="605"/>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9.5" customHeight="1" x14ac:dyDescent="0.15">
      <c r="A726" s="640" t="s">
        <v>48</v>
      </c>
      <c r="B726" s="802"/>
      <c r="C726" s="815" t="s">
        <v>53</v>
      </c>
      <c r="D726" s="837"/>
      <c r="E726" s="837"/>
      <c r="F726" s="838"/>
      <c r="G726" s="577" t="s">
        <v>693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4.25" customHeight="1" thickBot="1" x14ac:dyDescent="0.2">
      <c r="A727" s="803"/>
      <c r="B727" s="804"/>
      <c r="C727" s="748" t="s">
        <v>57</v>
      </c>
      <c r="D727" s="749"/>
      <c r="E727" s="749"/>
      <c r="F727" s="750"/>
      <c r="G727" s="575" t="s">
        <v>694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4.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71.75" customHeight="1" thickBot="1" x14ac:dyDescent="0.2">
      <c r="A735" s="790" t="s">
        <v>629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542</v>
      </c>
      <c r="B737" s="210"/>
      <c r="C737" s="210"/>
      <c r="D737" s="211"/>
      <c r="E737" s="990" t="s">
        <v>565</v>
      </c>
      <c r="F737" s="990"/>
      <c r="G737" s="990"/>
      <c r="H737" s="990"/>
      <c r="I737" s="990"/>
      <c r="J737" s="990"/>
      <c r="K737" s="990"/>
      <c r="L737" s="990"/>
      <c r="M737" s="990"/>
      <c r="N737" s="365" t="s">
        <v>535</v>
      </c>
      <c r="O737" s="365"/>
      <c r="P737" s="365"/>
      <c r="Q737" s="365"/>
      <c r="R737" s="990" t="s">
        <v>565</v>
      </c>
      <c r="S737" s="990"/>
      <c r="T737" s="990"/>
      <c r="U737" s="990"/>
      <c r="V737" s="990"/>
      <c r="W737" s="990"/>
      <c r="X737" s="990"/>
      <c r="Y737" s="990"/>
      <c r="Z737" s="990"/>
      <c r="AA737" s="365" t="s">
        <v>534</v>
      </c>
      <c r="AB737" s="365"/>
      <c r="AC737" s="365"/>
      <c r="AD737" s="365"/>
      <c r="AE737" s="990" t="s">
        <v>565</v>
      </c>
      <c r="AF737" s="990"/>
      <c r="AG737" s="990"/>
      <c r="AH737" s="990"/>
      <c r="AI737" s="990"/>
      <c r="AJ737" s="990"/>
      <c r="AK737" s="990"/>
      <c r="AL737" s="990"/>
      <c r="AM737" s="990"/>
      <c r="AN737" s="365" t="s">
        <v>533</v>
      </c>
      <c r="AO737" s="365"/>
      <c r="AP737" s="365"/>
      <c r="AQ737" s="365"/>
      <c r="AR737" s="982" t="s">
        <v>565</v>
      </c>
      <c r="AS737" s="983"/>
      <c r="AT737" s="983"/>
      <c r="AU737" s="983"/>
      <c r="AV737" s="983"/>
      <c r="AW737" s="983"/>
      <c r="AX737" s="984"/>
      <c r="AY737" s="89"/>
      <c r="AZ737" s="89"/>
    </row>
    <row r="738" spans="1:52" ht="24.75" customHeight="1" x14ac:dyDescent="0.15">
      <c r="A738" s="991" t="s">
        <v>532</v>
      </c>
      <c r="B738" s="210"/>
      <c r="C738" s="210"/>
      <c r="D738" s="211"/>
      <c r="E738" s="990" t="s">
        <v>630</v>
      </c>
      <c r="F738" s="990"/>
      <c r="G738" s="990"/>
      <c r="H738" s="990"/>
      <c r="I738" s="990"/>
      <c r="J738" s="990"/>
      <c r="K738" s="990"/>
      <c r="L738" s="990"/>
      <c r="M738" s="990"/>
      <c r="N738" s="365" t="s">
        <v>531</v>
      </c>
      <c r="O738" s="365"/>
      <c r="P738" s="365"/>
      <c r="Q738" s="365"/>
      <c r="R738" s="990" t="s">
        <v>631</v>
      </c>
      <c r="S738" s="990"/>
      <c r="T738" s="990"/>
      <c r="U738" s="990"/>
      <c r="V738" s="990"/>
      <c r="W738" s="990"/>
      <c r="X738" s="990"/>
      <c r="Y738" s="990"/>
      <c r="Z738" s="990"/>
      <c r="AA738" s="365" t="s">
        <v>530</v>
      </c>
      <c r="AB738" s="365"/>
      <c r="AC738" s="365"/>
      <c r="AD738" s="365"/>
      <c r="AE738" s="990" t="s">
        <v>632</v>
      </c>
      <c r="AF738" s="990"/>
      <c r="AG738" s="990"/>
      <c r="AH738" s="990"/>
      <c r="AI738" s="990"/>
      <c r="AJ738" s="990"/>
      <c r="AK738" s="990"/>
      <c r="AL738" s="990"/>
      <c r="AM738" s="990"/>
      <c r="AN738" s="365" t="s">
        <v>526</v>
      </c>
      <c r="AO738" s="365"/>
      <c r="AP738" s="365"/>
      <c r="AQ738" s="365"/>
      <c r="AR738" s="982">
        <v>39</v>
      </c>
      <c r="AS738" s="983"/>
      <c r="AT738" s="983"/>
      <c r="AU738" s="983"/>
      <c r="AV738" s="983"/>
      <c r="AW738" s="983"/>
      <c r="AX738" s="984"/>
    </row>
    <row r="739" spans="1:52" ht="24.75" customHeight="1" thickBot="1" x14ac:dyDescent="0.2">
      <c r="A739" s="992" t="s">
        <v>522</v>
      </c>
      <c r="B739" s="993"/>
      <c r="C739" s="993"/>
      <c r="D739" s="994"/>
      <c r="E739" s="995" t="s">
        <v>562</v>
      </c>
      <c r="F739" s="985"/>
      <c r="G739" s="985"/>
      <c r="H739" s="93" t="str">
        <f>IF(E739="", "", "(")</f>
        <v>(</v>
      </c>
      <c r="I739" s="985"/>
      <c r="J739" s="985"/>
      <c r="K739" s="93" t="str">
        <f>IF(OR(I739="　", I739=""), "", "-")</f>
        <v/>
      </c>
      <c r="L739" s="986">
        <v>38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642</v>
      </c>
      <c r="H781" s="671"/>
      <c r="I781" s="671"/>
      <c r="J781" s="671"/>
      <c r="K781" s="672"/>
      <c r="L781" s="664" t="s">
        <v>656</v>
      </c>
      <c r="M781" s="665"/>
      <c r="N781" s="665"/>
      <c r="O781" s="665"/>
      <c r="P781" s="665"/>
      <c r="Q781" s="665"/>
      <c r="R781" s="665"/>
      <c r="S781" s="665"/>
      <c r="T781" s="665"/>
      <c r="U781" s="665"/>
      <c r="V781" s="665"/>
      <c r="W781" s="665"/>
      <c r="X781" s="666"/>
      <c r="Y781" s="388">
        <v>5.9050000000000002</v>
      </c>
      <c r="Z781" s="389"/>
      <c r="AA781" s="389"/>
      <c r="AB781" s="805"/>
      <c r="AC781" s="670" t="s">
        <v>642</v>
      </c>
      <c r="AD781" s="671"/>
      <c r="AE781" s="671"/>
      <c r="AF781" s="671"/>
      <c r="AG781" s="672"/>
      <c r="AH781" s="664" t="s">
        <v>663</v>
      </c>
      <c r="AI781" s="665"/>
      <c r="AJ781" s="665"/>
      <c r="AK781" s="665"/>
      <c r="AL781" s="665"/>
      <c r="AM781" s="665"/>
      <c r="AN781" s="665"/>
      <c r="AO781" s="665"/>
      <c r="AP781" s="665"/>
      <c r="AQ781" s="665"/>
      <c r="AR781" s="665"/>
      <c r="AS781" s="665"/>
      <c r="AT781" s="666"/>
      <c r="AU781" s="388">
        <v>5.66</v>
      </c>
      <c r="AV781" s="389"/>
      <c r="AW781" s="389"/>
      <c r="AX781" s="390"/>
    </row>
    <row r="782" spans="1:50" ht="24.75" customHeight="1" x14ac:dyDescent="0.15">
      <c r="A782" s="631"/>
      <c r="B782" s="632"/>
      <c r="C782" s="632"/>
      <c r="D782" s="632"/>
      <c r="E782" s="632"/>
      <c r="F782" s="633"/>
      <c r="G782" s="606" t="s">
        <v>646</v>
      </c>
      <c r="H782" s="607"/>
      <c r="I782" s="607"/>
      <c r="J782" s="607"/>
      <c r="K782" s="608"/>
      <c r="L782" s="598" t="s">
        <v>657</v>
      </c>
      <c r="M782" s="599"/>
      <c r="N782" s="599"/>
      <c r="O782" s="599"/>
      <c r="P782" s="599"/>
      <c r="Q782" s="599"/>
      <c r="R782" s="599"/>
      <c r="S782" s="599"/>
      <c r="T782" s="599"/>
      <c r="U782" s="599"/>
      <c r="V782" s="599"/>
      <c r="W782" s="599"/>
      <c r="X782" s="600"/>
      <c r="Y782" s="601">
        <v>3.34</v>
      </c>
      <c r="Z782" s="602"/>
      <c r="AA782" s="602"/>
      <c r="AB782" s="612"/>
      <c r="AC782" s="606" t="s">
        <v>643</v>
      </c>
      <c r="AD782" s="607"/>
      <c r="AE782" s="607"/>
      <c r="AF782" s="607"/>
      <c r="AG782" s="608"/>
      <c r="AH782" s="598" t="s">
        <v>644</v>
      </c>
      <c r="AI782" s="599"/>
      <c r="AJ782" s="599"/>
      <c r="AK782" s="599"/>
      <c r="AL782" s="599"/>
      <c r="AM782" s="599"/>
      <c r="AN782" s="599"/>
      <c r="AO782" s="599"/>
      <c r="AP782" s="599"/>
      <c r="AQ782" s="599"/>
      <c r="AR782" s="599"/>
      <c r="AS782" s="599"/>
      <c r="AT782" s="600"/>
      <c r="AU782" s="601">
        <v>0.45</v>
      </c>
      <c r="AV782" s="602"/>
      <c r="AW782" s="602"/>
      <c r="AX782" s="603"/>
    </row>
    <row r="783" spans="1:50" ht="24.75" customHeight="1" x14ac:dyDescent="0.15">
      <c r="A783" s="631"/>
      <c r="B783" s="632"/>
      <c r="C783" s="632"/>
      <c r="D783" s="632"/>
      <c r="E783" s="632"/>
      <c r="F783" s="633"/>
      <c r="G783" s="606" t="s">
        <v>649</v>
      </c>
      <c r="H783" s="607"/>
      <c r="I783" s="607"/>
      <c r="J783" s="607"/>
      <c r="K783" s="608"/>
      <c r="L783" s="598" t="s">
        <v>658</v>
      </c>
      <c r="M783" s="599"/>
      <c r="N783" s="599"/>
      <c r="O783" s="599"/>
      <c r="P783" s="599"/>
      <c r="Q783" s="599"/>
      <c r="R783" s="599"/>
      <c r="S783" s="599"/>
      <c r="T783" s="599"/>
      <c r="U783" s="599"/>
      <c r="V783" s="599"/>
      <c r="W783" s="599"/>
      <c r="X783" s="600"/>
      <c r="Y783" s="601">
        <v>1.52</v>
      </c>
      <c r="Z783" s="602"/>
      <c r="AA783" s="602"/>
      <c r="AB783" s="612"/>
      <c r="AC783" s="606" t="s">
        <v>645</v>
      </c>
      <c r="AD783" s="607"/>
      <c r="AE783" s="607"/>
      <c r="AF783" s="607"/>
      <c r="AG783" s="608"/>
      <c r="AH783" s="598" t="s">
        <v>664</v>
      </c>
      <c r="AI783" s="599"/>
      <c r="AJ783" s="599"/>
      <c r="AK783" s="599"/>
      <c r="AL783" s="599"/>
      <c r="AM783" s="599"/>
      <c r="AN783" s="599"/>
      <c r="AO783" s="599"/>
      <c r="AP783" s="599"/>
      <c r="AQ783" s="599"/>
      <c r="AR783" s="599"/>
      <c r="AS783" s="599"/>
      <c r="AT783" s="600"/>
      <c r="AU783" s="601">
        <v>0.15</v>
      </c>
      <c r="AV783" s="602"/>
      <c r="AW783" s="602"/>
      <c r="AX783" s="603"/>
    </row>
    <row r="784" spans="1:50" ht="24.75" customHeight="1" x14ac:dyDescent="0.15">
      <c r="A784" s="631"/>
      <c r="B784" s="632"/>
      <c r="C784" s="632"/>
      <c r="D784" s="632"/>
      <c r="E784" s="632"/>
      <c r="F784" s="633"/>
      <c r="G784" s="606" t="s">
        <v>647</v>
      </c>
      <c r="H784" s="607"/>
      <c r="I784" s="607"/>
      <c r="J784" s="607"/>
      <c r="K784" s="608"/>
      <c r="L784" s="598" t="s">
        <v>659</v>
      </c>
      <c r="M784" s="599"/>
      <c r="N784" s="599"/>
      <c r="O784" s="599"/>
      <c r="P784" s="599"/>
      <c r="Q784" s="599"/>
      <c r="R784" s="599"/>
      <c r="S784" s="599"/>
      <c r="T784" s="599"/>
      <c r="U784" s="599"/>
      <c r="V784" s="599"/>
      <c r="W784" s="599"/>
      <c r="X784" s="600"/>
      <c r="Y784" s="601">
        <v>1.33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648</v>
      </c>
      <c r="H785" s="607"/>
      <c r="I785" s="607"/>
      <c r="J785" s="607"/>
      <c r="K785" s="608"/>
      <c r="L785" s="598" t="s">
        <v>660</v>
      </c>
      <c r="M785" s="599"/>
      <c r="N785" s="599"/>
      <c r="O785" s="599"/>
      <c r="P785" s="599"/>
      <c r="Q785" s="599"/>
      <c r="R785" s="599"/>
      <c r="S785" s="599"/>
      <c r="T785" s="599"/>
      <c r="U785" s="599"/>
      <c r="V785" s="599"/>
      <c r="W785" s="599"/>
      <c r="X785" s="600"/>
      <c r="Y785" s="601">
        <v>0.83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643</v>
      </c>
      <c r="H786" s="607"/>
      <c r="I786" s="607"/>
      <c r="J786" s="607"/>
      <c r="K786" s="608"/>
      <c r="L786" s="598" t="s">
        <v>644</v>
      </c>
      <c r="M786" s="599"/>
      <c r="N786" s="599"/>
      <c r="O786" s="599"/>
      <c r="P786" s="599"/>
      <c r="Q786" s="599"/>
      <c r="R786" s="599"/>
      <c r="S786" s="599"/>
      <c r="T786" s="599"/>
      <c r="U786" s="599"/>
      <c r="V786" s="599"/>
      <c r="W786" s="599"/>
      <c r="X786" s="600"/>
      <c r="Y786" s="601">
        <v>0.47199999999999998</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645</v>
      </c>
      <c r="H787" s="607"/>
      <c r="I787" s="607"/>
      <c r="J787" s="607"/>
      <c r="K787" s="608"/>
      <c r="L787" s="598" t="s">
        <v>661</v>
      </c>
      <c r="M787" s="599"/>
      <c r="N787" s="599"/>
      <c r="O787" s="599"/>
      <c r="P787" s="599"/>
      <c r="Q787" s="599"/>
      <c r="R787" s="599"/>
      <c r="S787" s="599"/>
      <c r="T787" s="599"/>
      <c r="U787" s="599"/>
      <c r="V787" s="599"/>
      <c r="W787" s="599"/>
      <c r="X787" s="600"/>
      <c r="Y787" s="601">
        <v>0.4</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13.797000000000001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6.2600000000000007</v>
      </c>
      <c r="AV791" s="832"/>
      <c r="AW791" s="832"/>
      <c r="AX791" s="834"/>
    </row>
    <row r="792" spans="1:50" ht="24.75" customHeight="1" x14ac:dyDescent="0.15">
      <c r="A792" s="631"/>
      <c r="B792" s="632"/>
      <c r="C792" s="632"/>
      <c r="D792" s="632"/>
      <c r="E792" s="632"/>
      <c r="F792" s="633"/>
      <c r="G792" s="595" t="s">
        <v>678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647</v>
      </c>
      <c r="H794" s="671"/>
      <c r="I794" s="671"/>
      <c r="J794" s="671"/>
      <c r="K794" s="672"/>
      <c r="L794" s="664" t="s">
        <v>679</v>
      </c>
      <c r="M794" s="665"/>
      <c r="N794" s="665"/>
      <c r="O794" s="665"/>
      <c r="P794" s="665"/>
      <c r="Q794" s="665"/>
      <c r="R794" s="665"/>
      <c r="S794" s="665"/>
      <c r="T794" s="665"/>
      <c r="U794" s="665"/>
      <c r="V794" s="665"/>
      <c r="W794" s="665"/>
      <c r="X794" s="666"/>
      <c r="Y794" s="388">
        <v>3.1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646</v>
      </c>
      <c r="H795" s="607"/>
      <c r="I795" s="607"/>
      <c r="J795" s="607"/>
      <c r="K795" s="608"/>
      <c r="L795" s="598" t="s">
        <v>680</v>
      </c>
      <c r="M795" s="599"/>
      <c r="N795" s="599"/>
      <c r="O795" s="599"/>
      <c r="P795" s="599"/>
      <c r="Q795" s="599"/>
      <c r="R795" s="599"/>
      <c r="S795" s="599"/>
      <c r="T795" s="599"/>
      <c r="U795" s="599"/>
      <c r="V795" s="599"/>
      <c r="W795" s="599"/>
      <c r="X795" s="600"/>
      <c r="Y795" s="601">
        <v>2.1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642</v>
      </c>
      <c r="H796" s="607"/>
      <c r="I796" s="607"/>
      <c r="J796" s="607"/>
      <c r="K796" s="608"/>
      <c r="L796" s="598" t="s">
        <v>681</v>
      </c>
      <c r="M796" s="599"/>
      <c r="N796" s="599"/>
      <c r="O796" s="599"/>
      <c r="P796" s="599"/>
      <c r="Q796" s="599"/>
      <c r="R796" s="599"/>
      <c r="S796" s="599"/>
      <c r="T796" s="599"/>
      <c r="U796" s="599"/>
      <c r="V796" s="599"/>
      <c r="W796" s="599"/>
      <c r="X796" s="600"/>
      <c r="Y796" s="601">
        <v>1.4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645</v>
      </c>
      <c r="H797" s="607"/>
      <c r="I797" s="607"/>
      <c r="J797" s="607"/>
      <c r="K797" s="608"/>
      <c r="L797" s="598" t="s">
        <v>682</v>
      </c>
      <c r="M797" s="599"/>
      <c r="N797" s="599"/>
      <c r="O797" s="599"/>
      <c r="P797" s="599"/>
      <c r="Q797" s="599"/>
      <c r="R797" s="599"/>
      <c r="S797" s="599"/>
      <c r="T797" s="599"/>
      <c r="U797" s="599"/>
      <c r="V797" s="599"/>
      <c r="W797" s="599"/>
      <c r="X797" s="600"/>
      <c r="Y797" s="601">
        <v>1.2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649</v>
      </c>
      <c r="H798" s="607"/>
      <c r="I798" s="607"/>
      <c r="J798" s="607"/>
      <c r="K798" s="608"/>
      <c r="L798" s="598" t="s">
        <v>683</v>
      </c>
      <c r="M798" s="599"/>
      <c r="N798" s="599"/>
      <c r="O798" s="599"/>
      <c r="P798" s="599"/>
      <c r="Q798" s="599"/>
      <c r="R798" s="599"/>
      <c r="S798" s="599"/>
      <c r="T798" s="599"/>
      <c r="U798" s="599"/>
      <c r="V798" s="599"/>
      <c r="W798" s="599"/>
      <c r="X798" s="600"/>
      <c r="Y798" s="601">
        <v>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684</v>
      </c>
      <c r="H799" s="607"/>
      <c r="I799" s="607"/>
      <c r="J799" s="607"/>
      <c r="K799" s="608"/>
      <c r="L799" s="598" t="s">
        <v>685</v>
      </c>
      <c r="M799" s="599"/>
      <c r="N799" s="599"/>
      <c r="O799" s="599"/>
      <c r="P799" s="599"/>
      <c r="Q799" s="599"/>
      <c r="R799" s="599"/>
      <c r="S799" s="599"/>
      <c r="T799" s="599"/>
      <c r="U799" s="599"/>
      <c r="V799" s="599"/>
      <c r="W799" s="599"/>
      <c r="X799" s="600"/>
      <c r="Y799" s="601">
        <v>0.6</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9.4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666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650</v>
      </c>
      <c r="D837" s="347"/>
      <c r="E837" s="347"/>
      <c r="F837" s="347"/>
      <c r="G837" s="347"/>
      <c r="H837" s="347"/>
      <c r="I837" s="347"/>
      <c r="J837" s="348">
        <v>1010001034730</v>
      </c>
      <c r="K837" s="349"/>
      <c r="L837" s="349"/>
      <c r="M837" s="349"/>
      <c r="N837" s="349"/>
      <c r="O837" s="349"/>
      <c r="P837" s="350" t="s">
        <v>651</v>
      </c>
      <c r="Q837" s="350"/>
      <c r="R837" s="350"/>
      <c r="S837" s="350"/>
      <c r="T837" s="350"/>
      <c r="U837" s="350"/>
      <c r="V837" s="350"/>
      <c r="W837" s="350"/>
      <c r="X837" s="350"/>
      <c r="Y837" s="351">
        <v>9.6999999999999993</v>
      </c>
      <c r="Z837" s="352"/>
      <c r="AA837" s="352"/>
      <c r="AB837" s="353"/>
      <c r="AC837" s="363" t="s">
        <v>491</v>
      </c>
      <c r="AD837" s="371"/>
      <c r="AE837" s="371"/>
      <c r="AF837" s="371"/>
      <c r="AG837" s="371"/>
      <c r="AH837" s="372">
        <v>1</v>
      </c>
      <c r="AI837" s="373"/>
      <c r="AJ837" s="373"/>
      <c r="AK837" s="373"/>
      <c r="AL837" s="357">
        <v>95.5</v>
      </c>
      <c r="AM837" s="358"/>
      <c r="AN837" s="358"/>
      <c r="AO837" s="359"/>
      <c r="AP837" s="360" t="s">
        <v>668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669</v>
      </c>
      <c r="D870" s="347"/>
      <c r="E870" s="347"/>
      <c r="F870" s="347"/>
      <c r="G870" s="347"/>
      <c r="H870" s="347"/>
      <c r="I870" s="347"/>
      <c r="J870" s="348">
        <v>8010001085296</v>
      </c>
      <c r="K870" s="349"/>
      <c r="L870" s="349"/>
      <c r="M870" s="349"/>
      <c r="N870" s="349"/>
      <c r="O870" s="349"/>
      <c r="P870" s="350" t="s">
        <v>670</v>
      </c>
      <c r="Q870" s="350"/>
      <c r="R870" s="350"/>
      <c r="S870" s="350"/>
      <c r="T870" s="350"/>
      <c r="U870" s="350"/>
      <c r="V870" s="350"/>
      <c r="W870" s="350"/>
      <c r="X870" s="350"/>
      <c r="Y870" s="351">
        <v>4.99</v>
      </c>
      <c r="Z870" s="352"/>
      <c r="AA870" s="352"/>
      <c r="AB870" s="353"/>
      <c r="AC870" s="363" t="s">
        <v>491</v>
      </c>
      <c r="AD870" s="371"/>
      <c r="AE870" s="371"/>
      <c r="AF870" s="371"/>
      <c r="AG870" s="371"/>
      <c r="AH870" s="372">
        <v>1</v>
      </c>
      <c r="AI870" s="373"/>
      <c r="AJ870" s="373"/>
      <c r="AK870" s="373"/>
      <c r="AL870" s="357">
        <v>74.400000000000006</v>
      </c>
      <c r="AM870" s="358"/>
      <c r="AN870" s="358"/>
      <c r="AO870" s="359"/>
      <c r="AP870" s="360" t="s">
        <v>671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686</v>
      </c>
      <c r="D903" s="347"/>
      <c r="E903" s="347"/>
      <c r="F903" s="347"/>
      <c r="G903" s="347"/>
      <c r="H903" s="347"/>
      <c r="I903" s="347"/>
      <c r="J903" s="348">
        <v>3010405010441</v>
      </c>
      <c r="K903" s="349"/>
      <c r="L903" s="349"/>
      <c r="M903" s="349"/>
      <c r="N903" s="349"/>
      <c r="O903" s="349"/>
      <c r="P903" s="362" t="s">
        <v>687</v>
      </c>
      <c r="Q903" s="350"/>
      <c r="R903" s="350"/>
      <c r="S903" s="350"/>
      <c r="T903" s="350"/>
      <c r="U903" s="350"/>
      <c r="V903" s="350"/>
      <c r="W903" s="350"/>
      <c r="X903" s="350"/>
      <c r="Y903" s="351">
        <v>9.8000000000000007</v>
      </c>
      <c r="Z903" s="352"/>
      <c r="AA903" s="352"/>
      <c r="AB903" s="353"/>
      <c r="AC903" s="363" t="s">
        <v>491</v>
      </c>
      <c r="AD903" s="371"/>
      <c r="AE903" s="371"/>
      <c r="AF903" s="371"/>
      <c r="AG903" s="371"/>
      <c r="AH903" s="372">
        <v>1</v>
      </c>
      <c r="AI903" s="373"/>
      <c r="AJ903" s="373"/>
      <c r="AK903" s="373"/>
      <c r="AL903" s="357">
        <v>99.5</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61"/>
      <c r="D1002" s="347"/>
      <c r="E1002" s="347"/>
      <c r="F1002" s="347"/>
      <c r="G1002" s="347"/>
      <c r="H1002" s="347"/>
      <c r="I1002" s="347"/>
      <c r="J1002" s="348"/>
      <c r="K1002" s="349"/>
      <c r="L1002" s="349"/>
      <c r="M1002" s="349"/>
      <c r="N1002" s="349"/>
      <c r="O1002" s="349"/>
      <c r="P1002" s="362"/>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5" priority="14027">
      <formula>IF(RIGHT(TEXT(P14,"0.#"),1)=".",FALSE,TRUE)</formula>
    </cfRule>
    <cfRule type="expression" dxfId="2814" priority="14028">
      <formula>IF(RIGHT(TEXT(P14,"0.#"),1)=".",TRUE,FALSE)</formula>
    </cfRule>
  </conditionalFormatting>
  <conditionalFormatting sqref="AE32">
    <cfRule type="expression" dxfId="2813" priority="14017">
      <formula>IF(RIGHT(TEXT(AE32,"0.#"),1)=".",FALSE,TRUE)</formula>
    </cfRule>
    <cfRule type="expression" dxfId="2812" priority="14018">
      <formula>IF(RIGHT(TEXT(AE32,"0.#"),1)=".",TRUE,FALSE)</formula>
    </cfRule>
  </conditionalFormatting>
  <conditionalFormatting sqref="P18:AX18">
    <cfRule type="expression" dxfId="2811" priority="13903">
      <formula>IF(RIGHT(TEXT(P18,"0.#"),1)=".",FALSE,TRUE)</formula>
    </cfRule>
    <cfRule type="expression" dxfId="2810" priority="13904">
      <formula>IF(RIGHT(TEXT(P18,"0.#"),1)=".",TRUE,FALSE)</formula>
    </cfRule>
  </conditionalFormatting>
  <conditionalFormatting sqref="Y782">
    <cfRule type="expression" dxfId="2809" priority="13899">
      <formula>IF(RIGHT(TEXT(Y782,"0.#"),1)=".",FALSE,TRUE)</formula>
    </cfRule>
    <cfRule type="expression" dxfId="2808" priority="13900">
      <formula>IF(RIGHT(TEXT(Y782,"0.#"),1)=".",TRUE,FALSE)</formula>
    </cfRule>
  </conditionalFormatting>
  <conditionalFormatting sqref="Y791">
    <cfRule type="expression" dxfId="2807" priority="13895">
      <formula>IF(RIGHT(TEXT(Y791,"0.#"),1)=".",FALSE,TRUE)</formula>
    </cfRule>
    <cfRule type="expression" dxfId="2806" priority="13896">
      <formula>IF(RIGHT(TEXT(Y791,"0.#"),1)=".",TRUE,FALSE)</formula>
    </cfRule>
  </conditionalFormatting>
  <conditionalFormatting sqref="Y822:Y829 Y820 Y809:Y816 Y807 Y800:Y803">
    <cfRule type="expression" dxfId="2805" priority="13677">
      <formula>IF(RIGHT(TEXT(Y800,"0.#"),1)=".",FALSE,TRUE)</formula>
    </cfRule>
    <cfRule type="expression" dxfId="2804" priority="13678">
      <formula>IF(RIGHT(TEXT(Y800,"0.#"),1)=".",TRUE,FALSE)</formula>
    </cfRule>
  </conditionalFormatting>
  <conditionalFormatting sqref="P15:AJ17 P13:AX13 AR15:AX15">
    <cfRule type="expression" dxfId="2803" priority="13725">
      <formula>IF(RIGHT(TEXT(P13,"0.#"),1)=".",FALSE,TRUE)</formula>
    </cfRule>
    <cfRule type="expression" dxfId="2802" priority="13726">
      <formula>IF(RIGHT(TEXT(P13,"0.#"),1)=".",TRUE,FALSE)</formula>
    </cfRule>
  </conditionalFormatting>
  <conditionalFormatting sqref="P19:AJ19">
    <cfRule type="expression" dxfId="2801" priority="13723">
      <formula>IF(RIGHT(TEXT(P19,"0.#"),1)=".",FALSE,TRUE)</formula>
    </cfRule>
    <cfRule type="expression" dxfId="2800" priority="13724">
      <formula>IF(RIGHT(TEXT(P19,"0.#"),1)=".",TRUE,FALSE)</formula>
    </cfRule>
  </conditionalFormatting>
  <conditionalFormatting sqref="AE101 AQ101">
    <cfRule type="expression" dxfId="2799" priority="13715">
      <formula>IF(RIGHT(TEXT(AE101,"0.#"),1)=".",FALSE,TRUE)</formula>
    </cfRule>
    <cfRule type="expression" dxfId="2798" priority="13716">
      <formula>IF(RIGHT(TEXT(AE101,"0.#"),1)=".",TRUE,FALSE)</formula>
    </cfRule>
  </conditionalFormatting>
  <conditionalFormatting sqref="Y783:Y790 Y781">
    <cfRule type="expression" dxfId="2797" priority="13701">
      <formula>IF(RIGHT(TEXT(Y781,"0.#"),1)=".",FALSE,TRUE)</formula>
    </cfRule>
    <cfRule type="expression" dxfId="2796" priority="13702">
      <formula>IF(RIGHT(TEXT(Y781,"0.#"),1)=".",TRUE,FALSE)</formula>
    </cfRule>
  </conditionalFormatting>
  <conditionalFormatting sqref="AU782">
    <cfRule type="expression" dxfId="2795" priority="13699">
      <formula>IF(RIGHT(TEXT(AU782,"0.#"),1)=".",FALSE,TRUE)</formula>
    </cfRule>
    <cfRule type="expression" dxfId="2794" priority="13700">
      <formula>IF(RIGHT(TEXT(AU782,"0.#"),1)=".",TRUE,FALSE)</formula>
    </cfRule>
  </conditionalFormatting>
  <conditionalFormatting sqref="AU791">
    <cfRule type="expression" dxfId="2793" priority="13697">
      <formula>IF(RIGHT(TEXT(AU791,"0.#"),1)=".",FALSE,TRUE)</formula>
    </cfRule>
    <cfRule type="expression" dxfId="2792" priority="13698">
      <formula>IF(RIGHT(TEXT(AU791,"0.#"),1)=".",TRUE,FALSE)</formula>
    </cfRule>
  </conditionalFormatting>
  <conditionalFormatting sqref="AU783:AU790 AU781">
    <cfRule type="expression" dxfId="2791" priority="13695">
      <formula>IF(RIGHT(TEXT(AU781,"0.#"),1)=".",FALSE,TRUE)</formula>
    </cfRule>
    <cfRule type="expression" dxfId="2790" priority="13696">
      <formula>IF(RIGHT(TEXT(AU781,"0.#"),1)=".",TRUE,FALSE)</formula>
    </cfRule>
  </conditionalFormatting>
  <conditionalFormatting sqref="Y821 Y808">
    <cfRule type="expression" dxfId="2789" priority="13681">
      <formula>IF(RIGHT(TEXT(Y808,"0.#"),1)=".",FALSE,TRUE)</formula>
    </cfRule>
    <cfRule type="expression" dxfId="2788" priority="13682">
      <formula>IF(RIGHT(TEXT(Y808,"0.#"),1)=".",TRUE,FALSE)</formula>
    </cfRule>
  </conditionalFormatting>
  <conditionalFormatting sqref="Y830 Y817 Y804">
    <cfRule type="expression" dxfId="2787" priority="13679">
      <formula>IF(RIGHT(TEXT(Y804,"0.#"),1)=".",FALSE,TRUE)</formula>
    </cfRule>
    <cfRule type="expression" dxfId="2786" priority="13680">
      <formula>IF(RIGHT(TEXT(Y804,"0.#"),1)=".",TRUE,FALSE)</formula>
    </cfRule>
  </conditionalFormatting>
  <conditionalFormatting sqref="AU821 AU808 AU795">
    <cfRule type="expression" dxfId="2785" priority="13675">
      <formula>IF(RIGHT(TEXT(AU795,"0.#"),1)=".",FALSE,TRUE)</formula>
    </cfRule>
    <cfRule type="expression" dxfId="2784" priority="13676">
      <formula>IF(RIGHT(TEXT(AU795,"0.#"),1)=".",TRUE,FALSE)</formula>
    </cfRule>
  </conditionalFormatting>
  <conditionalFormatting sqref="AU830 AU817 AU804">
    <cfRule type="expression" dxfId="2783" priority="13673">
      <formula>IF(RIGHT(TEXT(AU804,"0.#"),1)=".",FALSE,TRUE)</formula>
    </cfRule>
    <cfRule type="expression" dxfId="2782" priority="13674">
      <formula>IF(RIGHT(TEXT(AU804,"0.#"),1)=".",TRUE,FALSE)</formula>
    </cfRule>
  </conditionalFormatting>
  <conditionalFormatting sqref="AU822:AU829 AU820 AU809:AU816 AU807 AU796:AU803 AU794">
    <cfRule type="expression" dxfId="2781" priority="13671">
      <formula>IF(RIGHT(TEXT(AU794,"0.#"),1)=".",FALSE,TRUE)</formula>
    </cfRule>
    <cfRule type="expression" dxfId="2780" priority="13672">
      <formula>IF(RIGHT(TEXT(AU794,"0.#"),1)=".",TRUE,FALSE)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cfRule type="expression" dxfId="2669" priority="13247">
      <formula>IF(RIGHT(TEXT(AI101,"0.#"),1)=".",FALSE,TRUE)</formula>
    </cfRule>
    <cfRule type="expression" dxfId="2668" priority="13248">
      <formula>IF(RIGHT(TEXT(AI101,"0.#"),1)=".",TRUE,FALSE)</formula>
    </cfRule>
  </conditionalFormatting>
  <conditionalFormatting sqref="AM101">
    <cfRule type="expression" dxfId="2667" priority="13245">
      <formula>IF(RIGHT(TEXT(AM101,"0.#"),1)=".",FALSE,TRUE)</formula>
    </cfRule>
    <cfRule type="expression" dxfId="2666" priority="13246">
      <formula>IF(RIGHT(TEXT(AM101,"0.#"),1)=".",TRUE,FALSE)</formula>
    </cfRule>
  </conditionalFormatting>
  <conditionalFormatting sqref="AE102">
    <cfRule type="expression" dxfId="2665" priority="13243">
      <formula>IF(RIGHT(TEXT(AE102,"0.#"),1)=".",FALSE,TRUE)</formula>
    </cfRule>
    <cfRule type="expression" dxfId="2664" priority="13244">
      <formula>IF(RIGHT(TEXT(AE102,"0.#"),1)=".",TRUE,FALSE)</formula>
    </cfRule>
  </conditionalFormatting>
  <conditionalFormatting sqref="AI102">
    <cfRule type="expression" dxfId="2663" priority="13241">
      <formula>IF(RIGHT(TEXT(AI102,"0.#"),1)=".",FALSE,TRUE)</formula>
    </cfRule>
    <cfRule type="expression" dxfId="2662" priority="13242">
      <formula>IF(RIGHT(TEXT(AI102,"0.#"),1)=".",TRUE,FALSE)</formula>
    </cfRule>
  </conditionalFormatting>
  <conditionalFormatting sqref="AM102">
    <cfRule type="expression" dxfId="2661" priority="13239">
      <formula>IF(RIGHT(TEXT(AM102,"0.#"),1)=".",FALSE,TRUE)</formula>
    </cfRule>
    <cfRule type="expression" dxfId="2660" priority="13240">
      <formula>IF(RIGHT(TEXT(AM102,"0.#"),1)=".",TRUE,FALSE)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8">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4">
    <cfRule type="expression" dxfId="2071" priority="2075">
      <formula>IF(RIGHT(TEXT(Y904,"0.#"),1)=".",FALSE,TRUE)</formula>
    </cfRule>
    <cfRule type="expression" dxfId="2070" priority="2076">
      <formula>IF(RIGHT(TEXT(Y904,"0.#"),1)=".",TRUE,FALSE)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7">
    <cfRule type="expression" dxfId="2067" priority="2063">
      <formula>IF(RIGHT(TEXT(Y937,"0.#"),1)=".",FALSE,TRUE)</formula>
    </cfRule>
    <cfRule type="expression" dxfId="2066" priority="2064">
      <formula>IF(RIGHT(TEXT(Y937,"0.#"),1)=".",TRUE,FALSE)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4:AO904">
    <cfRule type="expression" dxfId="1967" priority="2077">
      <formula>IF(AND(AL904&gt;=0, RIGHT(TEXT(AL904,"0.#"),1)&lt;&gt;"."),TRUE,FALSE)</formula>
    </cfRule>
    <cfRule type="expression" dxfId="1966" priority="2078">
      <formula>IF(AND(AL904&gt;=0, RIGHT(TEXT(AL904,"0.#"),1)="."),TRUE,FALSE)</formula>
    </cfRule>
    <cfRule type="expression" dxfId="1965" priority="2079">
      <formula>IF(AND(AL904&lt;0, RIGHT(TEXT(AL904,"0.#"),1)&lt;&gt;"."),TRUE,FALSE)</formula>
    </cfRule>
    <cfRule type="expression" dxfId="1964" priority="2080">
      <formula>IF(AND(AL904&lt;0, RIGHT(TEXT(AL904,"0.#"),1)="."),TRUE,FALSE)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M104">
    <cfRule type="expression" dxfId="719" priority="19">
      <formula>IF(RIGHT(TEXT(AM104,"0.#"),1)=".",FALSE,TRUE)</formula>
    </cfRule>
    <cfRule type="expression" dxfId="718" priority="20">
      <formula>IF(RIGHT(TEXT(AM104,"0.#"),1)=".",TRUE,FALSE)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Y796:Y799 Y794">
    <cfRule type="expression" dxfId="715" priority="13">
      <formula>IF(RIGHT(TEXT(Y794,"0.#"),1)=".",FALSE,TRUE)</formula>
    </cfRule>
    <cfRule type="expression" dxfId="714" priority="14">
      <formula>IF(RIGHT(TEXT(Y794,"0.#"),1)=".",TRUE,FALSE)</formula>
    </cfRule>
  </conditionalFormatting>
  <conditionalFormatting sqref="Y795">
    <cfRule type="expression" dxfId="713" priority="15">
      <formula>IF(RIGHT(TEXT(Y795,"0.#"),1)=".",FALSE,TRUE)</formula>
    </cfRule>
    <cfRule type="expression" dxfId="712" priority="16">
      <formula>IF(RIGHT(TEXT(Y795,"0.#"),1)=".",TRUE,FALSE)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2" manualBreakCount="2">
    <brk id="29" max="49" man="1"/>
    <brk id="1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633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633</v>
      </c>
      <c r="M3" s="13" t="str">
        <f t="shared" ref="M3:M11" si="2">IF(L3="","",K3)</f>
        <v>文教及び科学振興</v>
      </c>
      <c r="N3" s="13" t="str">
        <f>IF(M3="",N2,IF(N2&lt;&gt;"",CONCATENATE(N2,"、",M3),M3))</f>
        <v>文教及び科学振興</v>
      </c>
      <c r="O3" s="13"/>
      <c r="P3" s="12" t="s">
        <v>191</v>
      </c>
      <c r="Q3" s="17" t="s">
        <v>633</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633</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549</v>
      </c>
      <c r="AF2" s="1032"/>
      <c r="AG2" s="1032"/>
      <c r="AH2" s="1032"/>
      <c r="AI2" s="1032" t="s">
        <v>546</v>
      </c>
      <c r="AJ2" s="1032"/>
      <c r="AK2" s="1032"/>
      <c r="AL2" s="1032"/>
      <c r="AM2" s="1032" t="s">
        <v>520</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550</v>
      </c>
      <c r="AF9" s="1032"/>
      <c r="AG9" s="1032"/>
      <c r="AH9" s="1032"/>
      <c r="AI9" s="1032" t="s">
        <v>546</v>
      </c>
      <c r="AJ9" s="1032"/>
      <c r="AK9" s="1032"/>
      <c r="AL9" s="1032"/>
      <c r="AM9" s="1032" t="s">
        <v>520</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549</v>
      </c>
      <c r="AF16" s="1032"/>
      <c r="AG16" s="1032"/>
      <c r="AH16" s="1032"/>
      <c r="AI16" s="1032" t="s">
        <v>547</v>
      </c>
      <c r="AJ16" s="1032"/>
      <c r="AK16" s="1032"/>
      <c r="AL16" s="1032"/>
      <c r="AM16" s="1032" t="s">
        <v>520</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551</v>
      </c>
      <c r="AF23" s="1032"/>
      <c r="AG23" s="1032"/>
      <c r="AH23" s="1032"/>
      <c r="AI23" s="1032" t="s">
        <v>546</v>
      </c>
      <c r="AJ23" s="1032"/>
      <c r="AK23" s="1032"/>
      <c r="AL23" s="1032"/>
      <c r="AM23" s="1032" t="s">
        <v>520</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549</v>
      </c>
      <c r="AF30" s="1032"/>
      <c r="AG30" s="1032"/>
      <c r="AH30" s="1032"/>
      <c r="AI30" s="1032" t="s">
        <v>546</v>
      </c>
      <c r="AJ30" s="1032"/>
      <c r="AK30" s="1032"/>
      <c r="AL30" s="1032"/>
      <c r="AM30" s="1032" t="s">
        <v>544</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551</v>
      </c>
      <c r="AF37" s="1032"/>
      <c r="AG37" s="1032"/>
      <c r="AH37" s="1032"/>
      <c r="AI37" s="1032" t="s">
        <v>548</v>
      </c>
      <c r="AJ37" s="1032"/>
      <c r="AK37" s="1032"/>
      <c r="AL37" s="1032"/>
      <c r="AM37" s="1032" t="s">
        <v>545</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549</v>
      </c>
      <c r="AF44" s="1032"/>
      <c r="AG44" s="1032"/>
      <c r="AH44" s="1032"/>
      <c r="AI44" s="1032" t="s">
        <v>546</v>
      </c>
      <c r="AJ44" s="1032"/>
      <c r="AK44" s="1032"/>
      <c r="AL44" s="1032"/>
      <c r="AM44" s="1032" t="s">
        <v>520</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549</v>
      </c>
      <c r="AF51" s="1032"/>
      <c r="AG51" s="1032"/>
      <c r="AH51" s="1032"/>
      <c r="AI51" s="1032" t="s">
        <v>546</v>
      </c>
      <c r="AJ51" s="1032"/>
      <c r="AK51" s="1032"/>
      <c r="AL51" s="1032"/>
      <c r="AM51" s="1032" t="s">
        <v>520</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549</v>
      </c>
      <c r="AF58" s="1032"/>
      <c r="AG58" s="1032"/>
      <c r="AH58" s="1032"/>
      <c r="AI58" s="1032" t="s">
        <v>546</v>
      </c>
      <c r="AJ58" s="1032"/>
      <c r="AK58" s="1032"/>
      <c r="AL58" s="1032"/>
      <c r="AM58" s="1032" t="s">
        <v>520</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549</v>
      </c>
      <c r="AF65" s="1032"/>
      <c r="AG65" s="1032"/>
      <c r="AH65" s="1032"/>
      <c r="AI65" s="1032" t="s">
        <v>546</v>
      </c>
      <c r="AJ65" s="1032"/>
      <c r="AK65" s="1032"/>
      <c r="AL65" s="1032"/>
      <c r="AM65" s="1032" t="s">
        <v>520</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484</v>
      </c>
      <c r="H2" s="596"/>
      <c r="I2" s="596"/>
      <c r="J2" s="596"/>
      <c r="K2" s="596"/>
      <c r="L2" s="596"/>
      <c r="M2" s="596"/>
      <c r="N2" s="596"/>
      <c r="O2" s="596"/>
      <c r="P2" s="596"/>
      <c r="Q2" s="596"/>
      <c r="R2" s="596"/>
      <c r="S2" s="596"/>
      <c r="T2" s="596"/>
      <c r="U2" s="596"/>
      <c r="V2" s="596"/>
      <c r="W2" s="596"/>
      <c r="X2" s="596"/>
      <c r="Y2" s="596"/>
      <c r="Z2" s="596"/>
      <c r="AA2" s="596"/>
      <c r="AB2" s="597"/>
      <c r="AC2" s="595" t="s">
        <v>486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2019-06-13T05:44:02Z</cp:lastPrinted>
  <dcterms:created xsi:type="dcterms:W3CDTF">2012-03-13T00:50:25Z</dcterms:created>
  <dcterms:modified xsi:type="dcterms:W3CDTF">2019-07-10T23:06:32Z</dcterms:modified>
</cp:coreProperties>
</file>