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080"/>
  </bookViews>
  <sheets>
    <sheet name="一般会計" sheetId="3" r:id="rId1"/>
    <sheet name="復興特会" sheetId="6" r:id="rId2"/>
    <sheet name="エネ特" sheetId="7" r:id="rId3"/>
  </sheets>
  <definedNames>
    <definedName name="_xlnm._FilterDatabase" localSheetId="2" hidden="1">エネ特!$A$5:$M$10</definedName>
    <definedName name="_xlnm._FilterDatabase" localSheetId="0" hidden="1">一般会計!$A$6:$S$6</definedName>
    <definedName name="_xlnm._FilterDatabase" localSheetId="1" hidden="1">復興特会!$A$6:$M$19</definedName>
    <definedName name="_xlnm.Database">#REF!</definedName>
    <definedName name="Database2">#REF!</definedName>
    <definedName name="_xlnm.Print_Area" localSheetId="2">エネ特!$A$1:$S$13</definedName>
    <definedName name="歳出データ">#REF!</definedName>
  </definedNames>
  <calcPr calcId="145621"/>
</workbook>
</file>

<file path=xl/calcChain.xml><?xml version="1.0" encoding="utf-8"?>
<calcChain xmlns="http://schemas.openxmlformats.org/spreadsheetml/2006/main">
  <c r="N7" i="3" l="1"/>
  <c r="N10" i="7" l="1"/>
  <c r="N9" i="7"/>
  <c r="N8" i="7"/>
  <c r="N7" i="7"/>
  <c r="N6" i="7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L8" i="6"/>
  <c r="N7" i="6"/>
  <c r="Q10" i="7"/>
  <c r="M10" i="7"/>
  <c r="L10" i="7"/>
  <c r="R10" i="7" s="1"/>
  <c r="J10" i="7"/>
  <c r="H10" i="7"/>
  <c r="F10" i="7"/>
  <c r="R9" i="7"/>
  <c r="Q9" i="7"/>
  <c r="M9" i="7"/>
  <c r="L9" i="7"/>
  <c r="J9" i="7"/>
  <c r="H9" i="7"/>
  <c r="F9" i="7"/>
  <c r="Q8" i="7"/>
  <c r="M8" i="7"/>
  <c r="M7" i="7" s="1"/>
  <c r="M6" i="7" s="1"/>
  <c r="L8" i="7"/>
  <c r="R8" i="7" s="1"/>
  <c r="J8" i="7"/>
  <c r="H8" i="7"/>
  <c r="F8" i="7"/>
  <c r="O7" i="7"/>
  <c r="O6" i="7" s="1"/>
  <c r="K7" i="7"/>
  <c r="J7" i="7"/>
  <c r="I7" i="7"/>
  <c r="I6" i="7" s="1"/>
  <c r="G7" i="7"/>
  <c r="E7" i="7"/>
  <c r="E6" i="7" s="1"/>
  <c r="F6" i="7" s="1"/>
  <c r="D7" i="7"/>
  <c r="K6" i="7"/>
  <c r="G6" i="7"/>
  <c r="D6" i="7"/>
  <c r="H6" i="7" l="1"/>
  <c r="F7" i="7"/>
  <c r="L7" i="7"/>
  <c r="L6" i="7"/>
  <c r="H7" i="7"/>
  <c r="J6" i="7"/>
  <c r="Q18" i="6"/>
  <c r="N18" i="6"/>
  <c r="L18" i="6"/>
  <c r="R18" i="6" s="1"/>
  <c r="J18" i="6"/>
  <c r="H18" i="6"/>
  <c r="F18" i="6"/>
  <c r="O17" i="6"/>
  <c r="O16" i="6" s="1"/>
  <c r="M17" i="6"/>
  <c r="K17" i="6"/>
  <c r="I17" i="6"/>
  <c r="I16" i="6" s="1"/>
  <c r="G17" i="6"/>
  <c r="G16" i="6" s="1"/>
  <c r="E17" i="6"/>
  <c r="D17" i="6"/>
  <c r="L17" i="6" s="1"/>
  <c r="K16" i="6"/>
  <c r="Q15" i="6"/>
  <c r="N15" i="6"/>
  <c r="L15" i="6"/>
  <c r="R15" i="6" s="1"/>
  <c r="J15" i="6"/>
  <c r="H15" i="6"/>
  <c r="F15" i="6"/>
  <c r="N14" i="6"/>
  <c r="L14" i="6"/>
  <c r="J14" i="6"/>
  <c r="H14" i="6"/>
  <c r="F14" i="6"/>
  <c r="Q13" i="6"/>
  <c r="N13" i="6"/>
  <c r="L13" i="6"/>
  <c r="R13" i="6" s="1"/>
  <c r="J13" i="6"/>
  <c r="H13" i="6"/>
  <c r="F13" i="6"/>
  <c r="Q12" i="6"/>
  <c r="N12" i="6"/>
  <c r="L12" i="6"/>
  <c r="R12" i="6" s="1"/>
  <c r="J12" i="6"/>
  <c r="H12" i="6"/>
  <c r="F12" i="6"/>
  <c r="Q11" i="6"/>
  <c r="N11" i="6"/>
  <c r="L11" i="6"/>
  <c r="R11" i="6" s="1"/>
  <c r="J11" i="6"/>
  <c r="H11" i="6"/>
  <c r="F11" i="6"/>
  <c r="O10" i="6"/>
  <c r="M10" i="6"/>
  <c r="K10" i="6"/>
  <c r="I10" i="6"/>
  <c r="G10" i="6"/>
  <c r="E10" i="6"/>
  <c r="D10" i="6"/>
  <c r="Q9" i="6"/>
  <c r="N9" i="6"/>
  <c r="L9" i="6"/>
  <c r="R9" i="6" s="1"/>
  <c r="J9" i="6"/>
  <c r="H9" i="6"/>
  <c r="F9" i="6"/>
  <c r="O8" i="6"/>
  <c r="M8" i="6"/>
  <c r="K8" i="6"/>
  <c r="I8" i="6"/>
  <c r="G8" i="6"/>
  <c r="E8" i="6"/>
  <c r="D8" i="6"/>
  <c r="J10" i="6" l="1"/>
  <c r="O7" i="6"/>
  <c r="F17" i="6"/>
  <c r="E16" i="6"/>
  <c r="N8" i="6"/>
  <c r="F8" i="6"/>
  <c r="D7" i="6"/>
  <c r="J8" i="6"/>
  <c r="N17" i="6"/>
  <c r="G7" i="6"/>
  <c r="L10" i="6"/>
  <c r="M16" i="6"/>
  <c r="J17" i="6"/>
  <c r="F10" i="6"/>
  <c r="N10" i="6"/>
  <c r="D16" i="6"/>
  <c r="L16" i="6" s="1"/>
  <c r="K7" i="6"/>
  <c r="H10" i="6"/>
  <c r="H8" i="6"/>
  <c r="H16" i="6"/>
  <c r="H17" i="6"/>
  <c r="E7" i="6"/>
  <c r="I7" i="6"/>
  <c r="J7" i="6" s="1"/>
  <c r="M7" i="6"/>
  <c r="N16" i="6" l="1"/>
  <c r="H7" i="6"/>
  <c r="F7" i="6"/>
  <c r="L7" i="6"/>
  <c r="F16" i="6"/>
  <c r="J16" i="6"/>
  <c r="L98" i="3"/>
  <c r="J98" i="3"/>
  <c r="H98" i="3"/>
  <c r="F98" i="3"/>
  <c r="L92" i="3" l="1"/>
  <c r="J92" i="3"/>
  <c r="H92" i="3"/>
  <c r="F92" i="3"/>
  <c r="Q80" i="3"/>
  <c r="L79" i="3"/>
  <c r="J79" i="3"/>
  <c r="H79" i="3"/>
  <c r="F79" i="3"/>
  <c r="L13" i="3"/>
  <c r="J13" i="3"/>
  <c r="H13" i="3"/>
  <c r="F13" i="3"/>
  <c r="F19" i="3" l="1"/>
  <c r="H19" i="3"/>
  <c r="J19" i="3"/>
  <c r="L19" i="3"/>
  <c r="R19" i="3" s="1"/>
  <c r="Q19" i="3"/>
  <c r="Q106" i="3" l="1"/>
  <c r="Q105" i="3"/>
  <c r="Q104" i="3"/>
  <c r="Q102" i="3"/>
  <c r="Q101" i="3"/>
  <c r="Q99" i="3"/>
  <c r="Q97" i="3"/>
  <c r="Q96" i="3"/>
  <c r="Q95" i="3"/>
  <c r="Q93" i="3"/>
  <c r="Q91" i="3"/>
  <c r="Q90" i="3"/>
  <c r="Q88" i="3"/>
  <c r="Q87" i="3"/>
  <c r="Q85" i="3"/>
  <c r="Q84" i="3"/>
  <c r="Q83" i="3"/>
  <c r="Q78" i="3"/>
  <c r="Q77" i="3"/>
  <c r="Q70" i="3"/>
  <c r="Q69" i="3"/>
  <c r="Q68" i="3"/>
  <c r="Q67" i="3"/>
  <c r="Q65" i="3"/>
  <c r="Q64" i="3"/>
  <c r="Q63" i="3"/>
  <c r="Q62" i="3"/>
  <c r="Q59" i="3"/>
  <c r="Q57" i="3"/>
  <c r="Q56" i="3"/>
  <c r="Q55" i="3"/>
  <c r="Q54" i="3"/>
  <c r="Q53" i="3"/>
  <c r="Q52" i="3"/>
  <c r="Q50" i="3"/>
  <c r="Q49" i="3"/>
  <c r="Q47" i="3"/>
  <c r="Q46" i="3"/>
  <c r="Q44" i="3"/>
  <c r="Q43" i="3"/>
  <c r="Q42" i="3"/>
  <c r="Q41" i="3"/>
  <c r="Q39" i="3"/>
  <c r="Q38" i="3"/>
  <c r="Q37" i="3"/>
  <c r="Q35" i="3"/>
  <c r="Q34" i="3"/>
  <c r="Q33" i="3"/>
  <c r="Q31" i="3"/>
  <c r="Q30" i="3"/>
  <c r="Q28" i="3"/>
  <c r="Q27" i="3"/>
  <c r="Q26" i="3"/>
  <c r="Q24" i="3"/>
  <c r="Q23" i="3"/>
  <c r="Q22" i="3"/>
  <c r="Q21" i="3"/>
  <c r="Q18" i="3"/>
  <c r="Q17" i="3"/>
  <c r="Q16" i="3"/>
  <c r="Q14" i="3"/>
  <c r="Q12" i="3"/>
  <c r="Q11" i="3"/>
  <c r="Q10" i="3"/>
  <c r="Q9" i="3"/>
  <c r="L106" i="3"/>
  <c r="R106" i="3" s="1"/>
  <c r="L105" i="3"/>
  <c r="R105" i="3" s="1"/>
  <c r="L104" i="3"/>
  <c r="R104" i="3" s="1"/>
  <c r="L103" i="3"/>
  <c r="L102" i="3"/>
  <c r="R102" i="3" s="1"/>
  <c r="L101" i="3"/>
  <c r="R101" i="3" s="1"/>
  <c r="L100" i="3"/>
  <c r="L99" i="3"/>
  <c r="R99" i="3" s="1"/>
  <c r="L97" i="3"/>
  <c r="R97" i="3" s="1"/>
  <c r="L96" i="3"/>
  <c r="R96" i="3" s="1"/>
  <c r="L95" i="3"/>
  <c r="R95" i="3" s="1"/>
  <c r="L94" i="3"/>
  <c r="L93" i="3"/>
  <c r="R93" i="3" s="1"/>
  <c r="L91" i="3"/>
  <c r="R91" i="3" s="1"/>
  <c r="L90" i="3"/>
  <c r="R90" i="3" s="1"/>
  <c r="L89" i="3"/>
  <c r="L88" i="3"/>
  <c r="R88" i="3" s="1"/>
  <c r="L87" i="3"/>
  <c r="R87" i="3" s="1"/>
  <c r="L86" i="3"/>
  <c r="L85" i="3"/>
  <c r="R85" i="3" s="1"/>
  <c r="L84" i="3"/>
  <c r="R84" i="3" s="1"/>
  <c r="L83" i="3"/>
  <c r="R83" i="3" s="1"/>
  <c r="L82" i="3"/>
  <c r="L81" i="3"/>
  <c r="L80" i="3"/>
  <c r="R80" i="3" s="1"/>
  <c r="L78" i="3"/>
  <c r="R78" i="3" s="1"/>
  <c r="L77" i="3"/>
  <c r="R77" i="3" s="1"/>
  <c r="L76" i="3"/>
  <c r="L75" i="3"/>
  <c r="L74" i="3"/>
  <c r="L73" i="3"/>
  <c r="L72" i="3"/>
  <c r="L71" i="3"/>
  <c r="L70" i="3"/>
  <c r="R70" i="3" s="1"/>
  <c r="L69" i="3"/>
  <c r="R69" i="3" s="1"/>
  <c r="L68" i="3"/>
  <c r="R68" i="3" s="1"/>
  <c r="L67" i="3"/>
  <c r="R67" i="3" s="1"/>
  <c r="L66" i="3"/>
  <c r="L65" i="3"/>
  <c r="R65" i="3" s="1"/>
  <c r="L64" i="3"/>
  <c r="R64" i="3" s="1"/>
  <c r="L63" i="3"/>
  <c r="R63" i="3" s="1"/>
  <c r="L62" i="3"/>
  <c r="R62" i="3" s="1"/>
  <c r="L61" i="3"/>
  <c r="L60" i="3"/>
  <c r="L59" i="3"/>
  <c r="R59" i="3" s="1"/>
  <c r="L58" i="3"/>
  <c r="L57" i="3"/>
  <c r="R57" i="3" s="1"/>
  <c r="L56" i="3"/>
  <c r="R56" i="3" s="1"/>
  <c r="L55" i="3"/>
  <c r="R55" i="3" s="1"/>
  <c r="L54" i="3"/>
  <c r="R54" i="3" s="1"/>
  <c r="L53" i="3"/>
  <c r="R53" i="3" s="1"/>
  <c r="L52" i="3"/>
  <c r="R52" i="3" s="1"/>
  <c r="L51" i="3"/>
  <c r="L50" i="3"/>
  <c r="R50" i="3" s="1"/>
  <c r="L49" i="3"/>
  <c r="R49" i="3" s="1"/>
  <c r="L48" i="3"/>
  <c r="L47" i="3"/>
  <c r="R47" i="3" s="1"/>
  <c r="L46" i="3"/>
  <c r="R46" i="3" s="1"/>
  <c r="L45" i="3"/>
  <c r="L44" i="3"/>
  <c r="R44" i="3" s="1"/>
  <c r="L43" i="3"/>
  <c r="R43" i="3" s="1"/>
  <c r="L42" i="3"/>
  <c r="R42" i="3" s="1"/>
  <c r="L41" i="3"/>
  <c r="R41" i="3" s="1"/>
  <c r="L40" i="3"/>
  <c r="L39" i="3"/>
  <c r="R39" i="3" s="1"/>
  <c r="L38" i="3"/>
  <c r="R38" i="3" s="1"/>
  <c r="L37" i="3"/>
  <c r="R37" i="3" s="1"/>
  <c r="L36" i="3"/>
  <c r="L35" i="3"/>
  <c r="R35" i="3" s="1"/>
  <c r="L34" i="3"/>
  <c r="R34" i="3" s="1"/>
  <c r="L33" i="3"/>
  <c r="R33" i="3" s="1"/>
  <c r="L32" i="3"/>
  <c r="L31" i="3"/>
  <c r="R31" i="3" s="1"/>
  <c r="L30" i="3"/>
  <c r="R30" i="3" s="1"/>
  <c r="L29" i="3"/>
  <c r="L28" i="3"/>
  <c r="R28" i="3" s="1"/>
  <c r="L27" i="3"/>
  <c r="R27" i="3" s="1"/>
  <c r="L26" i="3"/>
  <c r="R26" i="3" s="1"/>
  <c r="L25" i="3"/>
  <c r="L24" i="3"/>
  <c r="R24" i="3" s="1"/>
  <c r="L23" i="3"/>
  <c r="R23" i="3" s="1"/>
  <c r="L22" i="3"/>
  <c r="R22" i="3" s="1"/>
  <c r="L21" i="3"/>
  <c r="R21" i="3" s="1"/>
  <c r="L20" i="3"/>
  <c r="L18" i="3"/>
  <c r="R18" i="3" s="1"/>
  <c r="L17" i="3"/>
  <c r="R17" i="3" s="1"/>
  <c r="L16" i="3"/>
  <c r="R16" i="3" s="1"/>
  <c r="L15" i="3"/>
  <c r="L14" i="3"/>
  <c r="R14" i="3" s="1"/>
  <c r="L12" i="3"/>
  <c r="R12" i="3" s="1"/>
  <c r="L11" i="3"/>
  <c r="R11" i="3" s="1"/>
  <c r="L10" i="3"/>
  <c r="R10" i="3" s="1"/>
  <c r="L9" i="3"/>
  <c r="R9" i="3" s="1"/>
  <c r="L8" i="3"/>
  <c r="L7" i="3"/>
  <c r="J106" i="3"/>
  <c r="J105" i="3"/>
  <c r="J104" i="3"/>
  <c r="J103" i="3"/>
  <c r="J102" i="3"/>
  <c r="J101" i="3"/>
  <c r="J100" i="3"/>
  <c r="J99" i="3"/>
  <c r="J97" i="3"/>
  <c r="J96" i="3"/>
  <c r="J95" i="3"/>
  <c r="J94" i="3"/>
  <c r="J93" i="3"/>
  <c r="J91" i="3"/>
  <c r="J90" i="3"/>
  <c r="J89" i="3"/>
  <c r="J88" i="3"/>
  <c r="J87" i="3"/>
  <c r="J86" i="3"/>
  <c r="J85" i="3"/>
  <c r="J84" i="3"/>
  <c r="J83" i="3"/>
  <c r="J82" i="3"/>
  <c r="J81" i="3"/>
  <c r="J80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8" i="3"/>
  <c r="J17" i="3"/>
  <c r="J16" i="3"/>
  <c r="J15" i="3"/>
  <c r="J14" i="3"/>
  <c r="J12" i="3"/>
  <c r="J11" i="3"/>
  <c r="J10" i="3"/>
  <c r="J9" i="3"/>
  <c r="J8" i="3"/>
  <c r="J7" i="3"/>
  <c r="H106" i="3"/>
  <c r="H105" i="3"/>
  <c r="H104" i="3"/>
  <c r="H103" i="3"/>
  <c r="H102" i="3"/>
  <c r="H101" i="3"/>
  <c r="H100" i="3"/>
  <c r="H99" i="3"/>
  <c r="H97" i="3"/>
  <c r="H96" i="3"/>
  <c r="H95" i="3"/>
  <c r="H94" i="3"/>
  <c r="H93" i="3"/>
  <c r="H91" i="3"/>
  <c r="H90" i="3"/>
  <c r="H89" i="3"/>
  <c r="H88" i="3"/>
  <c r="H87" i="3"/>
  <c r="H86" i="3"/>
  <c r="H85" i="3"/>
  <c r="H84" i="3"/>
  <c r="H83" i="3"/>
  <c r="H82" i="3"/>
  <c r="H81" i="3"/>
  <c r="H80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8" i="3"/>
  <c r="H17" i="3"/>
  <c r="H16" i="3"/>
  <c r="H15" i="3"/>
  <c r="H14" i="3"/>
  <c r="H12" i="3"/>
  <c r="H11" i="3"/>
  <c r="H10" i="3"/>
  <c r="H9" i="3"/>
  <c r="H8" i="3"/>
  <c r="H7" i="3"/>
  <c r="F106" i="3"/>
  <c r="F105" i="3"/>
  <c r="F104" i="3"/>
  <c r="F103" i="3"/>
  <c r="F102" i="3"/>
  <c r="F101" i="3"/>
  <c r="F100" i="3"/>
  <c r="F99" i="3"/>
  <c r="F97" i="3"/>
  <c r="F96" i="3"/>
  <c r="F95" i="3"/>
  <c r="F94" i="3"/>
  <c r="F93" i="3"/>
  <c r="F91" i="3"/>
  <c r="F90" i="3"/>
  <c r="F89" i="3"/>
  <c r="F88" i="3"/>
  <c r="F87" i="3"/>
  <c r="F86" i="3"/>
  <c r="F85" i="3"/>
  <c r="F84" i="3"/>
  <c r="F83" i="3"/>
  <c r="F82" i="3"/>
  <c r="F81" i="3"/>
  <c r="F80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8" i="3"/>
  <c r="F17" i="3"/>
  <c r="F16" i="3"/>
  <c r="F15" i="3"/>
  <c r="F14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<sst xmlns="http://schemas.openxmlformats.org/spreadsheetml/2006/main" count="233" uniqueCount="105">
  <si>
    <t/>
  </si>
  <si>
    <t>文化振興基盤整備費</t>
  </si>
  <si>
    <t>文化庁</t>
  </si>
  <si>
    <t>情報処理業務庁費</t>
  </si>
  <si>
    <t>庁費</t>
  </si>
  <si>
    <t>職員旅費</t>
  </si>
  <si>
    <t>国際文化交流推進費</t>
  </si>
  <si>
    <t>施設施工庁費</t>
  </si>
  <si>
    <t>文化財保存施設整備費</t>
  </si>
  <si>
    <t>文化財保存事業費</t>
  </si>
  <si>
    <t>施設施工庁費</t>
    <rPh sb="0" eb="2">
      <t>シセツ</t>
    </rPh>
    <rPh sb="2" eb="4">
      <t>セコウ</t>
    </rPh>
    <rPh sb="4" eb="6">
      <t>チョウヒ</t>
    </rPh>
    <phoneticPr fontId="5"/>
  </si>
  <si>
    <t>日本芸術院施設費</t>
  </si>
  <si>
    <t>日本芸術院</t>
  </si>
  <si>
    <t>文化振興費</t>
    <phoneticPr fontId="8"/>
  </si>
  <si>
    <t>文化庁共通費</t>
  </si>
  <si>
    <t>日本学士院施設費</t>
  </si>
  <si>
    <t>文部科学本省所轄機関</t>
  </si>
  <si>
    <t>日本学士院</t>
  </si>
  <si>
    <t>科学技術・学術政策研究所</t>
  </si>
  <si>
    <t>試験研究費</t>
  </si>
  <si>
    <t>科学技術政策研究所</t>
  </si>
  <si>
    <t>国立教育政策研究所</t>
  </si>
  <si>
    <t>職員旅費</t>
    <phoneticPr fontId="4"/>
  </si>
  <si>
    <t>文部科学本省</t>
  </si>
  <si>
    <t>沖縄北部連携促進特別振興事業費</t>
    <phoneticPr fontId="4"/>
  </si>
  <si>
    <t>国際交流・協力推進費</t>
  </si>
  <si>
    <t>教職員研修費</t>
  </si>
  <si>
    <t>政府開発援助留学生業務庁費</t>
  </si>
  <si>
    <t>政府開発援助庁費</t>
  </si>
  <si>
    <t>庁費</t>
    <phoneticPr fontId="4"/>
  </si>
  <si>
    <t>政府開発援助職員旅費</t>
  </si>
  <si>
    <t>スポーツ振興費</t>
  </si>
  <si>
    <t>南極地域観測事業費</t>
  </si>
  <si>
    <t>南極地域観測事業業務庁費</t>
  </si>
  <si>
    <t>研究開発推進費</t>
  </si>
  <si>
    <t>地震調査研究推進業務庁費</t>
  </si>
  <si>
    <t>研究振興費</t>
  </si>
  <si>
    <t>科学技術・学術政策推進費</t>
    <phoneticPr fontId="4"/>
  </si>
  <si>
    <t>私立学校振興費</t>
  </si>
  <si>
    <t>高等教育振興費</t>
  </si>
  <si>
    <t>研究拠点形成等業務庁費</t>
  </si>
  <si>
    <t>初等中等教育等振興費</t>
  </si>
  <si>
    <t>生涯学習振興費</t>
  </si>
  <si>
    <t>高等学校卒業程度認定試験業務庁費</t>
  </si>
  <si>
    <t>文部科学本省施設費</t>
  </si>
  <si>
    <t>文部科学本省共通費</t>
  </si>
  <si>
    <t>国会図書館支部庁費</t>
  </si>
  <si>
    <t>計</t>
    <rPh sb="0" eb="1">
      <t>ケイ</t>
    </rPh>
    <phoneticPr fontId="4"/>
  </si>
  <si>
    <t>累計</t>
    <rPh sb="0" eb="2">
      <t>ルイケイ</t>
    </rPh>
    <phoneticPr fontId="4"/>
  </si>
  <si>
    <t>歳出予算現額</t>
  </si>
  <si>
    <t>第1四半期</t>
    <rPh sb="0" eb="1">
      <t>ダイ</t>
    </rPh>
    <rPh sb="2" eb="5">
      <t>シハンキ</t>
    </rPh>
    <phoneticPr fontId="8"/>
  </si>
  <si>
    <t>第2四半期</t>
  </si>
  <si>
    <t>第3四半期</t>
  </si>
  <si>
    <t>比率</t>
    <rPh sb="0" eb="2">
      <t>ヒリツ</t>
    </rPh>
    <phoneticPr fontId="8"/>
  </si>
  <si>
    <t>支出額及び支出割合が前年度より増加した理由</t>
  </si>
  <si>
    <t>支出実績</t>
  </si>
  <si>
    <t>比率増減</t>
  </si>
  <si>
    <t>-</t>
    <phoneticPr fontId="8"/>
  </si>
  <si>
    <t>25年度</t>
    <rPh sb="2" eb="4">
      <t>ネンド</t>
    </rPh>
    <phoneticPr fontId="8"/>
  </si>
  <si>
    <t>（参考：24年度）</t>
    <rPh sb="1" eb="3">
      <t>サンコウ</t>
    </rPh>
    <rPh sb="6" eb="8">
      <t>ネンド</t>
    </rPh>
    <phoneticPr fontId="8"/>
  </si>
  <si>
    <t>平成２５年度第４四半期
－平成２４年度第４四半期</t>
    <phoneticPr fontId="8"/>
  </si>
  <si>
    <t>-</t>
    <phoneticPr fontId="8"/>
  </si>
  <si>
    <t>予算額皆増</t>
  </si>
  <si>
    <t>第4四半期
（出納整理期含）</t>
    <rPh sb="7" eb="9">
      <t>スイトウ</t>
    </rPh>
    <rPh sb="9" eb="11">
      <t>セイリ</t>
    </rPh>
    <rPh sb="11" eb="12">
      <t>キ</t>
    </rPh>
    <rPh sb="12" eb="13">
      <t>フクミ</t>
    </rPh>
    <phoneticPr fontId="8"/>
  </si>
  <si>
    <t>前年度予算は全額を繰越したため、実績がないことによる。</t>
    <rPh sb="0" eb="3">
      <t>ゼンネンド</t>
    </rPh>
    <rPh sb="3" eb="5">
      <t>ヨサン</t>
    </rPh>
    <rPh sb="6" eb="8">
      <t>ゼンガク</t>
    </rPh>
    <rPh sb="9" eb="11">
      <t>クリコシ</t>
    </rPh>
    <rPh sb="16" eb="18">
      <t>ジッセキ</t>
    </rPh>
    <phoneticPr fontId="8"/>
  </si>
  <si>
    <t>前年度第３四半期納期で実施されていた調査業務が第４四半期に実施されたこと等のため</t>
    <rPh sb="0" eb="3">
      <t>ゼンネンド</t>
    </rPh>
    <rPh sb="3" eb="4">
      <t>ダイ</t>
    </rPh>
    <rPh sb="5" eb="8">
      <t>シハンキ</t>
    </rPh>
    <rPh sb="8" eb="10">
      <t>ノウキ</t>
    </rPh>
    <rPh sb="11" eb="13">
      <t>ジッシ</t>
    </rPh>
    <rPh sb="18" eb="20">
      <t>チョウサ</t>
    </rPh>
    <rPh sb="20" eb="22">
      <t>ギョウム</t>
    </rPh>
    <rPh sb="23" eb="24">
      <t>ダイ</t>
    </rPh>
    <rPh sb="25" eb="28">
      <t>シハンキ</t>
    </rPh>
    <rPh sb="29" eb="31">
      <t>ジッシ</t>
    </rPh>
    <rPh sb="36" eb="37">
      <t>トウ</t>
    </rPh>
    <phoneticPr fontId="8"/>
  </si>
  <si>
    <t>式典や会議等の出張案件の増</t>
    <rPh sb="0" eb="2">
      <t>シキテン</t>
    </rPh>
    <rPh sb="3" eb="5">
      <t>カイギ</t>
    </rPh>
    <rPh sb="5" eb="6">
      <t>トウ</t>
    </rPh>
    <rPh sb="7" eb="9">
      <t>シュッチョウ</t>
    </rPh>
    <rPh sb="9" eb="11">
      <t>アンケン</t>
    </rPh>
    <rPh sb="12" eb="13">
      <t>ゾウ</t>
    </rPh>
    <phoneticPr fontId="8"/>
  </si>
  <si>
    <t>前年度実施されなかった工事（繰越）が実施されたことによる増</t>
    <rPh sb="0" eb="3">
      <t>ゼンネンド</t>
    </rPh>
    <rPh sb="3" eb="5">
      <t>ジッシ</t>
    </rPh>
    <rPh sb="11" eb="13">
      <t>コウジ</t>
    </rPh>
    <rPh sb="14" eb="16">
      <t>クリコシ</t>
    </rPh>
    <rPh sb="18" eb="20">
      <t>ジッシ</t>
    </rPh>
    <rPh sb="28" eb="29">
      <t>ゾウ</t>
    </rPh>
    <phoneticPr fontId="8"/>
  </si>
  <si>
    <t>海外美術展が第4四半期に開催されたことによる輸送費の増</t>
    <rPh sb="6" eb="7">
      <t>ダイ</t>
    </rPh>
    <rPh sb="8" eb="11">
      <t>シハンキ</t>
    </rPh>
    <rPh sb="12" eb="14">
      <t>カイサイ</t>
    </rPh>
    <rPh sb="22" eb="25">
      <t>ユソウヒ</t>
    </rPh>
    <rPh sb="26" eb="27">
      <t>ゾウ</t>
    </rPh>
    <phoneticPr fontId="8"/>
  </si>
  <si>
    <t>国立近現代建築資料館のホームページ改修等による増</t>
    <rPh sb="0" eb="2">
      <t>コクリツ</t>
    </rPh>
    <rPh sb="2" eb="5">
      <t>キンゲンダイ</t>
    </rPh>
    <rPh sb="5" eb="7">
      <t>ケンチク</t>
    </rPh>
    <rPh sb="7" eb="10">
      <t>シリョウカン</t>
    </rPh>
    <rPh sb="17" eb="19">
      <t>カイシュウ</t>
    </rPh>
    <rPh sb="19" eb="20">
      <t>トウ</t>
    </rPh>
    <rPh sb="23" eb="24">
      <t>ゾウ</t>
    </rPh>
    <phoneticPr fontId="8"/>
  </si>
  <si>
    <t>国際会議の出席者数変動等による増</t>
    <rPh sb="5" eb="8">
      <t>シュッセキシャ</t>
    </rPh>
    <rPh sb="8" eb="9">
      <t>カズ</t>
    </rPh>
    <rPh sb="9" eb="11">
      <t>ヘンドウ</t>
    </rPh>
    <rPh sb="11" eb="12">
      <t>トウ</t>
    </rPh>
    <rPh sb="15" eb="16">
      <t>ゾウ</t>
    </rPh>
    <phoneticPr fontId="8"/>
  </si>
  <si>
    <t>非常勤職員増員等による経費の増</t>
    <rPh sb="7" eb="8">
      <t>トウ</t>
    </rPh>
    <phoneticPr fontId="8"/>
  </si>
  <si>
    <t>平成25年度より新たなシステム開発を行ったことによる増</t>
    <rPh sb="0" eb="2">
      <t>ヘイセイ</t>
    </rPh>
    <rPh sb="4" eb="6">
      <t>ネンド</t>
    </rPh>
    <rPh sb="8" eb="9">
      <t>アラ</t>
    </rPh>
    <rPh sb="15" eb="17">
      <t>カイハツ</t>
    </rPh>
    <rPh sb="18" eb="19">
      <t>オコナ</t>
    </rPh>
    <rPh sb="26" eb="27">
      <t>ゾウ</t>
    </rPh>
    <phoneticPr fontId="8"/>
  </si>
  <si>
    <t>国際会議出席のための通訳・車両借上等による増</t>
    <rPh sb="4" eb="6">
      <t>シュッセキ</t>
    </rPh>
    <rPh sb="10" eb="12">
      <t>ツウヤク</t>
    </rPh>
    <rPh sb="13" eb="15">
      <t>シャリョウ</t>
    </rPh>
    <rPh sb="15" eb="16">
      <t>カ</t>
    </rPh>
    <rPh sb="16" eb="17">
      <t>ア</t>
    </rPh>
    <phoneticPr fontId="8"/>
  </si>
  <si>
    <t>現地調査の回数が増えたため</t>
    <phoneticPr fontId="8"/>
  </si>
  <si>
    <t>印刷製本案件が増加したため</t>
    <rPh sb="0" eb="2">
      <t>インサツ</t>
    </rPh>
    <rPh sb="2" eb="4">
      <t>セイホン</t>
    </rPh>
    <rPh sb="4" eb="6">
      <t>アンケン</t>
    </rPh>
    <rPh sb="7" eb="9">
      <t>ゾウカ</t>
    </rPh>
    <phoneticPr fontId="8"/>
  </si>
  <si>
    <t>予算の支出状況の公表（庁費・旅費）　一般会計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18" eb="20">
      <t>イッパン</t>
    </rPh>
    <rPh sb="20" eb="22">
      <t>カイケイ</t>
    </rPh>
    <phoneticPr fontId="8"/>
  </si>
  <si>
    <t>文化庁</t>
    <rPh sb="0" eb="3">
      <t>ブンカチョウ</t>
    </rPh>
    <phoneticPr fontId="4"/>
  </si>
  <si>
    <t>教育・科学技術等復興政策費</t>
  </si>
  <si>
    <t>原子力損害賠償業務庁費</t>
  </si>
  <si>
    <t>科学技術振興庁費</t>
  </si>
  <si>
    <t>教育振興助成職員旅費</t>
  </si>
  <si>
    <t>科学技術振興職員旅費</t>
  </si>
  <si>
    <t>文部科学省共通費</t>
  </si>
  <si>
    <t>庁費</t>
    <rPh sb="0" eb="1">
      <t>チョウ</t>
    </rPh>
    <rPh sb="1" eb="2">
      <t>ヒ</t>
    </rPh>
    <phoneticPr fontId="4"/>
  </si>
  <si>
    <t>職員旅費</t>
    <rPh sb="0" eb="2">
      <t>ショクイン</t>
    </rPh>
    <rPh sb="2" eb="4">
      <t>リョヒ</t>
    </rPh>
    <phoneticPr fontId="4"/>
  </si>
  <si>
    <t>事務取扱費</t>
    <rPh sb="0" eb="2">
      <t>ジム</t>
    </rPh>
    <rPh sb="2" eb="4">
      <t>トリアツカイ</t>
    </rPh>
    <rPh sb="4" eb="5">
      <t>ヒ</t>
    </rPh>
    <phoneticPr fontId="4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</si>
  <si>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4"/>
  </si>
  <si>
    <t>組織・項別</t>
    <rPh sb="0" eb="2">
      <t>ソシキ</t>
    </rPh>
    <rPh sb="3" eb="4">
      <t>コウ</t>
    </rPh>
    <rPh sb="4" eb="5">
      <t>ベツ</t>
    </rPh>
    <phoneticPr fontId="4"/>
  </si>
  <si>
    <t>予算の支出状況の公表（庁費・旅費）　　東日本大震災復興特別会計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phoneticPr fontId="8"/>
  </si>
  <si>
    <t>第4四半期
（出納整理期含）</t>
    <rPh sb="0" eb="1">
      <t>ダイ</t>
    </rPh>
    <rPh sb="2" eb="5">
      <t>シハンキ</t>
    </rPh>
    <rPh sb="7" eb="9">
      <t>スイトウ</t>
    </rPh>
    <rPh sb="9" eb="11">
      <t>セイリ</t>
    </rPh>
    <rPh sb="11" eb="12">
      <t>キ</t>
    </rPh>
    <rPh sb="12" eb="13">
      <t>フクミ</t>
    </rPh>
    <phoneticPr fontId="4"/>
  </si>
  <si>
    <t>平成２５年度第４・四半期
－平成２４年度第４・四半期</t>
    <rPh sb="0" eb="2">
      <t>ヘイセイ</t>
    </rPh>
    <rPh sb="4" eb="6">
      <t>ネンド</t>
    </rPh>
    <rPh sb="6" eb="7">
      <t>ダイ</t>
    </rPh>
    <rPh sb="9" eb="12">
      <t>シハンキ</t>
    </rPh>
    <rPh sb="14" eb="16">
      <t>ヘイセイ</t>
    </rPh>
    <rPh sb="18" eb="20">
      <t>ネンド</t>
    </rPh>
    <rPh sb="20" eb="21">
      <t>ダイ</t>
    </rPh>
    <rPh sb="23" eb="26">
      <t>シハンキ</t>
    </rPh>
    <phoneticPr fontId="4"/>
  </si>
  <si>
    <t>支出額及び支出割合が前年度より増加した理由</t>
    <phoneticPr fontId="8"/>
  </si>
  <si>
    <t>支出実績</t>
    <rPh sb="0" eb="2">
      <t>シシュツ</t>
    </rPh>
    <rPh sb="2" eb="4">
      <t>ジッセキ</t>
    </rPh>
    <phoneticPr fontId="8"/>
  </si>
  <si>
    <t>比率増減</t>
    <rPh sb="0" eb="2">
      <t>ヒリツ</t>
    </rPh>
    <rPh sb="2" eb="4">
      <t>ゾウゲン</t>
    </rPh>
    <phoneticPr fontId="8"/>
  </si>
  <si>
    <t>庁費</t>
    <phoneticPr fontId="4"/>
  </si>
  <si>
    <t>第4四半期に開催された会議に必要な資料印刷費等が増加したため。</t>
    <rPh sb="0" eb="1">
      <t>ダイ</t>
    </rPh>
    <rPh sb="2" eb="5">
      <t>シハンキ</t>
    </rPh>
    <rPh sb="6" eb="8">
      <t>カイサイ</t>
    </rPh>
    <rPh sb="11" eb="13">
      <t>カイギ</t>
    </rPh>
    <rPh sb="14" eb="16">
      <t>ヒツヨウ</t>
    </rPh>
    <rPh sb="17" eb="19">
      <t>シリョウ</t>
    </rPh>
    <rPh sb="19" eb="21">
      <t>インサツ</t>
    </rPh>
    <rPh sb="21" eb="22">
      <t>ヒ</t>
    </rPh>
    <rPh sb="22" eb="23">
      <t>トウ</t>
    </rPh>
    <rPh sb="24" eb="26">
      <t>ゾウカ</t>
    </rPh>
    <phoneticPr fontId="8"/>
  </si>
  <si>
    <t>予算額皆増</t>
    <rPh sb="0" eb="3">
      <t>ヨサンガク</t>
    </rPh>
    <rPh sb="3" eb="4">
      <t>ミナ</t>
    </rPh>
    <rPh sb="4" eb="5">
      <t>ゾウ</t>
    </rPh>
    <phoneticPr fontId="8"/>
  </si>
  <si>
    <t>予算の支出状況の公表（庁費・旅費）　　エネルギー対策特別会計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24" eb="26">
      <t>タイサク</t>
    </rPh>
    <rPh sb="26" eb="28">
      <t>トクベツ</t>
    </rPh>
    <rPh sb="28" eb="30">
      <t>カイケイ</t>
    </rPh>
    <phoneticPr fontId="10"/>
  </si>
  <si>
    <t>参考：24年度</t>
    <rPh sb="0" eb="2">
      <t>サンコウ</t>
    </rPh>
    <rPh sb="5" eb="7">
      <t>ネンド</t>
    </rPh>
    <phoneticPr fontId="4"/>
  </si>
  <si>
    <t>第1四半期</t>
    <rPh sb="0" eb="1">
      <t>ダイ</t>
    </rPh>
    <rPh sb="2" eb="5">
      <t>シハンキ</t>
    </rPh>
    <phoneticPr fontId="4"/>
  </si>
  <si>
    <t>比率</t>
    <rPh sb="0" eb="2">
      <t>ヒリツ</t>
    </rPh>
    <phoneticPr fontId="4"/>
  </si>
  <si>
    <t>第4四半期
（出納整理期含）</t>
    <rPh sb="7" eb="9">
      <t>スイトウ</t>
    </rPh>
    <rPh sb="9" eb="11">
      <t>セイリ</t>
    </rPh>
    <rPh sb="11" eb="12">
      <t>キ</t>
    </rPh>
    <rPh sb="12" eb="13">
      <t>フク</t>
    </rPh>
    <phoneticPr fontId="4"/>
  </si>
  <si>
    <t>第4四半期</t>
    <phoneticPr fontId="4"/>
  </si>
  <si>
    <t>支出額及び支出割合が前年度より増加した理由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</si>
</sst>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0.0%"/>
    <numFmt numFmtId="178" formatCode="0.0\p\t"/>
    <numFmt numFmtId="179" formatCode="#,##0;&quot;△ &quot;#,##0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23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9">
    <xf numFmtId="0" fontId="0" fillId="0" borderId="0" xfId="0"/>
    <xf numFmtId="0" fontId="25" fillId="0" borderId="0" xfId="0" applyNumberFormat="1" applyFont="1" applyFill="1" applyBorder="1" applyAlignment="1">
      <alignment vertical="center"/>
    </xf>
    <xf numFmtId="0" fontId="25" fillId="0" borderId="8" xfId="0" applyNumberFormat="1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0" xfId="0" applyNumberFormat="1" applyFont="1" applyBorder="1" applyAlignment="1">
      <alignment vertical="center"/>
    </xf>
    <xf numFmtId="0" fontId="25" fillId="0" borderId="0" xfId="1" applyFont="1">
      <alignment vertical="center"/>
    </xf>
    <xf numFmtId="0" fontId="25" fillId="0" borderId="0" xfId="1" applyNumberFormat="1" applyFont="1">
      <alignment vertical="center"/>
    </xf>
    <xf numFmtId="0" fontId="25" fillId="0" borderId="0" xfId="1" applyNumberFormat="1" applyFont="1" applyFill="1">
      <alignment vertical="center"/>
    </xf>
    <xf numFmtId="0" fontId="25" fillId="0" borderId="0" xfId="1" applyNumberFormat="1" applyFont="1" applyFill="1" applyAlignment="1">
      <alignment vertical="center" shrinkToFit="1"/>
    </xf>
    <xf numFmtId="0" fontId="25" fillId="0" borderId="0" xfId="1" applyFont="1" applyFill="1">
      <alignment vertical="center"/>
    </xf>
    <xf numFmtId="0" fontId="25" fillId="0" borderId="7" xfId="1" applyNumberFormat="1" applyFont="1" applyFill="1" applyBorder="1" applyAlignment="1">
      <alignment vertical="center" shrinkToFit="1"/>
    </xf>
    <xf numFmtId="0" fontId="25" fillId="0" borderId="2" xfId="1" applyFont="1" applyBorder="1">
      <alignment vertical="center"/>
    </xf>
    <xf numFmtId="0" fontId="25" fillId="0" borderId="6" xfId="1" applyNumberFormat="1" applyFont="1" applyFill="1" applyBorder="1">
      <alignment vertical="center"/>
    </xf>
    <xf numFmtId="0" fontId="25" fillId="0" borderId="6" xfId="1" applyNumberFormat="1" applyFont="1" applyFill="1" applyBorder="1" applyAlignment="1">
      <alignment vertical="center" shrinkToFit="1"/>
    </xf>
    <xf numFmtId="0" fontId="25" fillId="0" borderId="5" xfId="1" applyFont="1" applyBorder="1">
      <alignment vertical="center"/>
    </xf>
    <xf numFmtId="0" fontId="25" fillId="0" borderId="5" xfId="1" applyFont="1" applyFill="1" applyBorder="1">
      <alignment vertical="center"/>
    </xf>
    <xf numFmtId="0" fontId="25" fillId="0" borderId="4" xfId="1" applyNumberFormat="1" applyFont="1" applyFill="1" applyBorder="1">
      <alignment vertical="center"/>
    </xf>
    <xf numFmtId="0" fontId="25" fillId="0" borderId="4" xfId="1" applyNumberFormat="1" applyFont="1" applyFill="1" applyBorder="1" applyAlignment="1">
      <alignment vertical="center" shrinkToFit="1"/>
    </xf>
    <xf numFmtId="176" fontId="25" fillId="0" borderId="3" xfId="1" applyNumberFormat="1" applyFont="1" applyBorder="1" applyAlignment="1">
      <alignment horizontal="right" vertical="center" shrinkToFit="1"/>
    </xf>
    <xf numFmtId="177" fontId="25" fillId="0" borderId="3" xfId="62" applyNumberFormat="1" applyFont="1" applyBorder="1" applyAlignment="1">
      <alignment horizontal="right" vertical="center" shrinkToFit="1"/>
    </xf>
    <xf numFmtId="176" fontId="25" fillId="0" borderId="3" xfId="1" applyNumberFormat="1" applyFont="1" applyFill="1" applyBorder="1" applyAlignment="1">
      <alignment horizontal="right" vertical="center" shrinkToFit="1"/>
    </xf>
    <xf numFmtId="177" fontId="25" fillId="0" borderId="3" xfId="62" applyNumberFormat="1" applyFont="1" applyFill="1" applyBorder="1" applyAlignment="1">
      <alignment horizontal="right" vertical="center" shrinkToFit="1"/>
    </xf>
    <xf numFmtId="176" fontId="25" fillId="0" borderId="3" xfId="1" applyNumberFormat="1" applyFont="1" applyBorder="1">
      <alignment vertical="center"/>
    </xf>
    <xf numFmtId="178" fontId="25" fillId="0" borderId="3" xfId="1" applyNumberFormat="1" applyFont="1" applyBorder="1">
      <alignment vertical="center"/>
    </xf>
    <xf numFmtId="0" fontId="25" fillId="0" borderId="0" xfId="1" applyFont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176" fontId="25" fillId="0" borderId="5" xfId="1" applyNumberFormat="1" applyFont="1" applyFill="1" applyBorder="1">
      <alignment vertical="center"/>
    </xf>
    <xf numFmtId="178" fontId="25" fillId="0" borderId="5" xfId="1" applyNumberFormat="1" applyFont="1" applyFill="1" applyBorder="1">
      <alignment vertical="center"/>
    </xf>
    <xf numFmtId="176" fontId="25" fillId="0" borderId="3" xfId="1" applyNumberFormat="1" applyFont="1" applyFill="1" applyBorder="1">
      <alignment vertical="center"/>
    </xf>
    <xf numFmtId="178" fontId="25" fillId="0" borderId="3" xfId="1" applyNumberFormat="1" applyFont="1" applyFill="1" applyBorder="1">
      <alignment vertical="center"/>
    </xf>
    <xf numFmtId="0" fontId="25" fillId="0" borderId="0" xfId="65" applyNumberFormat="1" applyFont="1" applyAlignment="1">
      <alignment vertical="center"/>
    </xf>
    <xf numFmtId="0" fontId="25" fillId="0" borderId="0" xfId="66" applyFont="1" applyAlignment="1">
      <alignment vertical="center"/>
    </xf>
    <xf numFmtId="0" fontId="25" fillId="0" borderId="0" xfId="65" applyFont="1" applyAlignment="1">
      <alignment vertical="center"/>
    </xf>
    <xf numFmtId="0" fontId="25" fillId="0" borderId="0" xfId="64" applyFont="1">
      <alignment vertical="center"/>
    </xf>
    <xf numFmtId="0" fontId="25" fillId="0" borderId="26" xfId="65" applyNumberFormat="1" applyFont="1" applyBorder="1" applyAlignment="1">
      <alignment vertical="center"/>
    </xf>
    <xf numFmtId="0" fontId="25" fillId="0" borderId="27" xfId="65" applyNumberFormat="1" applyFont="1" applyBorder="1" applyAlignment="1">
      <alignment vertical="center"/>
    </xf>
    <xf numFmtId="0" fontId="25" fillId="0" borderId="28" xfId="65" applyNumberFormat="1" applyFont="1" applyBorder="1" applyAlignment="1">
      <alignment vertical="center"/>
    </xf>
    <xf numFmtId="0" fontId="25" fillId="0" borderId="27" xfId="64" applyFont="1" applyBorder="1">
      <alignment vertical="center"/>
    </xf>
    <xf numFmtId="0" fontId="25" fillId="0" borderId="34" xfId="64" applyFont="1" applyBorder="1">
      <alignment vertical="center"/>
    </xf>
    <xf numFmtId="0" fontId="25" fillId="0" borderId="35" xfId="65" applyNumberFormat="1" applyFont="1" applyBorder="1" applyAlignment="1">
      <alignment vertical="center"/>
    </xf>
    <xf numFmtId="0" fontId="25" fillId="0" borderId="0" xfId="65" applyNumberFormat="1" applyFont="1" applyBorder="1" applyAlignment="1">
      <alignment vertical="center"/>
    </xf>
    <xf numFmtId="0" fontId="25" fillId="0" borderId="11" xfId="65" applyNumberFormat="1" applyFont="1" applyBorder="1" applyAlignment="1">
      <alignment vertical="center"/>
    </xf>
    <xf numFmtId="0" fontId="25" fillId="0" borderId="38" xfId="65" applyNumberFormat="1" applyFont="1" applyBorder="1" applyAlignment="1">
      <alignment vertical="center"/>
    </xf>
    <xf numFmtId="0" fontId="25" fillId="0" borderId="8" xfId="65" applyNumberFormat="1" applyFont="1" applyBorder="1" applyAlignment="1">
      <alignment vertical="center"/>
    </xf>
    <xf numFmtId="0" fontId="25" fillId="0" borderId="7" xfId="65" applyNumberFormat="1" applyFont="1" applyBorder="1" applyAlignment="1">
      <alignment vertical="center"/>
    </xf>
    <xf numFmtId="49" fontId="25" fillId="0" borderId="2" xfId="65" applyNumberFormat="1" applyFont="1" applyFill="1" applyBorder="1" applyAlignment="1">
      <alignment horizontal="center" vertical="center"/>
    </xf>
    <xf numFmtId="0" fontId="25" fillId="0" borderId="12" xfId="1" applyFont="1" applyBorder="1">
      <alignment vertical="center"/>
    </xf>
    <xf numFmtId="0" fontId="25" fillId="0" borderId="7" xfId="1" applyFont="1" applyBorder="1">
      <alignment vertical="center"/>
    </xf>
    <xf numFmtId="0" fontId="25" fillId="0" borderId="39" xfId="1" applyFont="1" applyBorder="1">
      <alignment vertical="center"/>
    </xf>
    <xf numFmtId="0" fontId="25" fillId="0" borderId="40" xfId="65" applyNumberFormat="1" applyFont="1" applyFill="1" applyBorder="1" applyAlignment="1">
      <alignment vertical="center"/>
    </xf>
    <xf numFmtId="0" fontId="25" fillId="0" borderId="6" xfId="65" applyNumberFormat="1" applyFont="1" applyFill="1" applyBorder="1" applyAlignment="1">
      <alignment vertical="center"/>
    </xf>
    <xf numFmtId="0" fontId="25" fillId="0" borderId="48" xfId="65" applyNumberFormat="1" applyFont="1" applyFill="1" applyBorder="1" applyAlignment="1">
      <alignment vertical="center"/>
    </xf>
    <xf numFmtId="179" fontId="25" fillId="0" borderId="5" xfId="66" applyNumberFormat="1" applyFont="1" applyFill="1" applyBorder="1" applyAlignment="1">
      <alignment horizontal="right" vertical="center" shrinkToFit="1"/>
    </xf>
    <xf numFmtId="177" fontId="25" fillId="0" borderId="5" xfId="62" applyNumberFormat="1" applyFont="1" applyFill="1" applyBorder="1" applyAlignment="1">
      <alignment horizontal="right" vertical="center" shrinkToFit="1"/>
    </xf>
    <xf numFmtId="179" fontId="25" fillId="0" borderId="5" xfId="65" applyNumberFormat="1" applyFont="1" applyFill="1" applyBorder="1" applyAlignment="1">
      <alignment horizontal="right" vertical="center" shrinkToFit="1"/>
    </xf>
    <xf numFmtId="177" fontId="25" fillId="0" borderId="6" xfId="62" applyNumberFormat="1" applyFont="1" applyBorder="1">
      <alignment vertical="center"/>
    </xf>
    <xf numFmtId="179" fontId="25" fillId="0" borderId="5" xfId="64" applyNumberFormat="1" applyFont="1" applyBorder="1">
      <alignment vertical="center"/>
    </xf>
    <xf numFmtId="178" fontId="25" fillId="0" borderId="5" xfId="64" applyNumberFormat="1" applyFont="1" applyBorder="1">
      <alignment vertical="center"/>
    </xf>
    <xf numFmtId="0" fontId="25" fillId="0" borderId="49" xfId="64" applyFont="1" applyBorder="1">
      <alignment vertical="center"/>
    </xf>
    <xf numFmtId="0" fontId="25" fillId="0" borderId="42" xfId="65" quotePrefix="1" applyNumberFormat="1" applyFont="1" applyFill="1" applyBorder="1" applyAlignment="1">
      <alignment horizontal="right" vertical="center"/>
    </xf>
    <xf numFmtId="0" fontId="25" fillId="0" borderId="4" xfId="65" applyNumberFormat="1" applyFont="1" applyFill="1" applyBorder="1" applyAlignment="1">
      <alignment vertical="center"/>
    </xf>
    <xf numFmtId="0" fontId="25" fillId="0" borderId="25" xfId="65" applyNumberFormat="1" applyFont="1" applyFill="1" applyBorder="1" applyAlignment="1">
      <alignment vertical="center" shrinkToFit="1"/>
    </xf>
    <xf numFmtId="179" fontId="25" fillId="0" borderId="3" xfId="66" quotePrefix="1" applyNumberFormat="1" applyFont="1" applyFill="1" applyBorder="1" applyAlignment="1">
      <alignment horizontal="right" vertical="center"/>
    </xf>
    <xf numFmtId="179" fontId="25" fillId="0" borderId="3" xfId="65" applyNumberFormat="1" applyFont="1" applyFill="1" applyBorder="1" applyAlignment="1">
      <alignment horizontal="right" vertical="center" shrinkToFit="1"/>
    </xf>
    <xf numFmtId="177" fontId="25" fillId="0" borderId="4" xfId="62" applyNumberFormat="1" applyFont="1" applyBorder="1">
      <alignment vertical="center"/>
    </xf>
    <xf numFmtId="179" fontId="25" fillId="0" borderId="3" xfId="64" applyNumberFormat="1" applyFont="1" applyBorder="1">
      <alignment vertical="center"/>
    </xf>
    <xf numFmtId="178" fontId="25" fillId="0" borderId="3" xfId="64" applyNumberFormat="1" applyFont="1" applyBorder="1">
      <alignment vertical="center"/>
    </xf>
    <xf numFmtId="0" fontId="25" fillId="0" borderId="50" xfId="64" applyFont="1" applyBorder="1">
      <alignment vertical="center"/>
    </xf>
    <xf numFmtId="0" fontId="25" fillId="0" borderId="42" xfId="65" applyNumberFormat="1" applyFont="1" applyFill="1" applyBorder="1" applyAlignment="1">
      <alignment vertical="center"/>
    </xf>
    <xf numFmtId="179" fontId="25" fillId="0" borderId="3" xfId="66" applyNumberFormat="1" applyFont="1" applyFill="1" applyBorder="1" applyAlignment="1">
      <alignment vertical="center"/>
    </xf>
    <xf numFmtId="0" fontId="25" fillId="0" borderId="44" xfId="65" applyNumberFormat="1" applyFont="1" applyFill="1" applyBorder="1" applyAlignment="1">
      <alignment vertical="center"/>
    </xf>
    <xf numFmtId="0" fontId="25" fillId="0" borderId="45" xfId="65" applyNumberFormat="1" applyFont="1" applyFill="1" applyBorder="1" applyAlignment="1">
      <alignment vertical="center"/>
    </xf>
    <xf numFmtId="0" fontId="25" fillId="0" borderId="51" xfId="65" applyNumberFormat="1" applyFont="1" applyFill="1" applyBorder="1" applyAlignment="1">
      <alignment vertical="center" shrinkToFit="1"/>
    </xf>
    <xf numFmtId="179" fontId="25" fillId="0" borderId="46" xfId="66" applyNumberFormat="1" applyFont="1" applyFill="1" applyBorder="1" applyAlignment="1">
      <alignment vertical="center"/>
    </xf>
    <xf numFmtId="179" fontId="25" fillId="0" borderId="46" xfId="65" applyNumberFormat="1" applyFont="1" applyFill="1" applyBorder="1" applyAlignment="1">
      <alignment horizontal="right" vertical="center" shrinkToFit="1"/>
    </xf>
    <xf numFmtId="177" fontId="25" fillId="0" borderId="46" xfId="62" applyNumberFormat="1" applyFont="1" applyFill="1" applyBorder="1" applyAlignment="1">
      <alignment horizontal="right" vertical="center" shrinkToFit="1"/>
    </xf>
    <xf numFmtId="177" fontId="25" fillId="0" borderId="45" xfId="62" applyNumberFormat="1" applyFont="1" applyBorder="1">
      <alignment vertical="center"/>
    </xf>
    <xf numFmtId="179" fontId="25" fillId="0" borderId="46" xfId="64" applyNumberFormat="1" applyFont="1" applyBorder="1">
      <alignment vertical="center"/>
    </xf>
    <xf numFmtId="178" fontId="25" fillId="0" borderId="46" xfId="64" applyNumberFormat="1" applyFont="1" applyBorder="1">
      <alignment vertical="center"/>
    </xf>
    <xf numFmtId="0" fontId="25" fillId="0" borderId="52" xfId="64" applyFont="1" applyBorder="1">
      <alignment vertical="center"/>
    </xf>
    <xf numFmtId="0" fontId="26" fillId="0" borderId="0" xfId="65" applyNumberFormat="1" applyFont="1" applyAlignment="1">
      <alignment vertical="center"/>
    </xf>
    <xf numFmtId="0" fontId="26" fillId="0" borderId="0" xfId="65" applyFont="1" applyAlignment="1">
      <alignment vertical="center"/>
    </xf>
    <xf numFmtId="0" fontId="26" fillId="0" borderId="0" xfId="65" applyFont="1" applyFill="1" applyAlignment="1">
      <alignment vertical="center"/>
    </xf>
    <xf numFmtId="0" fontId="25" fillId="0" borderId="0" xfId="64" applyFont="1" applyFill="1">
      <alignment vertical="center"/>
    </xf>
    <xf numFmtId="0" fontId="26" fillId="0" borderId="0" xfId="66" applyFont="1" applyAlignment="1">
      <alignment vertical="center"/>
    </xf>
    <xf numFmtId="0" fontId="25" fillId="0" borderId="0" xfId="1" applyNumberFormat="1" applyFont="1" applyAlignment="1">
      <alignment vertical="center" shrinkToFit="1"/>
    </xf>
    <xf numFmtId="0" fontId="25" fillId="0" borderId="26" xfId="0" applyNumberFormat="1" applyFont="1" applyBorder="1" applyAlignment="1">
      <alignment vertical="center"/>
    </xf>
    <xf numFmtId="0" fontId="25" fillId="0" borderId="27" xfId="0" applyNumberFormat="1" applyFont="1" applyBorder="1" applyAlignment="1">
      <alignment vertical="center"/>
    </xf>
    <xf numFmtId="0" fontId="25" fillId="0" borderId="28" xfId="1" applyNumberFormat="1" applyFont="1" applyBorder="1" applyAlignment="1">
      <alignment vertical="center" shrinkToFit="1"/>
    </xf>
    <xf numFmtId="0" fontId="25" fillId="0" borderId="33" xfId="1" applyFont="1" applyBorder="1">
      <alignment vertical="center"/>
    </xf>
    <xf numFmtId="0" fontId="25" fillId="0" borderId="27" xfId="1" applyFont="1" applyBorder="1">
      <alignment vertical="center"/>
    </xf>
    <xf numFmtId="0" fontId="25" fillId="0" borderId="34" xfId="1" applyFont="1" applyBorder="1">
      <alignment vertical="center"/>
    </xf>
    <xf numFmtId="0" fontId="25" fillId="0" borderId="35" xfId="0" applyNumberFormat="1" applyFont="1" applyBorder="1" applyAlignment="1">
      <alignment vertical="center"/>
    </xf>
    <xf numFmtId="0" fontId="25" fillId="0" borderId="11" xfId="1" applyNumberFormat="1" applyFont="1" applyBorder="1" applyAlignment="1">
      <alignment vertical="center" shrinkToFit="1"/>
    </xf>
    <xf numFmtId="0" fontId="25" fillId="0" borderId="38" xfId="0" applyNumberFormat="1" applyFont="1" applyBorder="1" applyAlignment="1">
      <alignment vertical="center"/>
    </xf>
    <xf numFmtId="0" fontId="25" fillId="0" borderId="8" xfId="0" applyNumberFormat="1" applyFont="1" applyBorder="1" applyAlignment="1">
      <alignment vertical="center"/>
    </xf>
    <xf numFmtId="0" fontId="25" fillId="0" borderId="7" xfId="1" applyNumberFormat="1" applyFont="1" applyBorder="1" applyAlignment="1">
      <alignment vertical="center" shrinkToFit="1"/>
    </xf>
    <xf numFmtId="0" fontId="25" fillId="0" borderId="40" xfId="1" applyNumberFormat="1" applyFont="1" applyBorder="1">
      <alignment vertical="center"/>
    </xf>
    <xf numFmtId="0" fontId="25" fillId="0" borderId="6" xfId="1" applyNumberFormat="1" applyFont="1" applyBorder="1">
      <alignment vertical="center"/>
    </xf>
    <xf numFmtId="0" fontId="25" fillId="0" borderId="6" xfId="1" applyNumberFormat="1" applyFont="1" applyBorder="1" applyAlignment="1">
      <alignment vertical="center" shrinkToFit="1"/>
    </xf>
    <xf numFmtId="0" fontId="25" fillId="0" borderId="41" xfId="1" applyFont="1" applyBorder="1">
      <alignment vertical="center"/>
    </xf>
    <xf numFmtId="0" fontId="25" fillId="0" borderId="42" xfId="1" applyNumberFormat="1" applyFont="1" applyFill="1" applyBorder="1">
      <alignment vertical="center"/>
    </xf>
    <xf numFmtId="0" fontId="25" fillId="0" borderId="43" xfId="1" applyFont="1" applyBorder="1">
      <alignment vertical="center"/>
    </xf>
    <xf numFmtId="0" fontId="25" fillId="0" borderId="43" xfId="1" applyFont="1" applyFill="1" applyBorder="1" applyAlignment="1">
      <alignment vertical="center" wrapText="1"/>
    </xf>
    <xf numFmtId="176" fontId="25" fillId="0" borderId="3" xfId="1" applyNumberFormat="1" applyFont="1" applyBorder="1" applyAlignment="1">
      <alignment horizontal="center" vertical="center" shrinkToFit="1"/>
    </xf>
    <xf numFmtId="177" fontId="25" fillId="0" borderId="3" xfId="62" applyNumberFormat="1" applyFont="1" applyBorder="1" applyAlignment="1">
      <alignment horizontal="center" vertical="center" shrinkToFit="1"/>
    </xf>
    <xf numFmtId="176" fontId="25" fillId="0" borderId="3" xfId="1" applyNumberFormat="1" applyFont="1" applyBorder="1" applyAlignment="1">
      <alignment horizontal="center" vertical="center"/>
    </xf>
    <xf numFmtId="178" fontId="25" fillId="0" borderId="3" xfId="1" applyNumberFormat="1" applyFont="1" applyBorder="1" applyAlignment="1">
      <alignment horizontal="center" vertical="center"/>
    </xf>
    <xf numFmtId="0" fontId="25" fillId="0" borderId="44" xfId="1" applyNumberFormat="1" applyFont="1" applyFill="1" applyBorder="1">
      <alignment vertical="center"/>
    </xf>
    <xf numFmtId="0" fontId="25" fillId="0" borderId="45" xfId="1" applyNumberFormat="1" applyFont="1" applyFill="1" applyBorder="1">
      <alignment vertical="center"/>
    </xf>
    <xf numFmtId="0" fontId="25" fillId="0" borderId="45" xfId="1" applyNumberFormat="1" applyFont="1" applyFill="1" applyBorder="1" applyAlignment="1">
      <alignment vertical="center" shrinkToFit="1"/>
    </xf>
    <xf numFmtId="176" fontId="25" fillId="0" borderId="46" xfId="1" applyNumberFormat="1" applyFont="1" applyBorder="1" applyAlignment="1">
      <alignment horizontal="right" vertical="center" shrinkToFit="1"/>
    </xf>
    <xf numFmtId="177" fontId="25" fillId="0" borderId="46" xfId="62" applyNumberFormat="1" applyFont="1" applyBorder="1" applyAlignment="1">
      <alignment horizontal="right" vertical="center" shrinkToFit="1"/>
    </xf>
    <xf numFmtId="176" fontId="25" fillId="0" borderId="46" xfId="1" applyNumberFormat="1" applyFont="1" applyBorder="1">
      <alignment vertical="center"/>
    </xf>
    <xf numFmtId="178" fontId="25" fillId="0" borderId="46" xfId="1" applyNumberFormat="1" applyFont="1" applyBorder="1">
      <alignment vertical="center"/>
    </xf>
    <xf numFmtId="0" fontId="25" fillId="0" borderId="47" xfId="1" applyFont="1" applyBorder="1">
      <alignment vertical="center"/>
    </xf>
    <xf numFmtId="0" fontId="25" fillId="0" borderId="26" xfId="0" applyNumberFormat="1" applyFont="1" applyFill="1" applyBorder="1" applyAlignment="1">
      <alignment vertical="center"/>
    </xf>
    <xf numFmtId="0" fontId="25" fillId="0" borderId="27" xfId="0" applyNumberFormat="1" applyFont="1" applyFill="1" applyBorder="1" applyAlignment="1">
      <alignment vertical="center"/>
    </xf>
    <xf numFmtId="0" fontId="25" fillId="0" borderId="28" xfId="1" applyNumberFormat="1" applyFont="1" applyFill="1" applyBorder="1" applyAlignment="1">
      <alignment vertical="center" shrinkToFit="1"/>
    </xf>
    <xf numFmtId="0" fontId="25" fillId="0" borderId="35" xfId="0" applyNumberFormat="1" applyFont="1" applyFill="1" applyBorder="1" applyAlignment="1">
      <alignment vertical="center"/>
    </xf>
    <xf numFmtId="0" fontId="25" fillId="0" borderId="0" xfId="1" applyNumberFormat="1" applyFont="1" applyFill="1" applyBorder="1" applyAlignment="1">
      <alignment vertical="center" shrinkToFit="1"/>
    </xf>
    <xf numFmtId="0" fontId="25" fillId="0" borderId="38" xfId="0" applyNumberFormat="1" applyFont="1" applyFill="1" applyBorder="1" applyAlignment="1">
      <alignment vertical="center"/>
    </xf>
    <xf numFmtId="0" fontId="25" fillId="0" borderId="40" xfId="1" applyNumberFormat="1" applyFont="1" applyFill="1" applyBorder="1">
      <alignment vertical="center"/>
    </xf>
    <xf numFmtId="0" fontId="25" fillId="0" borderId="54" xfId="1" applyFont="1" applyBorder="1">
      <alignment vertical="center"/>
    </xf>
    <xf numFmtId="20" fontId="25" fillId="0" borderId="42" xfId="1" applyNumberFormat="1" applyFont="1" applyFill="1" applyBorder="1">
      <alignment vertical="center"/>
    </xf>
    <xf numFmtId="0" fontId="25" fillId="0" borderId="41" xfId="1" applyFont="1" applyFill="1" applyBorder="1">
      <alignment vertical="center"/>
    </xf>
    <xf numFmtId="0" fontId="25" fillId="0" borderId="43" xfId="1" applyFont="1" applyFill="1" applyBorder="1">
      <alignment vertical="center"/>
    </xf>
    <xf numFmtId="0" fontId="25" fillId="0" borderId="43" xfId="1" applyFont="1" applyFill="1" applyBorder="1" applyAlignment="1">
      <alignment horizontal="center" vertical="center"/>
    </xf>
    <xf numFmtId="0" fontId="25" fillId="0" borderId="43" xfId="1" applyFont="1" applyFill="1" applyBorder="1" applyAlignment="1">
      <alignment horizontal="left" vertical="center" wrapText="1"/>
    </xf>
    <xf numFmtId="176" fontId="25" fillId="0" borderId="46" xfId="1" applyNumberFormat="1" applyFont="1" applyFill="1" applyBorder="1" applyAlignment="1">
      <alignment horizontal="right" vertical="center" shrinkToFit="1"/>
    </xf>
    <xf numFmtId="176" fontId="25" fillId="0" borderId="46" xfId="1" applyNumberFormat="1" applyFont="1" applyFill="1" applyBorder="1">
      <alignment vertical="center"/>
    </xf>
    <xf numFmtId="178" fontId="25" fillId="0" borderId="46" xfId="1" applyNumberFormat="1" applyFont="1" applyFill="1" applyBorder="1">
      <alignment vertical="center"/>
    </xf>
    <xf numFmtId="0" fontId="25" fillId="0" borderId="47" xfId="1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 wrapText="1"/>
    </xf>
    <xf numFmtId="0" fontId="25" fillId="0" borderId="53" xfId="1" applyFont="1" applyBorder="1" applyAlignment="1">
      <alignment horizontal="center" vertical="center" wrapText="1"/>
    </xf>
    <xf numFmtId="0" fontId="25" fillId="0" borderId="37" xfId="1" applyFont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/>
    </xf>
    <xf numFmtId="0" fontId="25" fillId="0" borderId="35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25" fillId="0" borderId="35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79" fontId="25" fillId="0" borderId="2" xfId="63" applyNumberFormat="1" applyFont="1" applyFill="1" applyBorder="1" applyAlignment="1">
      <alignment horizontal="center" vertical="center" wrapText="1"/>
    </xf>
    <xf numFmtId="49" fontId="25" fillId="0" borderId="2" xfId="65" applyNumberFormat="1" applyFont="1" applyFill="1" applyBorder="1" applyAlignment="1">
      <alignment horizontal="center" vertical="center"/>
    </xf>
    <xf numFmtId="0" fontId="25" fillId="0" borderId="2" xfId="65" applyFont="1" applyFill="1" applyBorder="1" applyAlignment="1">
      <alignment horizontal="center" vertical="center"/>
    </xf>
    <xf numFmtId="0" fontId="25" fillId="0" borderId="9" xfId="65" applyFont="1" applyFill="1" applyBorder="1" applyAlignment="1">
      <alignment horizontal="center" vertical="center"/>
    </xf>
    <xf numFmtId="0" fontId="25" fillId="0" borderId="24" xfId="65" applyFont="1" applyFill="1" applyBorder="1" applyAlignment="1">
      <alignment horizontal="center" vertical="center"/>
    </xf>
    <xf numFmtId="0" fontId="25" fillId="0" borderId="12" xfId="65" applyFont="1" applyFill="1" applyBorder="1" applyAlignment="1">
      <alignment horizontal="center" vertical="center"/>
    </xf>
    <xf numFmtId="179" fontId="25" fillId="0" borderId="9" xfId="63" applyNumberFormat="1" applyFont="1" applyFill="1" applyBorder="1" applyAlignment="1">
      <alignment horizontal="center" vertical="center" wrapText="1"/>
    </xf>
    <xf numFmtId="179" fontId="25" fillId="0" borderId="14" xfId="63" applyNumberFormat="1" applyFont="1" applyFill="1" applyBorder="1" applyAlignment="1">
      <alignment horizontal="center" vertical="center" wrapText="1"/>
    </xf>
    <xf numFmtId="179" fontId="25" fillId="0" borderId="12" xfId="63" applyNumberFormat="1" applyFont="1" applyFill="1" applyBorder="1" applyAlignment="1">
      <alignment horizontal="center" vertical="center" wrapText="1"/>
    </xf>
    <xf numFmtId="179" fontId="25" fillId="0" borderId="7" xfId="63" applyNumberFormat="1" applyFont="1" applyFill="1" applyBorder="1" applyAlignment="1">
      <alignment horizontal="center" vertical="center" wrapText="1"/>
    </xf>
    <xf numFmtId="0" fontId="25" fillId="0" borderId="35" xfId="65" applyNumberFormat="1" applyFont="1" applyBorder="1" applyAlignment="1">
      <alignment horizontal="center" vertical="center"/>
    </xf>
    <xf numFmtId="0" fontId="25" fillId="0" borderId="0" xfId="65" applyNumberFormat="1" applyFont="1" applyBorder="1" applyAlignment="1">
      <alignment horizontal="center" vertical="center"/>
    </xf>
    <xf numFmtId="0" fontId="25" fillId="0" borderId="11" xfId="65" applyNumberFormat="1" applyFont="1" applyBorder="1" applyAlignment="1">
      <alignment horizontal="center" vertical="center"/>
    </xf>
    <xf numFmtId="0" fontId="25" fillId="0" borderId="33" xfId="66" applyFont="1" applyBorder="1" applyAlignment="1">
      <alignment horizontal="center" vertical="center"/>
    </xf>
    <xf numFmtId="0" fontId="25" fillId="0" borderId="10" xfId="66" applyFont="1" applyBorder="1" applyAlignment="1">
      <alignment horizontal="center" vertical="center"/>
    </xf>
    <xf numFmtId="0" fontId="25" fillId="0" borderId="1" xfId="66" applyFont="1" applyBorder="1" applyAlignment="1">
      <alignment horizontal="center" vertical="center"/>
    </xf>
    <xf numFmtId="0" fontId="25" fillId="0" borderId="13" xfId="65" applyFont="1" applyFill="1" applyBorder="1" applyAlignment="1">
      <alignment horizontal="center" vertical="center"/>
    </xf>
    <xf numFmtId="0" fontId="25" fillId="0" borderId="10" xfId="65" applyFont="1" applyFill="1" applyBorder="1" applyAlignment="1">
      <alignment horizontal="center" vertical="center"/>
    </xf>
    <xf numFmtId="0" fontId="25" fillId="0" borderId="1" xfId="65" applyFont="1" applyFill="1" applyBorder="1" applyAlignment="1">
      <alignment horizontal="center" vertical="center"/>
    </xf>
    <xf numFmtId="0" fontId="25" fillId="0" borderId="2" xfId="65" applyFont="1" applyFill="1" applyBorder="1" applyAlignment="1">
      <alignment horizontal="center" vertical="center" wrapText="1"/>
    </xf>
  </cellXfs>
  <cellStyles count="6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" xfId="62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6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10" xfId="44"/>
    <cellStyle name="標準 11" xfId="45"/>
    <cellStyle name="標準 12" xfId="46"/>
    <cellStyle name="標準 13" xfId="47"/>
    <cellStyle name="標準 14" xfId="48"/>
    <cellStyle name="標準 15" xfId="49"/>
    <cellStyle name="標準 16" xfId="50"/>
    <cellStyle name="標準 17" xfId="61"/>
    <cellStyle name="標準 18" xfId="65"/>
    <cellStyle name="標準 2" xfId="51"/>
    <cellStyle name="標準 2 2" xfId="52"/>
    <cellStyle name="標準 3" xfId="53"/>
    <cellStyle name="標準 4" xfId="54"/>
    <cellStyle name="標準 5" xfId="55"/>
    <cellStyle name="標準 6" xfId="56"/>
    <cellStyle name="標準 7" xfId="57"/>
    <cellStyle name="標準 8" xfId="58"/>
    <cellStyle name="標準 9" xfId="59"/>
    <cellStyle name="標準_（済）項別科目別（一般会計）" xfId="1"/>
    <cellStyle name="標準_23DATA(230722)" xfId="66"/>
    <cellStyle name="標準_Sheet" xfId="64"/>
    <cellStyle name="良い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106"/>
  <sheetViews>
    <sheetView tabSelected="1" view="pageBreakPreview" zoomScaleNormal="70" zoomScaleSheetLayoutView="100" workbookViewId="0">
      <pane ySplit="6" topLeftCell="A7" activePane="bottomLeft" state="frozen"/>
      <selection activeCell="B480" sqref="B480"/>
      <selection pane="bottomLeft" activeCell="R90" sqref="R90"/>
    </sheetView>
  </sheetViews>
  <sheetFormatPr defaultRowHeight="12"/>
  <cols>
    <col min="1" max="1" width="3" style="7" customWidth="1"/>
    <col min="2" max="2" width="3.625" style="7" customWidth="1"/>
    <col min="3" max="3" width="29.375" style="8" bestFit="1" customWidth="1"/>
    <col min="4" max="5" width="12.75" style="5" bestFit="1" customWidth="1"/>
    <col min="6" max="6" width="5.625" style="5" customWidth="1"/>
    <col min="7" max="7" width="11.75" style="5" bestFit="1" customWidth="1"/>
    <col min="8" max="8" width="5.625" style="5" customWidth="1"/>
    <col min="9" max="9" width="12.75" style="5" bestFit="1" customWidth="1"/>
    <col min="10" max="10" width="5.625" style="5" customWidth="1"/>
    <col min="11" max="11" width="13.75" style="5" bestFit="1" customWidth="1"/>
    <col min="12" max="12" width="5.625" style="5" customWidth="1"/>
    <col min="13" max="13" width="12.75" style="5" bestFit="1" customWidth="1"/>
    <col min="14" max="14" width="6.5" style="5" customWidth="1"/>
    <col min="15" max="15" width="13.75" style="9" bestFit="1" customWidth="1"/>
    <col min="16" max="16" width="5.625" style="9" bestFit="1" customWidth="1"/>
    <col min="17" max="17" width="12.375" style="5" bestFit="1" customWidth="1"/>
    <col min="18" max="18" width="8.25" style="5" bestFit="1" customWidth="1"/>
    <col min="19" max="19" width="49.5" style="5" bestFit="1" customWidth="1"/>
    <col min="20" max="16384" width="9" style="5"/>
  </cols>
  <sheetData>
    <row r="1" spans="1:19" ht="21.6" customHeight="1" thickBot="1">
      <c r="A1" s="7" t="s">
        <v>76</v>
      </c>
    </row>
    <row r="2" spans="1:19" ht="21.6" customHeight="1">
      <c r="A2" s="116"/>
      <c r="B2" s="117"/>
      <c r="C2" s="118"/>
      <c r="D2" s="152" t="s">
        <v>49</v>
      </c>
      <c r="E2" s="141" t="s">
        <v>58</v>
      </c>
      <c r="F2" s="142"/>
      <c r="G2" s="142"/>
      <c r="H2" s="142"/>
      <c r="I2" s="142"/>
      <c r="J2" s="142"/>
      <c r="K2" s="142"/>
      <c r="L2" s="142"/>
      <c r="M2" s="142"/>
      <c r="N2" s="143"/>
      <c r="O2" s="147" t="s">
        <v>59</v>
      </c>
      <c r="P2" s="147"/>
      <c r="Q2" s="90"/>
      <c r="R2" s="90"/>
      <c r="S2" s="91"/>
    </row>
    <row r="3" spans="1:19" ht="21.6" customHeight="1">
      <c r="A3" s="119"/>
      <c r="B3" s="1"/>
      <c r="C3" s="120"/>
      <c r="D3" s="134"/>
      <c r="E3" s="134" t="s">
        <v>50</v>
      </c>
      <c r="F3" s="138" t="s">
        <v>53</v>
      </c>
      <c r="G3" s="134" t="s">
        <v>51</v>
      </c>
      <c r="H3" s="138" t="s">
        <v>53</v>
      </c>
      <c r="I3" s="134" t="s">
        <v>52</v>
      </c>
      <c r="J3" s="138" t="s">
        <v>53</v>
      </c>
      <c r="K3" s="133" t="s">
        <v>63</v>
      </c>
      <c r="L3" s="138" t="s">
        <v>53</v>
      </c>
      <c r="M3" s="151" t="s">
        <v>48</v>
      </c>
      <c r="N3" s="138" t="s">
        <v>53</v>
      </c>
      <c r="O3" s="133" t="s">
        <v>63</v>
      </c>
      <c r="P3" s="135" t="s">
        <v>53</v>
      </c>
      <c r="Q3" s="153" t="s">
        <v>60</v>
      </c>
      <c r="R3" s="153"/>
      <c r="S3" s="144" t="s">
        <v>54</v>
      </c>
    </row>
    <row r="4" spans="1:19" ht="21.6" customHeight="1">
      <c r="A4" s="148"/>
      <c r="B4" s="149"/>
      <c r="C4" s="150"/>
      <c r="D4" s="134"/>
      <c r="E4" s="134"/>
      <c r="F4" s="139"/>
      <c r="G4" s="134"/>
      <c r="H4" s="139"/>
      <c r="I4" s="134"/>
      <c r="J4" s="139"/>
      <c r="K4" s="134"/>
      <c r="L4" s="139"/>
      <c r="M4" s="151"/>
      <c r="N4" s="139"/>
      <c r="O4" s="134"/>
      <c r="P4" s="136"/>
      <c r="Q4" s="153"/>
      <c r="R4" s="153"/>
      <c r="S4" s="145"/>
    </row>
    <row r="5" spans="1:19" ht="21.6" customHeight="1">
      <c r="A5" s="121"/>
      <c r="B5" s="2"/>
      <c r="C5" s="10"/>
      <c r="D5" s="134"/>
      <c r="E5" s="25" t="s">
        <v>47</v>
      </c>
      <c r="F5" s="140"/>
      <c r="G5" s="25" t="s">
        <v>47</v>
      </c>
      <c r="H5" s="140"/>
      <c r="I5" s="25" t="s">
        <v>47</v>
      </c>
      <c r="J5" s="140"/>
      <c r="K5" s="25" t="s">
        <v>47</v>
      </c>
      <c r="L5" s="140"/>
      <c r="M5" s="151"/>
      <c r="N5" s="140"/>
      <c r="O5" s="3" t="s">
        <v>47</v>
      </c>
      <c r="P5" s="137"/>
      <c r="Q5" s="11" t="s">
        <v>55</v>
      </c>
      <c r="R5" s="11" t="s">
        <v>56</v>
      </c>
      <c r="S5" s="146"/>
    </row>
    <row r="6" spans="1:19" ht="21.6" customHeight="1">
      <c r="A6" s="12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5"/>
      <c r="Q6" s="11"/>
      <c r="R6" s="11"/>
      <c r="S6" s="123"/>
    </row>
    <row r="7" spans="1:19" ht="21.6" customHeight="1">
      <c r="A7" s="124" t="s">
        <v>23</v>
      </c>
      <c r="B7" s="16"/>
      <c r="C7" s="17"/>
      <c r="D7" s="18">
        <v>6131690000</v>
      </c>
      <c r="E7" s="18">
        <v>373606442</v>
      </c>
      <c r="F7" s="19">
        <f>E7/$D7</f>
        <v>6.0930419182965871E-2</v>
      </c>
      <c r="G7" s="18">
        <v>1272211600</v>
      </c>
      <c r="H7" s="19">
        <f>G7/$D7</f>
        <v>0.20748139583051328</v>
      </c>
      <c r="I7" s="18">
        <v>1324968874</v>
      </c>
      <c r="J7" s="19">
        <f>I7/$D7</f>
        <v>0.21608543060722249</v>
      </c>
      <c r="K7" s="18">
        <v>2477939560</v>
      </c>
      <c r="L7" s="19">
        <f>K7/$D7</f>
        <v>0.40412016263053091</v>
      </c>
      <c r="M7" s="18">
        <v>5448726476</v>
      </c>
      <c r="N7" s="19">
        <f>M7/$D7</f>
        <v>0.88861740825123248</v>
      </c>
      <c r="O7" s="20">
        <v>4476838437</v>
      </c>
      <c r="P7" s="21">
        <v>8.6760095183348318E-2</v>
      </c>
      <c r="Q7" s="26"/>
      <c r="R7" s="27"/>
      <c r="S7" s="125"/>
    </row>
    <row r="8" spans="1:19" ht="21.6" customHeight="1">
      <c r="A8" s="101"/>
      <c r="B8" s="16" t="s">
        <v>45</v>
      </c>
      <c r="C8" s="17"/>
      <c r="D8" s="18">
        <v>2731136000</v>
      </c>
      <c r="E8" s="18">
        <v>265559517</v>
      </c>
      <c r="F8" s="19">
        <f t="shared" ref="F8:H56" si="0">E8/$D8</f>
        <v>9.7234087573815436E-2</v>
      </c>
      <c r="G8" s="18">
        <v>537584864</v>
      </c>
      <c r="H8" s="19">
        <f t="shared" si="0"/>
        <v>0.19683562590804707</v>
      </c>
      <c r="I8" s="18">
        <v>695309114</v>
      </c>
      <c r="J8" s="19">
        <f t="shared" ref="J8" si="1">I8/$D8</f>
        <v>0.25458604551366171</v>
      </c>
      <c r="K8" s="18">
        <v>1019039638</v>
      </c>
      <c r="L8" s="19">
        <f t="shared" ref="L8" si="2">K8/$D8</f>
        <v>0.37311933129657404</v>
      </c>
      <c r="M8" s="18">
        <v>2517493133</v>
      </c>
      <c r="N8" s="19">
        <f t="shared" ref="N8:N71" si="3">M8/$D8</f>
        <v>0.92177509029209825</v>
      </c>
      <c r="O8" s="20">
        <v>1810574175</v>
      </c>
      <c r="P8" s="21">
        <v>0.38914048610370811</v>
      </c>
      <c r="Q8" s="28"/>
      <c r="R8" s="29"/>
      <c r="S8" s="126"/>
    </row>
    <row r="9" spans="1:19" s="24" customFormat="1" ht="21.6" customHeight="1">
      <c r="A9" s="101"/>
      <c r="B9" s="16"/>
      <c r="C9" s="17" t="s">
        <v>5</v>
      </c>
      <c r="D9" s="18">
        <v>126395000</v>
      </c>
      <c r="E9" s="18">
        <v>11034735</v>
      </c>
      <c r="F9" s="19">
        <f t="shared" si="0"/>
        <v>8.7303572134973695E-2</v>
      </c>
      <c r="G9" s="18">
        <v>26765961</v>
      </c>
      <c r="H9" s="19">
        <f t="shared" si="0"/>
        <v>0.2117643973258436</v>
      </c>
      <c r="I9" s="18">
        <v>22847979</v>
      </c>
      <c r="J9" s="19">
        <f t="shared" ref="J9" si="4">I9/$D9</f>
        <v>0.18076647810435539</v>
      </c>
      <c r="K9" s="18">
        <v>46308107</v>
      </c>
      <c r="L9" s="19">
        <f t="shared" ref="L9" si="5">K9/$D9</f>
        <v>0.36637609873808297</v>
      </c>
      <c r="M9" s="18">
        <v>106956782</v>
      </c>
      <c r="N9" s="19">
        <f t="shared" si="3"/>
        <v>0.84621054630325565</v>
      </c>
      <c r="O9" s="20">
        <v>51019402</v>
      </c>
      <c r="P9" s="21">
        <v>0.39213719582494272</v>
      </c>
      <c r="Q9" s="28">
        <f>K9-O9</f>
        <v>-4711295</v>
      </c>
      <c r="R9" s="29">
        <f>(L9-P9)*100</f>
        <v>-2.5761097086859754</v>
      </c>
      <c r="S9" s="127"/>
    </row>
    <row r="10" spans="1:19" s="24" customFormat="1" ht="21.6" customHeight="1">
      <c r="A10" s="101"/>
      <c r="B10" s="16"/>
      <c r="C10" s="17" t="s">
        <v>4</v>
      </c>
      <c r="D10" s="18">
        <v>1818570000</v>
      </c>
      <c r="E10" s="18">
        <v>190082152</v>
      </c>
      <c r="F10" s="19">
        <f t="shared" si="0"/>
        <v>0.10452286796768889</v>
      </c>
      <c r="G10" s="18">
        <v>351653394</v>
      </c>
      <c r="H10" s="19">
        <f t="shared" si="0"/>
        <v>0.19336808261436184</v>
      </c>
      <c r="I10" s="18">
        <v>466746388</v>
      </c>
      <c r="J10" s="19">
        <f t="shared" ref="J10" si="6">I10/$D10</f>
        <v>0.25665571740433418</v>
      </c>
      <c r="K10" s="18">
        <v>653882874</v>
      </c>
      <c r="L10" s="19">
        <f t="shared" ref="L10" si="7">K10/$D10</f>
        <v>0.35955881489302033</v>
      </c>
      <c r="M10" s="18">
        <v>1662364808</v>
      </c>
      <c r="N10" s="19">
        <f t="shared" si="3"/>
        <v>0.9141054828794053</v>
      </c>
      <c r="O10" s="20">
        <v>626806236</v>
      </c>
      <c r="P10" s="21">
        <v>0.34063316271049565</v>
      </c>
      <c r="Q10" s="28">
        <f>K10-O10</f>
        <v>27076638</v>
      </c>
      <c r="R10" s="29">
        <f>(L10-P10)*100</f>
        <v>1.8925652182524677</v>
      </c>
      <c r="S10" s="127"/>
    </row>
    <row r="11" spans="1:19" s="24" customFormat="1" ht="21.6" customHeight="1">
      <c r="A11" s="101"/>
      <c r="B11" s="16"/>
      <c r="C11" s="17" t="s">
        <v>46</v>
      </c>
      <c r="D11" s="18">
        <v>5906000</v>
      </c>
      <c r="E11" s="18">
        <v>0</v>
      </c>
      <c r="F11" s="19">
        <f t="shared" si="0"/>
        <v>0</v>
      </c>
      <c r="G11" s="18">
        <v>833997</v>
      </c>
      <c r="H11" s="19">
        <f t="shared" si="0"/>
        <v>0.14121181848967151</v>
      </c>
      <c r="I11" s="18">
        <v>1546096</v>
      </c>
      <c r="J11" s="19">
        <f t="shared" ref="J11" si="8">I11/$D11</f>
        <v>0.26178394852692177</v>
      </c>
      <c r="K11" s="18">
        <v>3316130</v>
      </c>
      <c r="L11" s="19">
        <f t="shared" ref="L11" si="9">K11/$D11</f>
        <v>0.56148493057907212</v>
      </c>
      <c r="M11" s="18">
        <v>5696223</v>
      </c>
      <c r="N11" s="19">
        <f t="shared" si="3"/>
        <v>0.96448069759566546</v>
      </c>
      <c r="O11" s="20">
        <v>3341799</v>
      </c>
      <c r="P11" s="21">
        <v>0.56583118862174064</v>
      </c>
      <c r="Q11" s="28">
        <f>K11-O11</f>
        <v>-25669</v>
      </c>
      <c r="R11" s="29">
        <f>(L11-P11)*100</f>
        <v>-0.43462580426685271</v>
      </c>
      <c r="S11" s="127"/>
    </row>
    <row r="12" spans="1:19" s="24" customFormat="1" ht="21.6" customHeight="1">
      <c r="A12" s="101"/>
      <c r="B12" s="16"/>
      <c r="C12" s="17" t="s">
        <v>3</v>
      </c>
      <c r="D12" s="18">
        <v>780265000</v>
      </c>
      <c r="E12" s="18">
        <v>64442630</v>
      </c>
      <c r="F12" s="19">
        <f t="shared" si="0"/>
        <v>8.2590696750462989E-2</v>
      </c>
      <c r="G12" s="18">
        <v>158331512</v>
      </c>
      <c r="H12" s="19">
        <f t="shared" si="0"/>
        <v>0.20292017711931204</v>
      </c>
      <c r="I12" s="18">
        <v>204168651</v>
      </c>
      <c r="J12" s="19">
        <f t="shared" ref="J12" si="10">I12/$D12</f>
        <v>0.26166578149731179</v>
      </c>
      <c r="K12" s="18">
        <v>315532527</v>
      </c>
      <c r="L12" s="19">
        <f t="shared" ref="L12" si="11">K12/$D12</f>
        <v>0.40439149135229696</v>
      </c>
      <c r="M12" s="18">
        <v>742475320</v>
      </c>
      <c r="N12" s="19">
        <f t="shared" si="3"/>
        <v>0.95156814671938383</v>
      </c>
      <c r="O12" s="20">
        <v>419403505</v>
      </c>
      <c r="P12" s="21">
        <v>0.40973378761234858</v>
      </c>
      <c r="Q12" s="28">
        <f>K12-O12</f>
        <v>-103870978</v>
      </c>
      <c r="R12" s="29">
        <f>(L12-P12)*100</f>
        <v>-0.53422962600516155</v>
      </c>
      <c r="S12" s="127"/>
    </row>
    <row r="13" spans="1:19" s="24" customFormat="1" ht="21.6" customHeight="1">
      <c r="A13" s="101"/>
      <c r="B13" s="16" t="s">
        <v>44</v>
      </c>
      <c r="C13" s="17"/>
      <c r="D13" s="18">
        <v>16000</v>
      </c>
      <c r="E13" s="18">
        <v>0</v>
      </c>
      <c r="F13" s="19">
        <f t="shared" si="0"/>
        <v>0</v>
      </c>
      <c r="G13" s="18">
        <v>0</v>
      </c>
      <c r="H13" s="19">
        <f t="shared" si="0"/>
        <v>0</v>
      </c>
      <c r="I13" s="18">
        <v>0</v>
      </c>
      <c r="J13" s="19">
        <f t="shared" ref="J13:J14" si="12">I13/$D13</f>
        <v>0</v>
      </c>
      <c r="K13" s="18">
        <v>15000</v>
      </c>
      <c r="L13" s="19">
        <f t="shared" ref="L13:L14" si="13">K13/$D13</f>
        <v>0.9375</v>
      </c>
      <c r="M13" s="18">
        <v>15000</v>
      </c>
      <c r="N13" s="19">
        <f t="shared" si="3"/>
        <v>0.9375</v>
      </c>
      <c r="O13" s="20">
        <v>8999</v>
      </c>
      <c r="P13" s="21">
        <v>0.56243750000000003</v>
      </c>
      <c r="Q13" s="28"/>
      <c r="R13" s="29"/>
      <c r="S13" s="127"/>
    </row>
    <row r="14" spans="1:19" ht="21.6" customHeight="1">
      <c r="A14" s="101"/>
      <c r="B14" s="16"/>
      <c r="C14" s="17" t="s">
        <v>7</v>
      </c>
      <c r="D14" s="18">
        <v>16000</v>
      </c>
      <c r="E14" s="18">
        <v>0</v>
      </c>
      <c r="F14" s="19">
        <f t="shared" si="0"/>
        <v>0</v>
      </c>
      <c r="G14" s="18">
        <v>0</v>
      </c>
      <c r="H14" s="19">
        <f t="shared" si="0"/>
        <v>0</v>
      </c>
      <c r="I14" s="18">
        <v>0</v>
      </c>
      <c r="J14" s="19">
        <f t="shared" si="12"/>
        <v>0</v>
      </c>
      <c r="K14" s="18">
        <v>15000</v>
      </c>
      <c r="L14" s="19">
        <f t="shared" si="13"/>
        <v>0.9375</v>
      </c>
      <c r="M14" s="18">
        <v>15000</v>
      </c>
      <c r="N14" s="19">
        <f t="shared" si="3"/>
        <v>0.9375</v>
      </c>
      <c r="O14" s="20">
        <v>8999</v>
      </c>
      <c r="P14" s="21">
        <v>0.56243750000000003</v>
      </c>
      <c r="Q14" s="28">
        <f>K14-O14</f>
        <v>6001</v>
      </c>
      <c r="R14" s="29">
        <f>(L14-P14)*100</f>
        <v>37.506249999999994</v>
      </c>
      <c r="S14" s="126" t="s">
        <v>74</v>
      </c>
    </row>
    <row r="15" spans="1:19" ht="21.6" customHeight="1">
      <c r="A15" s="101"/>
      <c r="B15" s="16" t="s">
        <v>42</v>
      </c>
      <c r="C15" s="17"/>
      <c r="D15" s="18">
        <v>554182000</v>
      </c>
      <c r="E15" s="18">
        <v>13992129</v>
      </c>
      <c r="F15" s="19">
        <f t="shared" si="0"/>
        <v>2.5248255988104991E-2</v>
      </c>
      <c r="G15" s="18">
        <v>80659192</v>
      </c>
      <c r="H15" s="19">
        <f t="shared" si="0"/>
        <v>0.14554639450577608</v>
      </c>
      <c r="I15" s="18">
        <v>91196383</v>
      </c>
      <c r="J15" s="19">
        <f t="shared" ref="J15" si="14">I15/$D15</f>
        <v>0.16456034840539752</v>
      </c>
      <c r="K15" s="18">
        <v>326654180</v>
      </c>
      <c r="L15" s="19">
        <f t="shared" ref="L15" si="15">K15/$D15</f>
        <v>0.58943484270510405</v>
      </c>
      <c r="M15" s="18">
        <v>512501884</v>
      </c>
      <c r="N15" s="19">
        <f t="shared" si="3"/>
        <v>0.92478984160438271</v>
      </c>
      <c r="O15" s="20">
        <v>199986117</v>
      </c>
      <c r="P15" s="21">
        <v>0.43079287979182646</v>
      </c>
      <c r="Q15" s="28"/>
      <c r="R15" s="29"/>
      <c r="S15" s="126"/>
    </row>
    <row r="16" spans="1:19" ht="21.6" customHeight="1">
      <c r="A16" s="101"/>
      <c r="B16" s="16"/>
      <c r="C16" s="17" t="s">
        <v>5</v>
      </c>
      <c r="D16" s="18">
        <v>28072000</v>
      </c>
      <c r="E16" s="18">
        <v>1558070</v>
      </c>
      <c r="F16" s="19">
        <f t="shared" si="0"/>
        <v>5.5502636078654889E-2</v>
      </c>
      <c r="G16" s="18">
        <v>2484620</v>
      </c>
      <c r="H16" s="19">
        <f t="shared" si="0"/>
        <v>8.8508834425762323E-2</v>
      </c>
      <c r="I16" s="18">
        <v>4629250</v>
      </c>
      <c r="J16" s="19">
        <f t="shared" ref="J16" si="16">I16/$D16</f>
        <v>0.16490631233969791</v>
      </c>
      <c r="K16" s="18">
        <v>13151213</v>
      </c>
      <c r="L16" s="19">
        <f t="shared" ref="L16" si="17">K16/$D16</f>
        <v>0.46848151182673126</v>
      </c>
      <c r="M16" s="18">
        <v>21823153</v>
      </c>
      <c r="N16" s="19">
        <f t="shared" si="3"/>
        <v>0.77739929467084634</v>
      </c>
      <c r="O16" s="20">
        <v>8889394</v>
      </c>
      <c r="P16" s="21">
        <v>0.32995783378493748</v>
      </c>
      <c r="Q16" s="28">
        <f>K16-O16</f>
        <v>4261819</v>
      </c>
      <c r="R16" s="29">
        <f>(L16-P16)*100</f>
        <v>13.852367804179377</v>
      </c>
      <c r="S16" s="103" t="s">
        <v>70</v>
      </c>
    </row>
    <row r="17" spans="1:19" ht="21.6" customHeight="1">
      <c r="A17" s="101"/>
      <c r="B17" s="16"/>
      <c r="C17" s="17" t="s">
        <v>4</v>
      </c>
      <c r="D17" s="18">
        <v>258086000</v>
      </c>
      <c r="E17" s="18">
        <v>8998503</v>
      </c>
      <c r="F17" s="19">
        <f t="shared" si="0"/>
        <v>3.4866296505815894E-2</v>
      </c>
      <c r="G17" s="18">
        <v>32758376</v>
      </c>
      <c r="H17" s="19">
        <f t="shared" si="0"/>
        <v>0.12692814023232565</v>
      </c>
      <c r="I17" s="18">
        <v>35275708</v>
      </c>
      <c r="J17" s="19">
        <f t="shared" ref="J17" si="18">I17/$D17</f>
        <v>0.13668198972435544</v>
      </c>
      <c r="K17" s="18">
        <v>149955657</v>
      </c>
      <c r="L17" s="19">
        <f t="shared" ref="L17" si="19">K17/$D17</f>
        <v>0.58102980014413796</v>
      </c>
      <c r="M17" s="18">
        <v>226988244</v>
      </c>
      <c r="N17" s="19">
        <f t="shared" si="3"/>
        <v>0.87950622660663502</v>
      </c>
      <c r="O17" s="20">
        <v>119005795</v>
      </c>
      <c r="P17" s="21">
        <v>0.46532807942255205</v>
      </c>
      <c r="Q17" s="28">
        <f>K17-O17</f>
        <v>30949862</v>
      </c>
      <c r="R17" s="29">
        <f>(L17-P17)*100</f>
        <v>11.570172072158591</v>
      </c>
      <c r="S17" s="103" t="s">
        <v>71</v>
      </c>
    </row>
    <row r="18" spans="1:19" ht="21.6" customHeight="1">
      <c r="A18" s="101"/>
      <c r="B18" s="16"/>
      <c r="C18" s="17" t="s">
        <v>3</v>
      </c>
      <c r="D18" s="18">
        <v>126904000</v>
      </c>
      <c r="E18" s="18">
        <v>30870</v>
      </c>
      <c r="F18" s="19">
        <f t="shared" si="0"/>
        <v>2.4325474374330201E-4</v>
      </c>
      <c r="G18" s="18">
        <v>224910</v>
      </c>
      <c r="H18" s="19">
        <f t="shared" si="0"/>
        <v>1.7722845615583433E-3</v>
      </c>
      <c r="I18" s="18">
        <v>8728230</v>
      </c>
      <c r="J18" s="19">
        <f t="shared" ref="J18" si="20">I18/$D18</f>
        <v>6.8778210300699735E-2</v>
      </c>
      <c r="K18" s="18">
        <v>116478600</v>
      </c>
      <c r="L18" s="19">
        <f t="shared" ref="L18" si="21">K18/$D18</f>
        <v>0.91784813717455715</v>
      </c>
      <c r="M18" s="18">
        <v>125462610</v>
      </c>
      <c r="N18" s="19">
        <f t="shared" si="3"/>
        <v>0.98864188678055853</v>
      </c>
      <c r="O18" s="20">
        <v>0</v>
      </c>
      <c r="P18" s="21">
        <v>0</v>
      </c>
      <c r="Q18" s="28">
        <f>K18-O18</f>
        <v>116478600</v>
      </c>
      <c r="R18" s="29">
        <f>(L18-P18)*100</f>
        <v>91.784813717455719</v>
      </c>
      <c r="S18" s="103" t="s">
        <v>72</v>
      </c>
    </row>
    <row r="19" spans="1:19" ht="21.6" customHeight="1">
      <c r="A19" s="101"/>
      <c r="B19" s="16"/>
      <c r="C19" s="17" t="s">
        <v>43</v>
      </c>
      <c r="D19" s="18">
        <v>141120000</v>
      </c>
      <c r="E19" s="18">
        <v>3404686</v>
      </c>
      <c r="F19" s="19">
        <f t="shared" si="0"/>
        <v>2.4126176303854874E-2</v>
      </c>
      <c r="G19" s="18">
        <v>45191286</v>
      </c>
      <c r="H19" s="19">
        <f t="shared" si="0"/>
        <v>0.32023303571428574</v>
      </c>
      <c r="I19" s="18">
        <v>42563195</v>
      </c>
      <c r="J19" s="19">
        <f t="shared" ref="J19" si="22">I19/$D19</f>
        <v>0.30160994189342405</v>
      </c>
      <c r="K19" s="18">
        <v>47068710</v>
      </c>
      <c r="L19" s="19">
        <f t="shared" ref="L19" si="23">K19/$D19</f>
        <v>0.33353677721088437</v>
      </c>
      <c r="M19" s="18">
        <v>138227877</v>
      </c>
      <c r="N19" s="19">
        <f t="shared" si="3"/>
        <v>0.97950593112244899</v>
      </c>
      <c r="O19" s="20">
        <v>70342715</v>
      </c>
      <c r="P19" s="21">
        <v>0.50082742981637984</v>
      </c>
      <c r="Q19" s="28">
        <f>K19-O19</f>
        <v>-23274005</v>
      </c>
      <c r="R19" s="29">
        <f>(L19-P19)*100</f>
        <v>-16.729065260549547</v>
      </c>
      <c r="S19" s="126"/>
    </row>
    <row r="20" spans="1:19" ht="21.6" customHeight="1">
      <c r="A20" s="101"/>
      <c r="B20" s="16" t="s">
        <v>41</v>
      </c>
      <c r="C20" s="17"/>
      <c r="D20" s="18">
        <v>1684113000</v>
      </c>
      <c r="E20" s="18">
        <v>24175034</v>
      </c>
      <c r="F20" s="19">
        <f t="shared" si="0"/>
        <v>1.4354757667686194E-2</v>
      </c>
      <c r="G20" s="18">
        <v>467334209</v>
      </c>
      <c r="H20" s="19">
        <f t="shared" si="0"/>
        <v>0.27749575533233223</v>
      </c>
      <c r="I20" s="18">
        <v>271602186</v>
      </c>
      <c r="J20" s="19">
        <f t="shared" ref="J20" si="24">I20/$D20</f>
        <v>0.16127313666006973</v>
      </c>
      <c r="K20" s="18">
        <v>673128544</v>
      </c>
      <c r="L20" s="19">
        <f t="shared" ref="L20" si="25">K20/$D20</f>
        <v>0.39969321773538952</v>
      </c>
      <c r="M20" s="18">
        <v>1436239973</v>
      </c>
      <c r="N20" s="19">
        <f t="shared" si="3"/>
        <v>0.85281686739547757</v>
      </c>
      <c r="O20" s="20">
        <v>851092649</v>
      </c>
      <c r="P20" s="21">
        <v>1.9895115044361977E-2</v>
      </c>
      <c r="Q20" s="28"/>
      <c r="R20" s="29"/>
      <c r="S20" s="126"/>
    </row>
    <row r="21" spans="1:19" ht="21.6" customHeight="1">
      <c r="A21" s="101"/>
      <c r="B21" s="16"/>
      <c r="C21" s="17" t="s">
        <v>5</v>
      </c>
      <c r="D21" s="18">
        <v>67685000</v>
      </c>
      <c r="E21" s="18">
        <v>5079980</v>
      </c>
      <c r="F21" s="19">
        <f t="shared" si="0"/>
        <v>7.5053261431631824E-2</v>
      </c>
      <c r="G21" s="18">
        <v>12961024</v>
      </c>
      <c r="H21" s="19">
        <f t="shared" si="0"/>
        <v>0.19149034498042403</v>
      </c>
      <c r="I21" s="18">
        <v>21494265</v>
      </c>
      <c r="J21" s="19">
        <f t="shared" ref="J21" si="26">I21/$D21</f>
        <v>0.31756319716333015</v>
      </c>
      <c r="K21" s="18">
        <v>17775820</v>
      </c>
      <c r="L21" s="19">
        <f t="shared" ref="L21" si="27">K21/$D21</f>
        <v>0.26262569254635443</v>
      </c>
      <c r="M21" s="18">
        <v>57311089</v>
      </c>
      <c r="N21" s="19">
        <f t="shared" si="3"/>
        <v>0.8467324961217404</v>
      </c>
      <c r="O21" s="20">
        <v>20631910</v>
      </c>
      <c r="P21" s="21">
        <v>0.3215646576580789</v>
      </c>
      <c r="Q21" s="28">
        <f>K21-O21</f>
        <v>-2856090</v>
      </c>
      <c r="R21" s="29">
        <f>(L21-P21)*100</f>
        <v>-5.8938965111724473</v>
      </c>
      <c r="S21" s="126"/>
    </row>
    <row r="22" spans="1:19" ht="21.6" customHeight="1">
      <c r="A22" s="101"/>
      <c r="B22" s="16"/>
      <c r="C22" s="17" t="s">
        <v>4</v>
      </c>
      <c r="D22" s="18">
        <v>120815000</v>
      </c>
      <c r="E22" s="18">
        <v>6774470</v>
      </c>
      <c r="F22" s="19">
        <f t="shared" si="0"/>
        <v>5.6073086951123619E-2</v>
      </c>
      <c r="G22" s="18">
        <v>14350537</v>
      </c>
      <c r="H22" s="19">
        <f t="shared" si="0"/>
        <v>0.11878108678558126</v>
      </c>
      <c r="I22" s="18">
        <v>26541002</v>
      </c>
      <c r="J22" s="19">
        <f t="shared" ref="J22" si="28">I22/$D22</f>
        <v>0.21968300293837686</v>
      </c>
      <c r="K22" s="18">
        <v>59256606</v>
      </c>
      <c r="L22" s="19">
        <f t="shared" ref="L22" si="29">K22/$D22</f>
        <v>0.4904739146629144</v>
      </c>
      <c r="M22" s="18">
        <v>106922615</v>
      </c>
      <c r="N22" s="19">
        <f t="shared" si="3"/>
        <v>0.88501109133799616</v>
      </c>
      <c r="O22" s="20">
        <v>66152362</v>
      </c>
      <c r="P22" s="21">
        <v>0.4706108972945286</v>
      </c>
      <c r="Q22" s="28">
        <f>K22-O22</f>
        <v>-6895756</v>
      </c>
      <c r="R22" s="29">
        <f>(L22-P22)*100</f>
        <v>1.9863017368385805</v>
      </c>
      <c r="S22" s="126"/>
    </row>
    <row r="23" spans="1:19" ht="21.6" customHeight="1">
      <c r="A23" s="101"/>
      <c r="B23" s="16"/>
      <c r="C23" s="17" t="s">
        <v>3</v>
      </c>
      <c r="D23" s="18">
        <v>55149000</v>
      </c>
      <c r="E23" s="18">
        <v>2577807</v>
      </c>
      <c r="F23" s="19">
        <f t="shared" si="0"/>
        <v>4.6742588260893218E-2</v>
      </c>
      <c r="G23" s="18">
        <v>3248038</v>
      </c>
      <c r="H23" s="19">
        <f t="shared" si="0"/>
        <v>5.889568260530563E-2</v>
      </c>
      <c r="I23" s="18">
        <v>20004517</v>
      </c>
      <c r="J23" s="19">
        <f t="shared" ref="J23" si="30">I23/$D23</f>
        <v>0.36273580663293986</v>
      </c>
      <c r="K23" s="18">
        <v>27107376</v>
      </c>
      <c r="L23" s="19">
        <f t="shared" ref="L23" si="31">K23/$D23</f>
        <v>0.49152978295164013</v>
      </c>
      <c r="M23" s="18">
        <v>52937738</v>
      </c>
      <c r="N23" s="19">
        <f t="shared" si="3"/>
        <v>0.9599038604507788</v>
      </c>
      <c r="O23" s="20">
        <v>30487456</v>
      </c>
      <c r="P23" s="21">
        <v>0.51258374525034467</v>
      </c>
      <c r="Q23" s="28">
        <f>K23-O23</f>
        <v>-3380080</v>
      </c>
      <c r="R23" s="29">
        <f>(L23-P23)*100</f>
        <v>-2.1053962298704541</v>
      </c>
      <c r="S23" s="126"/>
    </row>
    <row r="24" spans="1:19" ht="21.6" customHeight="1">
      <c r="A24" s="101"/>
      <c r="B24" s="16"/>
      <c r="C24" s="17" t="s">
        <v>26</v>
      </c>
      <c r="D24" s="18">
        <v>1440464000</v>
      </c>
      <c r="E24" s="18">
        <v>9742777</v>
      </c>
      <c r="F24" s="19">
        <f t="shared" si="0"/>
        <v>6.7636379666551885E-3</v>
      </c>
      <c r="G24" s="18">
        <v>436774610</v>
      </c>
      <c r="H24" s="19">
        <f t="shared" si="0"/>
        <v>0.30321799781181619</v>
      </c>
      <c r="I24" s="18">
        <v>203562402</v>
      </c>
      <c r="J24" s="19">
        <f t="shared" ref="J24" si="32">I24/$D24</f>
        <v>0.14131724361039222</v>
      </c>
      <c r="K24" s="18">
        <v>568988742</v>
      </c>
      <c r="L24" s="19">
        <f t="shared" ref="L24" si="33">K24/$D24</f>
        <v>0.39500379183374246</v>
      </c>
      <c r="M24" s="18">
        <v>1219068531</v>
      </c>
      <c r="N24" s="19">
        <f t="shared" si="3"/>
        <v>0.84630267122260605</v>
      </c>
      <c r="O24" s="20">
        <v>354060333</v>
      </c>
      <c r="P24" s="21">
        <v>0.27839965795702054</v>
      </c>
      <c r="Q24" s="28">
        <f>K24-O24</f>
        <v>214928409</v>
      </c>
      <c r="R24" s="29">
        <f>(L24-P24)*100</f>
        <v>11.660413387672191</v>
      </c>
      <c r="S24" s="126" t="s">
        <v>75</v>
      </c>
    </row>
    <row r="25" spans="1:19" ht="21.6" customHeight="1">
      <c r="A25" s="101"/>
      <c r="B25" s="16" t="s">
        <v>39</v>
      </c>
      <c r="C25" s="17"/>
      <c r="D25" s="18">
        <v>81349000</v>
      </c>
      <c r="E25" s="18">
        <v>4051479</v>
      </c>
      <c r="F25" s="19">
        <f t="shared" si="0"/>
        <v>4.9803673062975576E-2</v>
      </c>
      <c r="G25" s="18">
        <v>16589823</v>
      </c>
      <c r="H25" s="19">
        <f t="shared" si="0"/>
        <v>0.20393395124709585</v>
      </c>
      <c r="I25" s="18">
        <v>18742300</v>
      </c>
      <c r="J25" s="19">
        <f t="shared" ref="J25" si="34">I25/$D25</f>
        <v>0.2303937356328904</v>
      </c>
      <c r="K25" s="18">
        <v>28215520</v>
      </c>
      <c r="L25" s="19">
        <f t="shared" ref="L25" si="35">K25/$D25</f>
        <v>0.34684532077837466</v>
      </c>
      <c r="M25" s="18">
        <v>67599122</v>
      </c>
      <c r="N25" s="19">
        <f t="shared" si="3"/>
        <v>0.83097668072133646</v>
      </c>
      <c r="O25" s="20">
        <v>29659449</v>
      </c>
      <c r="P25" s="21">
        <v>0.30775683023253403</v>
      </c>
      <c r="Q25" s="28"/>
      <c r="R25" s="29"/>
      <c r="S25" s="126"/>
    </row>
    <row r="26" spans="1:19" ht="21.6" customHeight="1">
      <c r="A26" s="101"/>
      <c r="B26" s="16"/>
      <c r="C26" s="17" t="s">
        <v>5</v>
      </c>
      <c r="D26" s="18">
        <v>31376000</v>
      </c>
      <c r="E26" s="18">
        <v>277550</v>
      </c>
      <c r="F26" s="19">
        <f t="shared" si="0"/>
        <v>8.8459331973482925E-3</v>
      </c>
      <c r="G26" s="18">
        <v>8360874</v>
      </c>
      <c r="H26" s="19">
        <f t="shared" si="0"/>
        <v>0.26647354665986739</v>
      </c>
      <c r="I26" s="18">
        <v>6516610</v>
      </c>
      <c r="J26" s="19">
        <f t="shared" ref="J26" si="36">I26/$D26</f>
        <v>0.20769409739928607</v>
      </c>
      <c r="K26" s="18">
        <v>12736252</v>
      </c>
      <c r="L26" s="19">
        <f t="shared" ref="L26" si="37">K26/$D26</f>
        <v>0.40592338092809793</v>
      </c>
      <c r="M26" s="18">
        <v>27891286</v>
      </c>
      <c r="N26" s="19">
        <f t="shared" si="3"/>
        <v>0.88893695818459972</v>
      </c>
      <c r="O26" s="20">
        <v>13440676</v>
      </c>
      <c r="P26" s="21">
        <v>0.37660556473983581</v>
      </c>
      <c r="Q26" s="28">
        <f>K26-O26</f>
        <v>-704424</v>
      </c>
      <c r="R26" s="29">
        <f>(L26-P26)*100</f>
        <v>2.9317816188262125</v>
      </c>
      <c r="S26" s="126"/>
    </row>
    <row r="27" spans="1:19" ht="21.6" customHeight="1">
      <c r="A27" s="101"/>
      <c r="B27" s="16"/>
      <c r="C27" s="17" t="s">
        <v>4</v>
      </c>
      <c r="D27" s="18">
        <v>46095000</v>
      </c>
      <c r="E27" s="18">
        <v>3333507</v>
      </c>
      <c r="F27" s="19">
        <f t="shared" si="0"/>
        <v>7.2318190693133749E-2</v>
      </c>
      <c r="G27" s="18">
        <v>7651972</v>
      </c>
      <c r="H27" s="19">
        <f t="shared" si="0"/>
        <v>0.16600438225404057</v>
      </c>
      <c r="I27" s="18">
        <v>11637139</v>
      </c>
      <c r="J27" s="19">
        <f t="shared" ref="J27" si="38">I27/$D27</f>
        <v>0.25245989803666341</v>
      </c>
      <c r="K27" s="18">
        <v>14810095</v>
      </c>
      <c r="L27" s="19">
        <f t="shared" ref="L27" si="39">K27/$D27</f>
        <v>0.32129504284629568</v>
      </c>
      <c r="M27" s="18">
        <v>37432713</v>
      </c>
      <c r="N27" s="19">
        <f t="shared" si="3"/>
        <v>0.81207751383013338</v>
      </c>
      <c r="O27" s="20">
        <v>14645625</v>
      </c>
      <c r="P27" s="21">
        <v>0.26009847623783477</v>
      </c>
      <c r="Q27" s="28">
        <f>K27-O27</f>
        <v>164470</v>
      </c>
      <c r="R27" s="29">
        <f>(L27-P27)*100</f>
        <v>6.1196566608460898</v>
      </c>
      <c r="S27" s="126"/>
    </row>
    <row r="28" spans="1:19" ht="21.6" customHeight="1">
      <c r="A28" s="101"/>
      <c r="B28" s="16"/>
      <c r="C28" s="17" t="s">
        <v>40</v>
      </c>
      <c r="D28" s="18">
        <v>3878000</v>
      </c>
      <c r="E28" s="18">
        <v>440422</v>
      </c>
      <c r="F28" s="19">
        <f t="shared" si="0"/>
        <v>0.11356936565239814</v>
      </c>
      <c r="G28" s="18">
        <v>576977</v>
      </c>
      <c r="H28" s="19">
        <f t="shared" si="0"/>
        <v>0.14878210417741103</v>
      </c>
      <c r="I28" s="18">
        <v>588551</v>
      </c>
      <c r="J28" s="19">
        <f t="shared" ref="J28" si="40">I28/$D28</f>
        <v>0.15176663228468282</v>
      </c>
      <c r="K28" s="18">
        <v>669173</v>
      </c>
      <c r="L28" s="19">
        <f t="shared" ref="L28" si="41">K28/$D28</f>
        <v>0.17255621454357917</v>
      </c>
      <c r="M28" s="18">
        <v>2275123</v>
      </c>
      <c r="N28" s="19">
        <f t="shared" si="3"/>
        <v>0.58667431665807113</v>
      </c>
      <c r="O28" s="20">
        <v>1329348</v>
      </c>
      <c r="P28" s="21">
        <v>0.5715167669819432</v>
      </c>
      <c r="Q28" s="28">
        <f>K28-O28</f>
        <v>-660175</v>
      </c>
      <c r="R28" s="29">
        <f>(L28-P28)*100</f>
        <v>-39.8960552438364</v>
      </c>
      <c r="S28" s="126"/>
    </row>
    <row r="29" spans="1:19" ht="21.6" customHeight="1">
      <c r="A29" s="101"/>
      <c r="B29" s="16" t="s">
        <v>38</v>
      </c>
      <c r="C29" s="17"/>
      <c r="D29" s="18">
        <v>5734000</v>
      </c>
      <c r="E29" s="18">
        <v>0</v>
      </c>
      <c r="F29" s="19">
        <f t="shared" si="0"/>
        <v>0</v>
      </c>
      <c r="G29" s="18">
        <v>2427740</v>
      </c>
      <c r="H29" s="19">
        <f t="shared" si="0"/>
        <v>0.42339379141960237</v>
      </c>
      <c r="I29" s="18">
        <v>2094690</v>
      </c>
      <c r="J29" s="19">
        <f t="shared" ref="J29" si="42">I29/$D29</f>
        <v>0.36531042901988142</v>
      </c>
      <c r="K29" s="18">
        <v>703530</v>
      </c>
      <c r="L29" s="19">
        <f t="shared" ref="L29" si="43">K29/$D29</f>
        <v>0.12269445413324032</v>
      </c>
      <c r="M29" s="18">
        <v>5225960</v>
      </c>
      <c r="N29" s="19">
        <f t="shared" si="3"/>
        <v>0.91139867457272405</v>
      </c>
      <c r="O29" s="20">
        <v>1019812</v>
      </c>
      <c r="P29" s="21">
        <v>0.17785350540634809</v>
      </c>
      <c r="Q29" s="28"/>
      <c r="R29" s="29"/>
      <c r="S29" s="126"/>
    </row>
    <row r="30" spans="1:19" ht="21.6" customHeight="1">
      <c r="A30" s="101"/>
      <c r="B30" s="16"/>
      <c r="C30" s="17" t="s">
        <v>5</v>
      </c>
      <c r="D30" s="18">
        <v>4139000</v>
      </c>
      <c r="E30" s="18">
        <v>0</v>
      </c>
      <c r="F30" s="19">
        <f t="shared" si="0"/>
        <v>0</v>
      </c>
      <c r="G30" s="18">
        <v>2315120</v>
      </c>
      <c r="H30" s="19">
        <f t="shared" si="0"/>
        <v>0.55934283643392124</v>
      </c>
      <c r="I30" s="18">
        <v>1698810</v>
      </c>
      <c r="J30" s="19">
        <f t="shared" ref="J30" si="44">I30/$D30</f>
        <v>0.4104397197390674</v>
      </c>
      <c r="K30" s="18">
        <v>108560</v>
      </c>
      <c r="L30" s="19">
        <f t="shared" ref="L30" si="45">K30/$D30</f>
        <v>2.6228557622614158E-2</v>
      </c>
      <c r="M30" s="18">
        <v>4122490</v>
      </c>
      <c r="N30" s="19">
        <f t="shared" si="3"/>
        <v>0.99601111379560281</v>
      </c>
      <c r="O30" s="20">
        <v>137770</v>
      </c>
      <c r="P30" s="21">
        <v>3.3285817830393812E-2</v>
      </c>
      <c r="Q30" s="28">
        <f>K30-O30</f>
        <v>-29210</v>
      </c>
      <c r="R30" s="29">
        <f>(L30-P30)*100</f>
        <v>-0.70572602077796542</v>
      </c>
      <c r="S30" s="126"/>
    </row>
    <row r="31" spans="1:19" ht="21.6" customHeight="1">
      <c r="A31" s="101"/>
      <c r="B31" s="16"/>
      <c r="C31" s="17" t="s">
        <v>4</v>
      </c>
      <c r="D31" s="18">
        <v>1595000</v>
      </c>
      <c r="E31" s="18">
        <v>0</v>
      </c>
      <c r="F31" s="19">
        <f t="shared" si="0"/>
        <v>0</v>
      </c>
      <c r="G31" s="18">
        <v>112620</v>
      </c>
      <c r="H31" s="19">
        <f t="shared" si="0"/>
        <v>7.0608150470219441E-2</v>
      </c>
      <c r="I31" s="18">
        <v>395880</v>
      </c>
      <c r="J31" s="19">
        <f t="shared" ref="J31" si="46">I31/$D31</f>
        <v>0.24820062695924766</v>
      </c>
      <c r="K31" s="18">
        <v>594970</v>
      </c>
      <c r="L31" s="19">
        <f t="shared" ref="L31" si="47">K31/$D31</f>
        <v>0.37302194357366769</v>
      </c>
      <c r="M31" s="18">
        <v>1103470</v>
      </c>
      <c r="N31" s="19">
        <f t="shared" si="3"/>
        <v>0.69183072100313481</v>
      </c>
      <c r="O31" s="20">
        <v>882042</v>
      </c>
      <c r="P31" s="21">
        <v>0.55300438871473356</v>
      </c>
      <c r="Q31" s="28">
        <f>K31-O31</f>
        <v>-287072</v>
      </c>
      <c r="R31" s="29">
        <f>(L31-P31)*100</f>
        <v>-17.998244514106588</v>
      </c>
      <c r="S31" s="126"/>
    </row>
    <row r="32" spans="1:19" ht="21.6" customHeight="1">
      <c r="A32" s="101"/>
      <c r="B32" s="16" t="s">
        <v>37</v>
      </c>
      <c r="C32" s="17"/>
      <c r="D32" s="18">
        <v>341713000</v>
      </c>
      <c r="E32" s="18">
        <v>15982356</v>
      </c>
      <c r="F32" s="19">
        <f t="shared" si="0"/>
        <v>4.677128467456608E-2</v>
      </c>
      <c r="G32" s="18">
        <v>48814394</v>
      </c>
      <c r="H32" s="19">
        <f t="shared" si="0"/>
        <v>0.14285202494490992</v>
      </c>
      <c r="I32" s="18">
        <v>59870397</v>
      </c>
      <c r="J32" s="19">
        <f t="shared" ref="J32" si="48">I32/$D32</f>
        <v>0.1752066705100479</v>
      </c>
      <c r="K32" s="18">
        <v>172875505</v>
      </c>
      <c r="L32" s="19">
        <f t="shared" ref="L32" si="49">K32/$D32</f>
        <v>0.50590848167906988</v>
      </c>
      <c r="M32" s="18">
        <v>297542652</v>
      </c>
      <c r="N32" s="19">
        <f t="shared" si="3"/>
        <v>0.87073846180859371</v>
      </c>
      <c r="O32" s="20">
        <v>613109168</v>
      </c>
      <c r="P32" s="21">
        <v>0.63699058190624713</v>
      </c>
      <c r="Q32" s="28"/>
      <c r="R32" s="29"/>
      <c r="S32" s="126"/>
    </row>
    <row r="33" spans="1:19" ht="21.6" customHeight="1">
      <c r="A33" s="101"/>
      <c r="B33" s="16"/>
      <c r="C33" s="17" t="s">
        <v>5</v>
      </c>
      <c r="D33" s="18">
        <v>84051000</v>
      </c>
      <c r="E33" s="18">
        <v>9141075</v>
      </c>
      <c r="F33" s="19">
        <f t="shared" si="0"/>
        <v>0.10875629082342864</v>
      </c>
      <c r="G33" s="18">
        <v>11449189</v>
      </c>
      <c r="H33" s="19">
        <f t="shared" si="0"/>
        <v>0.13621716576840251</v>
      </c>
      <c r="I33" s="18">
        <v>22246242</v>
      </c>
      <c r="J33" s="19">
        <f t="shared" ref="J33" si="50">I33/$D33</f>
        <v>0.26467551843523573</v>
      </c>
      <c r="K33" s="18">
        <v>25225336</v>
      </c>
      <c r="L33" s="19">
        <f t="shared" ref="L33" si="51">K33/$D33</f>
        <v>0.30011940369537543</v>
      </c>
      <c r="M33" s="18">
        <v>68061842</v>
      </c>
      <c r="N33" s="19">
        <f t="shared" si="3"/>
        <v>0.80976837872244234</v>
      </c>
      <c r="O33" s="20">
        <v>28506504</v>
      </c>
      <c r="P33" s="21">
        <v>0.32113129583525779</v>
      </c>
      <c r="Q33" s="28">
        <f>K33-O33</f>
        <v>-3281168</v>
      </c>
      <c r="R33" s="29">
        <f>(L33-P33)*100</f>
        <v>-2.1011892139882358</v>
      </c>
      <c r="S33" s="126"/>
    </row>
    <row r="34" spans="1:19" ht="24">
      <c r="A34" s="101"/>
      <c r="B34" s="16"/>
      <c r="C34" s="17" t="s">
        <v>4</v>
      </c>
      <c r="D34" s="18">
        <v>94682000</v>
      </c>
      <c r="E34" s="18">
        <v>5597181</v>
      </c>
      <c r="F34" s="19">
        <f t="shared" si="0"/>
        <v>5.9115576350309458E-2</v>
      </c>
      <c r="G34" s="18">
        <v>5513705</v>
      </c>
      <c r="H34" s="19">
        <f t="shared" si="0"/>
        <v>5.8233930419720747E-2</v>
      </c>
      <c r="I34" s="18">
        <v>15760224</v>
      </c>
      <c r="J34" s="19">
        <f t="shared" ref="J34" si="52">I34/$D34</f>
        <v>0.1664542785323504</v>
      </c>
      <c r="K34" s="18">
        <v>49390682</v>
      </c>
      <c r="L34" s="19">
        <f t="shared" ref="L34" si="53">K34/$D34</f>
        <v>0.52164806404596442</v>
      </c>
      <c r="M34" s="18">
        <v>76261792</v>
      </c>
      <c r="N34" s="19">
        <f t="shared" si="3"/>
        <v>0.80545184934834502</v>
      </c>
      <c r="O34" s="20">
        <v>45643550</v>
      </c>
      <c r="P34" s="21">
        <v>0.41988068735856349</v>
      </c>
      <c r="Q34" s="28">
        <f>K34-O34</f>
        <v>3747132</v>
      </c>
      <c r="R34" s="29">
        <f>(L34-P34)*100</f>
        <v>10.176737668740094</v>
      </c>
      <c r="S34" s="103" t="s">
        <v>65</v>
      </c>
    </row>
    <row r="35" spans="1:19" ht="21.6" customHeight="1">
      <c r="A35" s="101"/>
      <c r="B35" s="16"/>
      <c r="C35" s="17" t="s">
        <v>3</v>
      </c>
      <c r="D35" s="18">
        <v>162980000</v>
      </c>
      <c r="E35" s="18">
        <v>1244100</v>
      </c>
      <c r="F35" s="19">
        <f t="shared" si="0"/>
        <v>7.6334519572953735E-3</v>
      </c>
      <c r="G35" s="18">
        <v>31851500</v>
      </c>
      <c r="H35" s="19">
        <f t="shared" si="0"/>
        <v>0.1954319548410848</v>
      </c>
      <c r="I35" s="18">
        <v>21863931</v>
      </c>
      <c r="J35" s="19">
        <f t="shared" ref="J35" si="54">I35/$D35</f>
        <v>0.13415100625843662</v>
      </c>
      <c r="K35" s="18">
        <v>98259487</v>
      </c>
      <c r="L35" s="19">
        <f t="shared" ref="L35" si="55">K35/$D35</f>
        <v>0.60289291324088845</v>
      </c>
      <c r="M35" s="18">
        <v>153219018</v>
      </c>
      <c r="N35" s="19">
        <f t="shared" si="3"/>
        <v>0.94010932629770527</v>
      </c>
      <c r="O35" s="20">
        <v>387058739</v>
      </c>
      <c r="P35" s="21">
        <v>0.82412014359232044</v>
      </c>
      <c r="Q35" s="28">
        <f>K35-O35</f>
        <v>-288799252</v>
      </c>
      <c r="R35" s="29">
        <f>(L35-P35)*100</f>
        <v>-22.122723035143199</v>
      </c>
      <c r="S35" s="126"/>
    </row>
    <row r="36" spans="1:19" ht="21.6" customHeight="1" collapsed="1">
      <c r="A36" s="101"/>
      <c r="B36" s="16" t="s">
        <v>36</v>
      </c>
      <c r="C36" s="17"/>
      <c r="D36" s="18">
        <v>132275000</v>
      </c>
      <c r="E36" s="18">
        <v>9004589</v>
      </c>
      <c r="F36" s="19">
        <f t="shared" si="0"/>
        <v>6.8074760914760918E-2</v>
      </c>
      <c r="G36" s="18">
        <v>19059566</v>
      </c>
      <c r="H36" s="19">
        <f t="shared" si="0"/>
        <v>0.14409046305046305</v>
      </c>
      <c r="I36" s="18">
        <v>25974633</v>
      </c>
      <c r="J36" s="19">
        <f t="shared" ref="J36" si="56">I36/$D36</f>
        <v>0.19636842184842185</v>
      </c>
      <c r="K36" s="18">
        <v>37927814</v>
      </c>
      <c r="L36" s="19">
        <f t="shared" ref="L36" si="57">K36/$D36</f>
        <v>0.28673456057456059</v>
      </c>
      <c r="M36" s="18">
        <v>91966602</v>
      </c>
      <c r="N36" s="19">
        <f t="shared" si="3"/>
        <v>0.69526820638820641</v>
      </c>
      <c r="O36" s="20">
        <v>44002291</v>
      </c>
      <c r="P36" s="21">
        <v>0.34982144929840603</v>
      </c>
      <c r="Q36" s="28"/>
      <c r="R36" s="29"/>
      <c r="S36" s="126"/>
    </row>
    <row r="37" spans="1:19" ht="21.6" customHeight="1">
      <c r="A37" s="101"/>
      <c r="B37" s="16"/>
      <c r="C37" s="17" t="s">
        <v>5</v>
      </c>
      <c r="D37" s="18">
        <v>14284000</v>
      </c>
      <c r="E37" s="18">
        <v>1015190</v>
      </c>
      <c r="F37" s="19">
        <f t="shared" si="0"/>
        <v>7.1071828619434327E-2</v>
      </c>
      <c r="G37" s="18">
        <v>3571070</v>
      </c>
      <c r="H37" s="19">
        <f t="shared" si="0"/>
        <v>0.25000490058807057</v>
      </c>
      <c r="I37" s="18">
        <v>3905380</v>
      </c>
      <c r="J37" s="19">
        <f t="shared" ref="J37" si="58">I37/$D37</f>
        <v>0.2734094091290955</v>
      </c>
      <c r="K37" s="18">
        <v>3285285</v>
      </c>
      <c r="L37" s="19">
        <f t="shared" ref="L37" si="59">K37/$D37</f>
        <v>0.22999754970596473</v>
      </c>
      <c r="M37" s="18">
        <v>11776925</v>
      </c>
      <c r="N37" s="19">
        <f t="shared" si="3"/>
        <v>0.82448368804256511</v>
      </c>
      <c r="O37" s="20">
        <v>3837813</v>
      </c>
      <c r="P37" s="21">
        <v>0.27195386904761903</v>
      </c>
      <c r="Q37" s="28">
        <f>K37-O37</f>
        <v>-552528</v>
      </c>
      <c r="R37" s="29">
        <f>(L37-P37)*100</f>
        <v>-4.1956319341654309</v>
      </c>
      <c r="S37" s="126"/>
    </row>
    <row r="38" spans="1:19" ht="21.6" customHeight="1">
      <c r="A38" s="101"/>
      <c r="B38" s="16"/>
      <c r="C38" s="17" t="s">
        <v>4</v>
      </c>
      <c r="D38" s="18">
        <v>114747000</v>
      </c>
      <c r="E38" s="18">
        <v>7989399</v>
      </c>
      <c r="F38" s="19">
        <f t="shared" si="0"/>
        <v>6.9626212449998698E-2</v>
      </c>
      <c r="G38" s="18">
        <v>15488496</v>
      </c>
      <c r="H38" s="19">
        <f t="shared" si="0"/>
        <v>0.13497952887657194</v>
      </c>
      <c r="I38" s="18">
        <v>22069253</v>
      </c>
      <c r="J38" s="19">
        <f t="shared" ref="J38" si="60">I38/$D38</f>
        <v>0.19232967310692217</v>
      </c>
      <c r="K38" s="18">
        <v>33728294</v>
      </c>
      <c r="L38" s="19">
        <f t="shared" ref="L38" si="61">K38/$D38</f>
        <v>0.29393617262324939</v>
      </c>
      <c r="M38" s="18">
        <v>79275442</v>
      </c>
      <c r="N38" s="19">
        <f t="shared" si="3"/>
        <v>0.69087158705674223</v>
      </c>
      <c r="O38" s="20">
        <v>38203578</v>
      </c>
      <c r="P38" s="21">
        <v>0.35233727139418419</v>
      </c>
      <c r="Q38" s="28">
        <f>K38-O38</f>
        <v>-4475284</v>
      </c>
      <c r="R38" s="29">
        <f>(L38-P38)*100</f>
        <v>-5.8401098770934805</v>
      </c>
      <c r="S38" s="126"/>
    </row>
    <row r="39" spans="1:19" ht="21.6" customHeight="1">
      <c r="A39" s="101"/>
      <c r="B39" s="16"/>
      <c r="C39" s="17" t="s">
        <v>3</v>
      </c>
      <c r="D39" s="18">
        <v>3244000</v>
      </c>
      <c r="E39" s="18">
        <v>0</v>
      </c>
      <c r="F39" s="19">
        <f t="shared" si="0"/>
        <v>0</v>
      </c>
      <c r="G39" s="18">
        <v>0</v>
      </c>
      <c r="H39" s="19">
        <f t="shared" si="0"/>
        <v>0</v>
      </c>
      <c r="I39" s="18">
        <v>0</v>
      </c>
      <c r="J39" s="19">
        <f t="shared" ref="J39" si="62">I39/$D39</f>
        <v>0</v>
      </c>
      <c r="K39" s="18">
        <v>914235</v>
      </c>
      <c r="L39" s="19">
        <f t="shared" ref="L39" si="63">K39/$D39</f>
        <v>0.28182336621454995</v>
      </c>
      <c r="M39" s="18">
        <v>914235</v>
      </c>
      <c r="N39" s="19">
        <f t="shared" si="3"/>
        <v>0.28182336621454995</v>
      </c>
      <c r="O39" s="20">
        <v>1960900</v>
      </c>
      <c r="P39" s="21">
        <v>0.60446979038224413</v>
      </c>
      <c r="Q39" s="28">
        <f>K39-O39</f>
        <v>-1046665</v>
      </c>
      <c r="R39" s="29">
        <f>(L39-P39)*100</f>
        <v>-32.264642416769419</v>
      </c>
      <c r="S39" s="126"/>
    </row>
    <row r="40" spans="1:19" ht="21.6" customHeight="1">
      <c r="A40" s="101"/>
      <c r="B40" s="16" t="s">
        <v>34</v>
      </c>
      <c r="C40" s="17"/>
      <c r="D40" s="18">
        <v>312293000</v>
      </c>
      <c r="E40" s="18">
        <v>29545408</v>
      </c>
      <c r="F40" s="19">
        <f t="shared" si="0"/>
        <v>9.4607973921925881E-2</v>
      </c>
      <c r="G40" s="18">
        <v>36210185</v>
      </c>
      <c r="H40" s="19">
        <f t="shared" si="0"/>
        <v>0.11594939688049363</v>
      </c>
      <c r="I40" s="18">
        <v>61923086</v>
      </c>
      <c r="J40" s="19">
        <f t="shared" ref="J40" si="64">I40/$D40</f>
        <v>0.19828521932928372</v>
      </c>
      <c r="K40" s="18">
        <v>134457784</v>
      </c>
      <c r="L40" s="19">
        <f t="shared" ref="L40" si="65">K40/$D40</f>
        <v>0.43055010518967762</v>
      </c>
      <c r="M40" s="18">
        <v>262136463</v>
      </c>
      <c r="N40" s="19">
        <f t="shared" si="3"/>
        <v>0.83939269532138083</v>
      </c>
      <c r="O40" s="20">
        <v>155451442</v>
      </c>
      <c r="P40" s="21">
        <v>0.21115439324746876</v>
      </c>
      <c r="Q40" s="28"/>
      <c r="R40" s="29"/>
      <c r="S40" s="126"/>
    </row>
    <row r="41" spans="1:19" ht="21.6" customHeight="1">
      <c r="A41" s="101"/>
      <c r="B41" s="16"/>
      <c r="C41" s="17" t="s">
        <v>5</v>
      </c>
      <c r="D41" s="18">
        <v>90357000</v>
      </c>
      <c r="E41" s="18">
        <v>11540409</v>
      </c>
      <c r="F41" s="19">
        <f t="shared" si="0"/>
        <v>0.12772014343105681</v>
      </c>
      <c r="G41" s="18">
        <v>15286195</v>
      </c>
      <c r="H41" s="19">
        <f t="shared" si="0"/>
        <v>0.16917554810363336</v>
      </c>
      <c r="I41" s="18">
        <v>24283906</v>
      </c>
      <c r="J41" s="19">
        <f t="shared" ref="J41" si="66">I41/$D41</f>
        <v>0.26875511581836492</v>
      </c>
      <c r="K41" s="18">
        <v>23568113</v>
      </c>
      <c r="L41" s="19">
        <f t="shared" ref="L41" si="67">K41/$D41</f>
        <v>0.26083328353088303</v>
      </c>
      <c r="M41" s="18">
        <v>74678623</v>
      </c>
      <c r="N41" s="19">
        <f t="shared" si="3"/>
        <v>0.82648409088393815</v>
      </c>
      <c r="O41" s="20">
        <v>33754357</v>
      </c>
      <c r="P41" s="21">
        <v>0.35835694114149824</v>
      </c>
      <c r="Q41" s="28">
        <f>K41-O41</f>
        <v>-10186244</v>
      </c>
      <c r="R41" s="29">
        <f>(L41-P41)*100</f>
        <v>-9.7523657610615206</v>
      </c>
      <c r="S41" s="126"/>
    </row>
    <row r="42" spans="1:19" ht="21.6" customHeight="1">
      <c r="A42" s="101"/>
      <c r="B42" s="16"/>
      <c r="C42" s="17" t="s">
        <v>4</v>
      </c>
      <c r="D42" s="18">
        <v>111658000</v>
      </c>
      <c r="E42" s="18">
        <v>12351222</v>
      </c>
      <c r="F42" s="19">
        <f t="shared" si="0"/>
        <v>0.11061654337351555</v>
      </c>
      <c r="G42" s="18">
        <v>12404409</v>
      </c>
      <c r="H42" s="19">
        <f t="shared" si="0"/>
        <v>0.11109288183560515</v>
      </c>
      <c r="I42" s="18">
        <v>25373175</v>
      </c>
      <c r="J42" s="19">
        <f t="shared" ref="J42" si="68">I42/$D42</f>
        <v>0.22724009923158214</v>
      </c>
      <c r="K42" s="18">
        <v>37774329</v>
      </c>
      <c r="L42" s="19">
        <f t="shared" ref="L42" si="69">K42/$D42</f>
        <v>0.33830382955095023</v>
      </c>
      <c r="M42" s="18">
        <v>87903135</v>
      </c>
      <c r="N42" s="19">
        <f t="shared" si="3"/>
        <v>0.78725335399165308</v>
      </c>
      <c r="O42" s="20">
        <v>35038324</v>
      </c>
      <c r="P42" s="21">
        <v>0.23983410680794556</v>
      </c>
      <c r="Q42" s="28">
        <f>K42-O42</f>
        <v>2736005</v>
      </c>
      <c r="R42" s="29">
        <f>(L42-P42)*100</f>
        <v>9.846972274300466</v>
      </c>
      <c r="S42" s="126"/>
    </row>
    <row r="43" spans="1:19" ht="21" customHeight="1">
      <c r="A43" s="101"/>
      <c r="B43" s="16"/>
      <c r="C43" s="17" t="s">
        <v>3</v>
      </c>
      <c r="D43" s="18">
        <v>8806000</v>
      </c>
      <c r="E43" s="18">
        <v>103530</v>
      </c>
      <c r="F43" s="19">
        <f t="shared" si="0"/>
        <v>1.1756756756756756E-2</v>
      </c>
      <c r="G43" s="18">
        <v>155295</v>
      </c>
      <c r="H43" s="19">
        <f t="shared" si="0"/>
        <v>1.7635135135135135E-2</v>
      </c>
      <c r="I43" s="18">
        <v>155295</v>
      </c>
      <c r="J43" s="19">
        <f t="shared" ref="J43" si="70">I43/$D43</f>
        <v>1.7635135135135135E-2</v>
      </c>
      <c r="K43" s="18">
        <v>4177398</v>
      </c>
      <c r="L43" s="19">
        <f t="shared" ref="L43" si="71">K43/$D43</f>
        <v>0.47438087667499435</v>
      </c>
      <c r="M43" s="18">
        <v>4591518</v>
      </c>
      <c r="N43" s="19">
        <f t="shared" si="3"/>
        <v>0.52140790370202139</v>
      </c>
      <c r="O43" s="20">
        <v>8247212</v>
      </c>
      <c r="P43" s="21">
        <v>0.84734532004520702</v>
      </c>
      <c r="Q43" s="28">
        <f>K43-O43</f>
        <v>-4069814</v>
      </c>
      <c r="R43" s="29">
        <f>(L43-P43)*100</f>
        <v>-37.296444337021271</v>
      </c>
      <c r="S43" s="126"/>
    </row>
    <row r="44" spans="1:19" ht="21.6" customHeight="1">
      <c r="A44" s="101"/>
      <c r="B44" s="16"/>
      <c r="C44" s="17" t="s">
        <v>35</v>
      </c>
      <c r="D44" s="18">
        <v>101472000</v>
      </c>
      <c r="E44" s="18">
        <v>5550247</v>
      </c>
      <c r="F44" s="19">
        <f t="shared" si="0"/>
        <v>5.4697325370545571E-2</v>
      </c>
      <c r="G44" s="18">
        <v>8364286</v>
      </c>
      <c r="H44" s="19">
        <f t="shared" si="0"/>
        <v>8.2429497792494477E-2</v>
      </c>
      <c r="I44" s="18">
        <v>12110710</v>
      </c>
      <c r="J44" s="19">
        <f t="shared" ref="J44" si="72">I44/$D44</f>
        <v>0.11935026411226743</v>
      </c>
      <c r="K44" s="18">
        <v>68937944</v>
      </c>
      <c r="L44" s="19">
        <f t="shared" ref="L44" si="73">K44/$D44</f>
        <v>0.67937898139388209</v>
      </c>
      <c r="M44" s="18">
        <v>94963187</v>
      </c>
      <c r="N44" s="19">
        <f t="shared" si="3"/>
        <v>0.93585606866918958</v>
      </c>
      <c r="O44" s="20">
        <v>70642666</v>
      </c>
      <c r="P44" s="21">
        <v>0.61157186390788676</v>
      </c>
      <c r="Q44" s="28">
        <f>K44-O44</f>
        <v>-1704722</v>
      </c>
      <c r="R44" s="29">
        <f>(L44-P44)*100</f>
        <v>6.7807117485995327</v>
      </c>
      <c r="S44" s="126"/>
    </row>
    <row r="45" spans="1:19" ht="21.6" customHeight="1">
      <c r="A45" s="101"/>
      <c r="B45" s="16" t="s">
        <v>32</v>
      </c>
      <c r="C45" s="17"/>
      <c r="D45" s="18">
        <v>13620000</v>
      </c>
      <c r="E45" s="18">
        <v>1755847</v>
      </c>
      <c r="F45" s="19">
        <f t="shared" si="0"/>
        <v>0.12891681350954479</v>
      </c>
      <c r="G45" s="18">
        <v>2015928</v>
      </c>
      <c r="H45" s="19">
        <f t="shared" si="0"/>
        <v>0.14801233480176212</v>
      </c>
      <c r="I45" s="18">
        <v>7008719</v>
      </c>
      <c r="J45" s="19">
        <f t="shared" ref="J45" si="74">I45/$D45</f>
        <v>0.51459023494860501</v>
      </c>
      <c r="K45" s="18">
        <v>1875845</v>
      </c>
      <c r="L45" s="19">
        <f t="shared" ref="L45" si="75">K45/$D45</f>
        <v>0.13772723935389133</v>
      </c>
      <c r="M45" s="18">
        <v>12656339</v>
      </c>
      <c r="N45" s="19">
        <f t="shared" si="3"/>
        <v>0.9292466226138032</v>
      </c>
      <c r="O45" s="20">
        <v>2610065</v>
      </c>
      <c r="P45" s="21">
        <v>0.1721905924264415</v>
      </c>
      <c r="Q45" s="28"/>
      <c r="R45" s="29"/>
      <c r="S45" s="126"/>
    </row>
    <row r="46" spans="1:19" ht="21.6" customHeight="1">
      <c r="A46" s="101"/>
      <c r="B46" s="16"/>
      <c r="C46" s="17" t="s">
        <v>5</v>
      </c>
      <c r="D46" s="18">
        <v>820000</v>
      </c>
      <c r="E46" s="18">
        <v>74120</v>
      </c>
      <c r="F46" s="19">
        <f t="shared" si="0"/>
        <v>9.0390243902439021E-2</v>
      </c>
      <c r="G46" s="18">
        <v>451890</v>
      </c>
      <c r="H46" s="19">
        <f t="shared" si="0"/>
        <v>0.55108536585365853</v>
      </c>
      <c r="I46" s="18">
        <v>21861</v>
      </c>
      <c r="J46" s="19">
        <f t="shared" ref="J46" si="76">I46/$D46</f>
        <v>2.6659756097560976E-2</v>
      </c>
      <c r="K46" s="18">
        <v>185780</v>
      </c>
      <c r="L46" s="19">
        <f t="shared" ref="L46" si="77">K46/$D46</f>
        <v>0.2265609756097561</v>
      </c>
      <c r="M46" s="18">
        <v>733651</v>
      </c>
      <c r="N46" s="19">
        <f t="shared" si="3"/>
        <v>0.89469634146341459</v>
      </c>
      <c r="O46" s="20">
        <v>1098740</v>
      </c>
      <c r="P46" s="21">
        <v>0.5417850098619329</v>
      </c>
      <c r="Q46" s="28">
        <f>K46-O46</f>
        <v>-912960</v>
      </c>
      <c r="R46" s="29">
        <f>(L46-P46)*100</f>
        <v>-31.522403425217682</v>
      </c>
      <c r="S46" s="126"/>
    </row>
    <row r="47" spans="1:19" ht="21.6" customHeight="1">
      <c r="A47" s="101"/>
      <c r="B47" s="16"/>
      <c r="C47" s="17" t="s">
        <v>33</v>
      </c>
      <c r="D47" s="18">
        <v>12800000</v>
      </c>
      <c r="E47" s="18">
        <v>1681727</v>
      </c>
      <c r="F47" s="19">
        <f t="shared" si="0"/>
        <v>0.131384921875</v>
      </c>
      <c r="G47" s="18">
        <v>1564038</v>
      </c>
      <c r="H47" s="19">
        <f t="shared" si="0"/>
        <v>0.12219046875</v>
      </c>
      <c r="I47" s="18">
        <v>6986858</v>
      </c>
      <c r="J47" s="19">
        <f t="shared" ref="J47" si="78">I47/$D47</f>
        <v>0.54584828124999996</v>
      </c>
      <c r="K47" s="18">
        <v>1690065</v>
      </c>
      <c r="L47" s="19">
        <f t="shared" ref="L47" si="79">K47/$D47</f>
        <v>0.13203632812499999</v>
      </c>
      <c r="M47" s="18">
        <v>11922688</v>
      </c>
      <c r="N47" s="19">
        <f t="shared" si="3"/>
        <v>0.93145999999999995</v>
      </c>
      <c r="O47" s="20">
        <v>1511325</v>
      </c>
      <c r="P47" s="21">
        <v>0.1151047220106626</v>
      </c>
      <c r="Q47" s="28">
        <f>K47-O47</f>
        <v>178740</v>
      </c>
      <c r="R47" s="29">
        <f>(L47-P47)*100</f>
        <v>1.693160611433739</v>
      </c>
      <c r="S47" s="126"/>
    </row>
    <row r="48" spans="1:19" ht="21.6" customHeight="1">
      <c r="A48" s="101"/>
      <c r="B48" s="16" t="s">
        <v>31</v>
      </c>
      <c r="C48" s="17"/>
      <c r="D48" s="18">
        <v>85980000</v>
      </c>
      <c r="E48" s="18">
        <v>3356372</v>
      </c>
      <c r="F48" s="19">
        <f t="shared" si="0"/>
        <v>3.9036659688299606E-2</v>
      </c>
      <c r="G48" s="18">
        <v>12760015</v>
      </c>
      <c r="H48" s="19">
        <f t="shared" si="0"/>
        <v>0.14840678064666202</v>
      </c>
      <c r="I48" s="18">
        <v>29499695</v>
      </c>
      <c r="J48" s="19">
        <f t="shared" ref="J48" si="80">I48/$D48</f>
        <v>0.34309949988369387</v>
      </c>
      <c r="K48" s="18">
        <v>34938383</v>
      </c>
      <c r="L48" s="19">
        <f t="shared" ref="L48" si="81">K48/$D48</f>
        <v>0.40635476855082575</v>
      </c>
      <c r="M48" s="18">
        <v>80554465</v>
      </c>
      <c r="N48" s="19">
        <f t="shared" si="3"/>
        <v>0.93689770876948131</v>
      </c>
      <c r="O48" s="20">
        <v>47871052</v>
      </c>
      <c r="P48" s="21">
        <v>0.52824395572867811</v>
      </c>
      <c r="Q48" s="28"/>
      <c r="R48" s="29"/>
      <c r="S48" s="126"/>
    </row>
    <row r="49" spans="1:19" ht="21.6" customHeight="1">
      <c r="A49" s="101"/>
      <c r="B49" s="16"/>
      <c r="C49" s="17" t="s">
        <v>5</v>
      </c>
      <c r="D49" s="18">
        <v>26696000</v>
      </c>
      <c r="E49" s="18">
        <v>395480</v>
      </c>
      <c r="F49" s="19">
        <f t="shared" si="0"/>
        <v>1.4814204375187294E-2</v>
      </c>
      <c r="G49" s="18">
        <v>5087830</v>
      </c>
      <c r="H49" s="19">
        <f t="shared" si="0"/>
        <v>0.19058398261911896</v>
      </c>
      <c r="I49" s="18">
        <v>12233237</v>
      </c>
      <c r="J49" s="19">
        <f t="shared" ref="J49" si="82">I49/$D49</f>
        <v>0.45824232094695833</v>
      </c>
      <c r="K49" s="18">
        <v>8966142</v>
      </c>
      <c r="L49" s="19">
        <f t="shared" ref="L49" si="83">K49/$D49</f>
        <v>0.33586087803416242</v>
      </c>
      <c r="M49" s="18">
        <v>26682689</v>
      </c>
      <c r="N49" s="19">
        <f t="shared" si="3"/>
        <v>0.99950138597542704</v>
      </c>
      <c r="O49" s="20">
        <v>16952807</v>
      </c>
      <c r="P49" s="21">
        <v>0.62623497469616929</v>
      </c>
      <c r="Q49" s="28">
        <f>K49-O49</f>
        <v>-7986665</v>
      </c>
      <c r="R49" s="29">
        <f>(L49-P49)*100</f>
        <v>-29.037409666200688</v>
      </c>
      <c r="S49" s="126"/>
    </row>
    <row r="50" spans="1:19" ht="21.6" customHeight="1">
      <c r="A50" s="101"/>
      <c r="B50" s="16"/>
      <c r="C50" s="17" t="s">
        <v>4</v>
      </c>
      <c r="D50" s="18">
        <v>59284000</v>
      </c>
      <c r="E50" s="18">
        <v>2960892</v>
      </c>
      <c r="F50" s="19">
        <f t="shared" si="0"/>
        <v>4.9944200796167598E-2</v>
      </c>
      <c r="G50" s="18">
        <v>7672185</v>
      </c>
      <c r="H50" s="19">
        <f t="shared" si="0"/>
        <v>0.12941409149180216</v>
      </c>
      <c r="I50" s="18">
        <v>17266458</v>
      </c>
      <c r="J50" s="19">
        <f t="shared" ref="J50" si="84">I50/$D50</f>
        <v>0.29124988192429663</v>
      </c>
      <c r="K50" s="18">
        <v>25972241</v>
      </c>
      <c r="L50" s="19">
        <f t="shared" ref="L50" si="85">K50/$D50</f>
        <v>0.43809866068416436</v>
      </c>
      <c r="M50" s="18">
        <v>53871776</v>
      </c>
      <c r="N50" s="19">
        <f t="shared" si="3"/>
        <v>0.90870683489643078</v>
      </c>
      <c r="O50" s="20">
        <v>30918245</v>
      </c>
      <c r="P50" s="21">
        <v>0.48650309982376638</v>
      </c>
      <c r="Q50" s="28">
        <f>K50-O50</f>
        <v>-4946004</v>
      </c>
      <c r="R50" s="29">
        <f>(L50-P50)*100</f>
        <v>-4.8404439139602022</v>
      </c>
      <c r="S50" s="126"/>
    </row>
    <row r="51" spans="1:19" ht="21.6" customHeight="1">
      <c r="A51" s="101"/>
      <c r="B51" s="16" t="s">
        <v>25</v>
      </c>
      <c r="C51" s="17"/>
      <c r="D51" s="18">
        <v>189118000</v>
      </c>
      <c r="E51" s="18">
        <v>6183711</v>
      </c>
      <c r="F51" s="19">
        <f t="shared" si="0"/>
        <v>3.2697633223701603E-2</v>
      </c>
      <c r="G51" s="18">
        <v>48755684</v>
      </c>
      <c r="H51" s="19">
        <f t="shared" si="0"/>
        <v>0.2578056240019459</v>
      </c>
      <c r="I51" s="18">
        <v>61747671</v>
      </c>
      <c r="J51" s="19">
        <f t="shared" ref="J51" si="86">I51/$D51</f>
        <v>0.32650340528135874</v>
      </c>
      <c r="K51" s="18">
        <v>47965427</v>
      </c>
      <c r="L51" s="19">
        <f t="shared" ref="L51" si="87">K51/$D51</f>
        <v>0.25362697892321195</v>
      </c>
      <c r="M51" s="18">
        <v>164652493</v>
      </c>
      <c r="N51" s="19">
        <f t="shared" si="3"/>
        <v>0.87063364143021815</v>
      </c>
      <c r="O51" s="20">
        <v>600032326</v>
      </c>
      <c r="P51" s="21">
        <v>0.44161977849545303</v>
      </c>
      <c r="Q51" s="28"/>
      <c r="R51" s="29"/>
      <c r="S51" s="126"/>
    </row>
    <row r="52" spans="1:19" s="24" customFormat="1" ht="21.6" customHeight="1">
      <c r="A52" s="101"/>
      <c r="B52" s="16"/>
      <c r="C52" s="17" t="s">
        <v>5</v>
      </c>
      <c r="D52" s="18">
        <v>30009000</v>
      </c>
      <c r="E52" s="18">
        <v>586180</v>
      </c>
      <c r="F52" s="19">
        <f t="shared" si="0"/>
        <v>1.9533473291345929E-2</v>
      </c>
      <c r="G52" s="18">
        <v>2160105</v>
      </c>
      <c r="H52" s="19">
        <f t="shared" si="0"/>
        <v>7.198190542837149E-2</v>
      </c>
      <c r="I52" s="18">
        <v>6458703</v>
      </c>
      <c r="J52" s="19">
        <f t="shared" ref="J52" si="88">I52/$D52</f>
        <v>0.2152255323402979</v>
      </c>
      <c r="K52" s="18">
        <v>10926216</v>
      </c>
      <c r="L52" s="19">
        <f t="shared" ref="L52" si="89">K52/$D52</f>
        <v>0.36409797060881738</v>
      </c>
      <c r="M52" s="18">
        <v>20131204</v>
      </c>
      <c r="N52" s="19">
        <f t="shared" si="3"/>
        <v>0.67083888166883265</v>
      </c>
      <c r="O52" s="20">
        <v>14399473</v>
      </c>
      <c r="P52" s="21">
        <v>0.51388148174583348</v>
      </c>
      <c r="Q52" s="28">
        <f t="shared" ref="Q52:Q57" si="90">K52-O52</f>
        <v>-3473257</v>
      </c>
      <c r="R52" s="29">
        <f t="shared" ref="R52:R57" si="91">(L52-P52)*100</f>
        <v>-14.97835111370161</v>
      </c>
      <c r="S52" s="127"/>
    </row>
    <row r="53" spans="1:19" s="24" customFormat="1" ht="21.6" customHeight="1">
      <c r="A53" s="101"/>
      <c r="B53" s="16"/>
      <c r="C53" s="17" t="s">
        <v>30</v>
      </c>
      <c r="D53" s="18">
        <v>8177000</v>
      </c>
      <c r="E53" s="18">
        <v>2303960</v>
      </c>
      <c r="F53" s="19">
        <f t="shared" si="0"/>
        <v>0.28176103705515471</v>
      </c>
      <c r="G53" s="18">
        <v>1050210</v>
      </c>
      <c r="H53" s="19">
        <f t="shared" si="0"/>
        <v>0.12843463372875139</v>
      </c>
      <c r="I53" s="18">
        <v>2994300</v>
      </c>
      <c r="J53" s="19">
        <f t="shared" ref="J53" si="92">I53/$D53</f>
        <v>0.36618564265623088</v>
      </c>
      <c r="K53" s="18">
        <v>1301800</v>
      </c>
      <c r="L53" s="19">
        <f t="shared" ref="L53" si="93">K53/$D53</f>
        <v>0.15920264155558272</v>
      </c>
      <c r="M53" s="18">
        <v>7650270</v>
      </c>
      <c r="N53" s="19">
        <f t="shared" si="3"/>
        <v>0.93558395499571967</v>
      </c>
      <c r="O53" s="20">
        <v>1004192</v>
      </c>
      <c r="P53" s="21">
        <v>0.11180048986862615</v>
      </c>
      <c r="Q53" s="28">
        <f t="shared" si="90"/>
        <v>297608</v>
      </c>
      <c r="R53" s="29">
        <f t="shared" si="91"/>
        <v>4.7402151686956575</v>
      </c>
      <c r="S53" s="127"/>
    </row>
    <row r="54" spans="1:19" s="24" customFormat="1" ht="21.6" customHeight="1">
      <c r="A54" s="101"/>
      <c r="B54" s="16"/>
      <c r="C54" s="17" t="s">
        <v>29</v>
      </c>
      <c r="D54" s="18">
        <v>33335000</v>
      </c>
      <c r="E54" s="18">
        <v>3293571</v>
      </c>
      <c r="F54" s="19">
        <f t="shared" si="0"/>
        <v>9.8802189890505474E-2</v>
      </c>
      <c r="G54" s="18">
        <v>2697742</v>
      </c>
      <c r="H54" s="19">
        <f t="shared" si="0"/>
        <v>8.0928213589320536E-2</v>
      </c>
      <c r="I54" s="18">
        <v>4830576</v>
      </c>
      <c r="J54" s="19">
        <f t="shared" ref="J54" si="94">I54/$D54</f>
        <v>0.14491003449827508</v>
      </c>
      <c r="K54" s="18">
        <v>19842491</v>
      </c>
      <c r="L54" s="19">
        <f t="shared" ref="L54" si="95">K54/$D54</f>
        <v>0.5952449677516124</v>
      </c>
      <c r="M54" s="18">
        <v>30664380</v>
      </c>
      <c r="N54" s="19">
        <f t="shared" si="3"/>
        <v>0.91988540572971356</v>
      </c>
      <c r="O54" s="20">
        <v>13889140</v>
      </c>
      <c r="P54" s="21">
        <v>0.36018619849070305</v>
      </c>
      <c r="Q54" s="28">
        <f t="shared" si="90"/>
        <v>5953351</v>
      </c>
      <c r="R54" s="29">
        <f t="shared" si="91"/>
        <v>23.505876926090934</v>
      </c>
      <c r="S54" s="128" t="s">
        <v>73</v>
      </c>
    </row>
    <row r="55" spans="1:19" s="24" customFormat="1" ht="21.6" customHeight="1">
      <c r="A55" s="101"/>
      <c r="B55" s="16"/>
      <c r="C55" s="17" t="s">
        <v>28</v>
      </c>
      <c r="D55" s="18">
        <v>6368000</v>
      </c>
      <c r="E55" s="18">
        <v>0</v>
      </c>
      <c r="F55" s="19">
        <f t="shared" si="0"/>
        <v>0</v>
      </c>
      <c r="G55" s="18">
        <v>817782</v>
      </c>
      <c r="H55" s="19">
        <f t="shared" si="0"/>
        <v>0.12842054020100502</v>
      </c>
      <c r="I55" s="18">
        <v>1685784</v>
      </c>
      <c r="J55" s="19">
        <f t="shared" ref="J55" si="96">I55/$D55</f>
        <v>0.26472738693467335</v>
      </c>
      <c r="K55" s="18">
        <v>2981705</v>
      </c>
      <c r="L55" s="19">
        <f t="shared" ref="L55" si="97">K55/$D55</f>
        <v>0.46823256909547739</v>
      </c>
      <c r="M55" s="18">
        <v>5485271</v>
      </c>
      <c r="N55" s="19">
        <f t="shared" si="3"/>
        <v>0.86138049623115576</v>
      </c>
      <c r="O55" s="20">
        <v>4502331</v>
      </c>
      <c r="P55" s="21">
        <v>0.60694675114586139</v>
      </c>
      <c r="Q55" s="28">
        <f t="shared" si="90"/>
        <v>-1520626</v>
      </c>
      <c r="R55" s="29">
        <f t="shared" si="91"/>
        <v>-13.871418205038399</v>
      </c>
      <c r="S55" s="127"/>
    </row>
    <row r="56" spans="1:19" s="24" customFormat="1" ht="21.6" customHeight="1">
      <c r="A56" s="101"/>
      <c r="B56" s="16"/>
      <c r="C56" s="17" t="s">
        <v>27</v>
      </c>
      <c r="D56" s="18">
        <v>15952000</v>
      </c>
      <c r="E56" s="18">
        <v>0</v>
      </c>
      <c r="F56" s="19">
        <f t="shared" si="0"/>
        <v>0</v>
      </c>
      <c r="G56" s="18">
        <v>1601780</v>
      </c>
      <c r="H56" s="19">
        <f t="shared" si="0"/>
        <v>0.10041248746238716</v>
      </c>
      <c r="I56" s="18">
        <v>2144446</v>
      </c>
      <c r="J56" s="19">
        <f t="shared" ref="J56" si="98">I56/$D56</f>
        <v>0.13443116850551656</v>
      </c>
      <c r="K56" s="18">
        <v>3919298</v>
      </c>
      <c r="L56" s="19">
        <f t="shared" ref="L56" si="99">K56/$D56</f>
        <v>0.24569320461384153</v>
      </c>
      <c r="M56" s="18">
        <v>7665524</v>
      </c>
      <c r="N56" s="19">
        <f t="shared" si="3"/>
        <v>0.48053686058174522</v>
      </c>
      <c r="O56" s="20">
        <v>7044418</v>
      </c>
      <c r="P56" s="21">
        <v>0.26281219221011787</v>
      </c>
      <c r="Q56" s="28">
        <f t="shared" si="90"/>
        <v>-3125120</v>
      </c>
      <c r="R56" s="29">
        <f t="shared" si="91"/>
        <v>-1.7118987596276336</v>
      </c>
      <c r="S56" s="127"/>
    </row>
    <row r="57" spans="1:19" s="24" customFormat="1" ht="21.6" customHeight="1">
      <c r="A57" s="101"/>
      <c r="B57" s="16"/>
      <c r="C57" s="17" t="s">
        <v>26</v>
      </c>
      <c r="D57" s="18">
        <v>95277000</v>
      </c>
      <c r="E57" s="18">
        <v>0</v>
      </c>
      <c r="F57" s="19">
        <f t="shared" ref="F57:H99" si="100">E57/$D57</f>
        <v>0</v>
      </c>
      <c r="G57" s="18">
        <v>40428065</v>
      </c>
      <c r="H57" s="19">
        <f t="shared" si="100"/>
        <v>0.4243213472296567</v>
      </c>
      <c r="I57" s="18">
        <v>43633862</v>
      </c>
      <c r="J57" s="19">
        <f t="shared" ref="J57" si="101">I57/$D57</f>
        <v>0.45796847087964565</v>
      </c>
      <c r="K57" s="18">
        <v>8993917</v>
      </c>
      <c r="L57" s="19">
        <f t="shared" ref="L57" si="102">K57/$D57</f>
        <v>9.4397567093842172E-2</v>
      </c>
      <c r="M57" s="18">
        <v>93055844</v>
      </c>
      <c r="N57" s="19">
        <f t="shared" si="3"/>
        <v>0.97668738520314446</v>
      </c>
      <c r="O57" s="20">
        <v>8822522</v>
      </c>
      <c r="P57" s="21">
        <v>8.7673752099295427E-2</v>
      </c>
      <c r="Q57" s="28">
        <f t="shared" si="90"/>
        <v>171395</v>
      </c>
      <c r="R57" s="29">
        <f t="shared" si="91"/>
        <v>0.67238149945467451</v>
      </c>
      <c r="S57" s="127"/>
    </row>
    <row r="58" spans="1:19" ht="21.6" customHeight="1" collapsed="1">
      <c r="A58" s="101"/>
      <c r="B58" s="16" t="s">
        <v>24</v>
      </c>
      <c r="C58" s="17"/>
      <c r="D58" s="18">
        <v>161000</v>
      </c>
      <c r="E58" s="18">
        <v>0</v>
      </c>
      <c r="F58" s="19">
        <f t="shared" si="100"/>
        <v>0</v>
      </c>
      <c r="G58" s="18">
        <v>0</v>
      </c>
      <c r="H58" s="19">
        <f t="shared" si="100"/>
        <v>0</v>
      </c>
      <c r="I58" s="18">
        <v>0</v>
      </c>
      <c r="J58" s="19">
        <f t="shared" ref="J58" si="103">I58/$D58</f>
        <v>0</v>
      </c>
      <c r="K58" s="18">
        <v>142390</v>
      </c>
      <c r="L58" s="19">
        <f t="shared" ref="L58" si="104">K58/$D58</f>
        <v>0.88440993788819877</v>
      </c>
      <c r="M58" s="18">
        <v>142390</v>
      </c>
      <c r="N58" s="19">
        <f t="shared" si="3"/>
        <v>0.88440993788819877</v>
      </c>
      <c r="O58" s="20">
        <v>138380</v>
      </c>
      <c r="P58" s="21">
        <v>0.85950310559006216</v>
      </c>
      <c r="Q58" s="28"/>
      <c r="R58" s="29"/>
      <c r="S58" s="126"/>
    </row>
    <row r="59" spans="1:19" ht="21.6" customHeight="1">
      <c r="A59" s="101"/>
      <c r="B59" s="16"/>
      <c r="C59" s="17" t="s">
        <v>22</v>
      </c>
      <c r="D59" s="18">
        <v>161000</v>
      </c>
      <c r="E59" s="18">
        <v>0</v>
      </c>
      <c r="F59" s="19">
        <f t="shared" si="100"/>
        <v>0</v>
      </c>
      <c r="G59" s="18">
        <v>0</v>
      </c>
      <c r="H59" s="19">
        <f t="shared" si="100"/>
        <v>0</v>
      </c>
      <c r="I59" s="18">
        <v>0</v>
      </c>
      <c r="J59" s="19">
        <f t="shared" ref="J59" si="105">I59/$D59</f>
        <v>0</v>
      </c>
      <c r="K59" s="18">
        <v>142390</v>
      </c>
      <c r="L59" s="19">
        <f t="shared" ref="L59" si="106">K59/$D59</f>
        <v>0.88440993788819877</v>
      </c>
      <c r="M59" s="18">
        <v>142390</v>
      </c>
      <c r="N59" s="19">
        <f t="shared" si="3"/>
        <v>0.88440993788819877</v>
      </c>
      <c r="O59" s="20">
        <v>138380</v>
      </c>
      <c r="P59" s="21">
        <v>0.85950310559006216</v>
      </c>
      <c r="Q59" s="28">
        <f>K59-O59</f>
        <v>4010</v>
      </c>
      <c r="R59" s="29">
        <f>(L59-P59)*100</f>
        <v>2.4906832298136616</v>
      </c>
      <c r="S59" s="126"/>
    </row>
    <row r="60" spans="1:19" ht="21.6" customHeight="1">
      <c r="A60" s="101" t="s">
        <v>16</v>
      </c>
      <c r="B60" s="16"/>
      <c r="C60" s="17" t="s">
        <v>0</v>
      </c>
      <c r="D60" s="18">
        <v>1785437000</v>
      </c>
      <c r="E60" s="18">
        <v>131989977</v>
      </c>
      <c r="F60" s="19">
        <f t="shared" si="100"/>
        <v>7.3925866328523493E-2</v>
      </c>
      <c r="G60" s="18">
        <v>158093842</v>
      </c>
      <c r="H60" s="19">
        <f t="shared" si="100"/>
        <v>8.8546300989617674E-2</v>
      </c>
      <c r="I60" s="18">
        <v>247483192</v>
      </c>
      <c r="J60" s="19">
        <f t="shared" ref="J60" si="107">I60/$D60</f>
        <v>0.13861211120862849</v>
      </c>
      <c r="K60" s="18">
        <v>821945915</v>
      </c>
      <c r="L60" s="19">
        <f t="shared" ref="L60" si="108">K60/$D60</f>
        <v>0.46036119728671471</v>
      </c>
      <c r="M60" s="18">
        <v>1359512926</v>
      </c>
      <c r="N60" s="19">
        <f t="shared" si="3"/>
        <v>0.76144547581348432</v>
      </c>
      <c r="O60" s="20">
        <v>1113606018</v>
      </c>
      <c r="P60" s="21">
        <v>0.50459073499206375</v>
      </c>
      <c r="Q60" s="28"/>
      <c r="R60" s="29"/>
      <c r="S60" s="126"/>
    </row>
    <row r="61" spans="1:19" ht="21.6" customHeight="1">
      <c r="A61" s="101"/>
      <c r="B61" s="16" t="s">
        <v>21</v>
      </c>
      <c r="C61" s="17"/>
      <c r="D61" s="18">
        <v>1480265000</v>
      </c>
      <c r="E61" s="18">
        <v>98955391</v>
      </c>
      <c r="F61" s="19">
        <f t="shared" si="100"/>
        <v>6.6849780951383705E-2</v>
      </c>
      <c r="G61" s="18">
        <v>101437844</v>
      </c>
      <c r="H61" s="19">
        <f t="shared" si="100"/>
        <v>6.8526813779965071E-2</v>
      </c>
      <c r="I61" s="18">
        <v>191978985</v>
      </c>
      <c r="J61" s="19">
        <f t="shared" ref="J61" si="109">I61/$D61</f>
        <v>0.12969230847179392</v>
      </c>
      <c r="K61" s="18">
        <v>680437484</v>
      </c>
      <c r="L61" s="19">
        <f t="shared" ref="L61" si="110">K61/$D61</f>
        <v>0.45967275048724382</v>
      </c>
      <c r="M61" s="18">
        <v>1072809704</v>
      </c>
      <c r="N61" s="19">
        <f t="shared" si="3"/>
        <v>0.72474165369038657</v>
      </c>
      <c r="O61" s="20">
        <v>936718269</v>
      </c>
      <c r="P61" s="21">
        <v>0.52674692404240431</v>
      </c>
      <c r="Q61" s="28"/>
      <c r="R61" s="29"/>
      <c r="S61" s="126"/>
    </row>
    <row r="62" spans="1:19" ht="21.6" customHeight="1">
      <c r="A62" s="101"/>
      <c r="B62" s="16"/>
      <c r="C62" s="17" t="s">
        <v>5</v>
      </c>
      <c r="D62" s="18">
        <v>36972000</v>
      </c>
      <c r="E62" s="18">
        <v>2311030</v>
      </c>
      <c r="F62" s="19">
        <f t="shared" si="100"/>
        <v>6.2507573298712538E-2</v>
      </c>
      <c r="G62" s="18">
        <v>5097154</v>
      </c>
      <c r="H62" s="19">
        <f t="shared" si="100"/>
        <v>0.13786524937790762</v>
      </c>
      <c r="I62" s="18">
        <v>10080830</v>
      </c>
      <c r="J62" s="19">
        <f t="shared" ref="J62" si="111">I62/$D62</f>
        <v>0.2726612030725955</v>
      </c>
      <c r="K62" s="18">
        <v>9163368</v>
      </c>
      <c r="L62" s="19">
        <f t="shared" ref="L62" si="112">K62/$D62</f>
        <v>0.24784615384615385</v>
      </c>
      <c r="M62" s="18">
        <v>26652382</v>
      </c>
      <c r="N62" s="19">
        <f t="shared" si="3"/>
        <v>0.72088017959536943</v>
      </c>
      <c r="O62" s="20">
        <v>10399666</v>
      </c>
      <c r="P62" s="21">
        <v>0.29174847107669866</v>
      </c>
      <c r="Q62" s="28">
        <f>K62-O62</f>
        <v>-1236298</v>
      </c>
      <c r="R62" s="29">
        <f>(L62-P62)*100</f>
        <v>-4.3902317230544803</v>
      </c>
      <c r="S62" s="126"/>
    </row>
    <row r="63" spans="1:19" ht="21.6" customHeight="1">
      <c r="A63" s="101"/>
      <c r="B63" s="16"/>
      <c r="C63" s="17" t="s">
        <v>4</v>
      </c>
      <c r="D63" s="18">
        <v>173219000</v>
      </c>
      <c r="E63" s="18">
        <v>23761413</v>
      </c>
      <c r="F63" s="19">
        <f t="shared" si="100"/>
        <v>0.13717555810852158</v>
      </c>
      <c r="G63" s="18">
        <v>30107586</v>
      </c>
      <c r="H63" s="19">
        <f t="shared" si="100"/>
        <v>0.1738122607797066</v>
      </c>
      <c r="I63" s="18">
        <v>47028013</v>
      </c>
      <c r="J63" s="19">
        <f t="shared" ref="J63" si="113">I63/$D63</f>
        <v>0.27149454159185771</v>
      </c>
      <c r="K63" s="18">
        <v>64664091</v>
      </c>
      <c r="L63" s="19">
        <f t="shared" ref="L63" si="114">K63/$D63</f>
        <v>0.37330830336164045</v>
      </c>
      <c r="M63" s="18">
        <v>165561103</v>
      </c>
      <c r="N63" s="19">
        <f t="shared" si="3"/>
        <v>0.9557906638417264</v>
      </c>
      <c r="O63" s="20">
        <v>61052421</v>
      </c>
      <c r="P63" s="21">
        <v>0.34108450515377525</v>
      </c>
      <c r="Q63" s="28">
        <f>K63-O63</f>
        <v>3611670</v>
      </c>
      <c r="R63" s="29">
        <f>(L63-P63)*100</f>
        <v>3.2223798207865197</v>
      </c>
      <c r="S63" s="126"/>
    </row>
    <row r="64" spans="1:19" ht="21.6" customHeight="1">
      <c r="A64" s="101"/>
      <c r="B64" s="16"/>
      <c r="C64" s="17" t="s">
        <v>3</v>
      </c>
      <c r="D64" s="18">
        <v>323000</v>
      </c>
      <c r="E64" s="18">
        <v>0</v>
      </c>
      <c r="F64" s="19">
        <f t="shared" si="100"/>
        <v>0</v>
      </c>
      <c r="G64" s="18">
        <v>0</v>
      </c>
      <c r="H64" s="19">
        <f t="shared" si="100"/>
        <v>0</v>
      </c>
      <c r="I64" s="18">
        <v>0</v>
      </c>
      <c r="J64" s="19">
        <f t="shared" ref="J64" si="115">I64/$D64</f>
        <v>0</v>
      </c>
      <c r="K64" s="18">
        <v>0</v>
      </c>
      <c r="L64" s="19">
        <f t="shared" ref="L64" si="116">K64/$D64</f>
        <v>0</v>
      </c>
      <c r="M64" s="18">
        <v>0</v>
      </c>
      <c r="N64" s="19">
        <f t="shared" si="3"/>
        <v>0</v>
      </c>
      <c r="O64" s="20">
        <v>0</v>
      </c>
      <c r="P64" s="21">
        <v>0</v>
      </c>
      <c r="Q64" s="28">
        <f>K64-O64</f>
        <v>0</v>
      </c>
      <c r="R64" s="29">
        <f>(L64-P64)*100</f>
        <v>0</v>
      </c>
      <c r="S64" s="126"/>
    </row>
    <row r="65" spans="1:19" ht="21.6" customHeight="1">
      <c r="A65" s="101"/>
      <c r="B65" s="16"/>
      <c r="C65" s="17" t="s">
        <v>19</v>
      </c>
      <c r="D65" s="18">
        <v>1269751000</v>
      </c>
      <c r="E65" s="18">
        <v>72882948</v>
      </c>
      <c r="F65" s="19">
        <f t="shared" si="100"/>
        <v>5.7399401929984696E-2</v>
      </c>
      <c r="G65" s="18">
        <v>66233104</v>
      </c>
      <c r="H65" s="19">
        <f t="shared" si="100"/>
        <v>5.2162277485900778E-2</v>
      </c>
      <c r="I65" s="18">
        <v>134870142</v>
      </c>
      <c r="J65" s="19">
        <f t="shared" ref="J65" si="117">I65/$D65</f>
        <v>0.10621778758197474</v>
      </c>
      <c r="K65" s="18">
        <v>606610025</v>
      </c>
      <c r="L65" s="19">
        <f t="shared" ref="L65" si="118">K65/$D65</f>
        <v>0.47773935598396849</v>
      </c>
      <c r="M65" s="18">
        <v>880596219</v>
      </c>
      <c r="N65" s="19">
        <f t="shared" si="3"/>
        <v>0.69351882298182876</v>
      </c>
      <c r="O65" s="20">
        <v>784617778</v>
      </c>
      <c r="P65" s="21">
        <v>0.58354810778810084</v>
      </c>
      <c r="Q65" s="28">
        <f>K65-O65</f>
        <v>-178007753</v>
      </c>
      <c r="R65" s="29">
        <f>(L65-P65)*100</f>
        <v>-10.580875180413235</v>
      </c>
      <c r="S65" s="126"/>
    </row>
    <row r="66" spans="1:19" ht="21.6" customHeight="1">
      <c r="A66" s="101"/>
      <c r="B66" s="16" t="s">
        <v>20</v>
      </c>
      <c r="C66" s="17"/>
      <c r="D66" s="18">
        <v>92023000</v>
      </c>
      <c r="E66" s="18">
        <v>24943142</v>
      </c>
      <c r="F66" s="19">
        <f t="shared" si="100"/>
        <v>0.27105334535931236</v>
      </c>
      <c r="G66" s="18">
        <v>29338277</v>
      </c>
      <c r="H66" s="19">
        <f t="shared" si="100"/>
        <v>0.31881461156450019</v>
      </c>
      <c r="I66" s="18">
        <v>10298248</v>
      </c>
      <c r="J66" s="19">
        <f t="shared" ref="J66" si="119">I66/$D66</f>
        <v>0.11190950088564815</v>
      </c>
      <c r="K66" s="18">
        <v>22041619</v>
      </c>
      <c r="L66" s="19">
        <f t="shared" ref="L66" si="120">K66/$D66</f>
        <v>0.23952293448377035</v>
      </c>
      <c r="M66" s="18">
        <v>86621286</v>
      </c>
      <c r="N66" s="19">
        <f t="shared" si="3"/>
        <v>0.94130039229323104</v>
      </c>
      <c r="O66" s="20">
        <v>139415818</v>
      </c>
      <c r="P66" s="21">
        <v>0.46440514585130727</v>
      </c>
      <c r="Q66" s="28"/>
      <c r="R66" s="29"/>
      <c r="S66" s="126"/>
    </row>
    <row r="67" spans="1:19" ht="21.6" customHeight="1">
      <c r="A67" s="101"/>
      <c r="B67" s="16"/>
      <c r="C67" s="17" t="s">
        <v>5</v>
      </c>
      <c r="D67" s="18">
        <v>702000</v>
      </c>
      <c r="E67" s="18">
        <v>160160</v>
      </c>
      <c r="F67" s="19">
        <f t="shared" si="100"/>
        <v>0.22814814814814816</v>
      </c>
      <c r="G67" s="18">
        <v>318490</v>
      </c>
      <c r="H67" s="19">
        <f t="shared" si="100"/>
        <v>0.4536894586894587</v>
      </c>
      <c r="I67" s="18">
        <v>0</v>
      </c>
      <c r="J67" s="19">
        <f t="shared" ref="J67" si="121">I67/$D67</f>
        <v>0</v>
      </c>
      <c r="K67" s="18">
        <v>0</v>
      </c>
      <c r="L67" s="19">
        <f t="shared" ref="L67" si="122">K67/$D67</f>
        <v>0</v>
      </c>
      <c r="M67" s="18">
        <v>478650</v>
      </c>
      <c r="N67" s="19">
        <f t="shared" si="3"/>
        <v>0.68183760683760686</v>
      </c>
      <c r="O67" s="20">
        <v>1184540</v>
      </c>
      <c r="P67" s="21">
        <v>0.26276397515527949</v>
      </c>
      <c r="Q67" s="28">
        <f>K67-O67</f>
        <v>-1184540</v>
      </c>
      <c r="R67" s="29">
        <f>(L67-P67)*100</f>
        <v>-26.27639751552795</v>
      </c>
      <c r="S67" s="126"/>
    </row>
    <row r="68" spans="1:19" ht="21.6" customHeight="1">
      <c r="A68" s="101"/>
      <c r="B68" s="16"/>
      <c r="C68" s="17" t="s">
        <v>4</v>
      </c>
      <c r="D68" s="18">
        <v>2608000</v>
      </c>
      <c r="E68" s="18">
        <v>742728</v>
      </c>
      <c r="F68" s="19">
        <f t="shared" si="100"/>
        <v>0.2847883435582822</v>
      </c>
      <c r="G68" s="18">
        <v>800173</v>
      </c>
      <c r="H68" s="19">
        <f t="shared" si="100"/>
        <v>0.30681480061349692</v>
      </c>
      <c r="I68" s="18">
        <v>40635</v>
      </c>
      <c r="J68" s="19">
        <f t="shared" ref="J68" si="123">I68/$D68</f>
        <v>1.558090490797546E-2</v>
      </c>
      <c r="K68" s="18">
        <v>574702</v>
      </c>
      <c r="L68" s="19">
        <f t="shared" ref="L68" si="124">K68/$D68</f>
        <v>0.2203611963190184</v>
      </c>
      <c r="M68" s="18">
        <v>2158238</v>
      </c>
      <c r="N68" s="19">
        <f t="shared" si="3"/>
        <v>0.82754524539877306</v>
      </c>
      <c r="O68" s="20">
        <v>4065822</v>
      </c>
      <c r="P68" s="21">
        <v>0.39489335664335662</v>
      </c>
      <c r="Q68" s="28">
        <f>K68-O68</f>
        <v>-3491120</v>
      </c>
      <c r="R68" s="29">
        <f>(L68-P68)*100</f>
        <v>-17.453216032433822</v>
      </c>
      <c r="S68" s="126"/>
    </row>
    <row r="69" spans="1:19" ht="21.6" customHeight="1">
      <c r="A69" s="101"/>
      <c r="B69" s="16"/>
      <c r="C69" s="17" t="s">
        <v>3</v>
      </c>
      <c r="D69" s="18">
        <v>31728000</v>
      </c>
      <c r="E69" s="18">
        <v>4154243</v>
      </c>
      <c r="F69" s="19">
        <f t="shared" si="100"/>
        <v>0.13093302445789209</v>
      </c>
      <c r="G69" s="18">
        <v>8383482</v>
      </c>
      <c r="H69" s="19">
        <f t="shared" si="100"/>
        <v>0.26422976550680788</v>
      </c>
      <c r="I69" s="18">
        <v>6425106</v>
      </c>
      <c r="J69" s="19">
        <f t="shared" ref="J69" si="125">I69/$D69</f>
        <v>0.20250586232980333</v>
      </c>
      <c r="K69" s="18">
        <v>11704949</v>
      </c>
      <c r="L69" s="19">
        <f t="shared" ref="L69" si="126">K69/$D69</f>
        <v>0.3689154374684821</v>
      </c>
      <c r="M69" s="18">
        <v>30667780</v>
      </c>
      <c r="N69" s="19">
        <f t="shared" si="3"/>
        <v>0.96658408976298538</v>
      </c>
      <c r="O69" s="20">
        <v>29868851</v>
      </c>
      <c r="P69" s="21">
        <v>0.86732246355769793</v>
      </c>
      <c r="Q69" s="28">
        <f>K69-O69</f>
        <v>-18163902</v>
      </c>
      <c r="R69" s="29">
        <f>(L69-P69)*100</f>
        <v>-49.840702608921582</v>
      </c>
      <c r="S69" s="126"/>
    </row>
    <row r="70" spans="1:19" ht="21.6" customHeight="1">
      <c r="A70" s="101"/>
      <c r="B70" s="16"/>
      <c r="C70" s="17" t="s">
        <v>19</v>
      </c>
      <c r="D70" s="18">
        <v>56985000</v>
      </c>
      <c r="E70" s="18">
        <v>19886011</v>
      </c>
      <c r="F70" s="19">
        <f t="shared" si="100"/>
        <v>0.34896921997016761</v>
      </c>
      <c r="G70" s="18">
        <v>19836132</v>
      </c>
      <c r="H70" s="19">
        <f t="shared" si="100"/>
        <v>0.34809391945248752</v>
      </c>
      <c r="I70" s="18">
        <v>3832507</v>
      </c>
      <c r="J70" s="19">
        <f t="shared" ref="J70" si="127">I70/$D70</f>
        <v>6.7254663507940682E-2</v>
      </c>
      <c r="K70" s="18">
        <v>9761968</v>
      </c>
      <c r="L70" s="19">
        <f t="shared" ref="L70" si="128">K70/$D70</f>
        <v>0.17130767745898043</v>
      </c>
      <c r="M70" s="18">
        <v>53316618</v>
      </c>
      <c r="N70" s="19">
        <f t="shared" si="3"/>
        <v>0.93562548038957616</v>
      </c>
      <c r="O70" s="20">
        <v>89627109</v>
      </c>
      <c r="P70" s="21">
        <v>0.42159408911948293</v>
      </c>
      <c r="Q70" s="28">
        <f>K70-O70</f>
        <v>-79865141</v>
      </c>
      <c r="R70" s="29">
        <f>(L70-P70)*100</f>
        <v>-25.028641166050246</v>
      </c>
      <c r="S70" s="126"/>
    </row>
    <row r="71" spans="1:19" ht="21.6" customHeight="1">
      <c r="A71" s="101"/>
      <c r="B71" s="16" t="s">
        <v>18</v>
      </c>
      <c r="C71" s="17"/>
      <c r="D71" s="18">
        <v>163389000</v>
      </c>
      <c r="E71" s="18">
        <v>0</v>
      </c>
      <c r="F71" s="19">
        <f t="shared" si="100"/>
        <v>0</v>
      </c>
      <c r="G71" s="18">
        <v>21482700</v>
      </c>
      <c r="H71" s="19">
        <f t="shared" si="100"/>
        <v>0.13148192350770246</v>
      </c>
      <c r="I71" s="18">
        <v>38665363</v>
      </c>
      <c r="J71" s="19">
        <f t="shared" ref="J71" si="129">I71/$D71</f>
        <v>0.23664605940424385</v>
      </c>
      <c r="K71" s="18">
        <v>94170330</v>
      </c>
      <c r="L71" s="19">
        <f t="shared" ref="L71" si="130">K71/$D71</f>
        <v>0.57635660907405029</v>
      </c>
      <c r="M71" s="18">
        <v>154318393</v>
      </c>
      <c r="N71" s="19">
        <f t="shared" si="3"/>
        <v>0.94448459198599666</v>
      </c>
      <c r="O71" s="20"/>
      <c r="P71" s="21"/>
      <c r="Q71" s="28"/>
      <c r="R71" s="29"/>
      <c r="S71" s="126"/>
    </row>
    <row r="72" spans="1:19" ht="21.6" customHeight="1">
      <c r="A72" s="101"/>
      <c r="B72" s="16"/>
      <c r="C72" s="17" t="s">
        <v>5</v>
      </c>
      <c r="D72" s="18">
        <v>4008000</v>
      </c>
      <c r="E72" s="18">
        <v>0</v>
      </c>
      <c r="F72" s="19">
        <f t="shared" si="100"/>
        <v>0</v>
      </c>
      <c r="G72" s="18">
        <v>610820</v>
      </c>
      <c r="H72" s="19">
        <f t="shared" si="100"/>
        <v>0.1524001996007984</v>
      </c>
      <c r="I72" s="18">
        <v>1001220</v>
      </c>
      <c r="J72" s="19">
        <f t="shared" ref="J72" si="131">I72/$D72</f>
        <v>0.24980538922155687</v>
      </c>
      <c r="K72" s="18">
        <v>1060550</v>
      </c>
      <c r="L72" s="19">
        <f t="shared" ref="L72" si="132">K72/$D72</f>
        <v>0.26460828343313375</v>
      </c>
      <c r="M72" s="18">
        <v>2672590</v>
      </c>
      <c r="N72" s="19">
        <f t="shared" ref="N72:N106" si="133">M72/$D72</f>
        <v>0.66681387225548905</v>
      </c>
      <c r="O72" s="20" t="s">
        <v>57</v>
      </c>
      <c r="P72" s="21" t="s">
        <v>57</v>
      </c>
      <c r="Q72" s="28" t="s">
        <v>61</v>
      </c>
      <c r="R72" s="29" t="s">
        <v>61</v>
      </c>
      <c r="S72" s="126" t="s">
        <v>62</v>
      </c>
    </row>
    <row r="73" spans="1:19" ht="21.6" customHeight="1">
      <c r="A73" s="101"/>
      <c r="B73" s="16"/>
      <c r="C73" s="17" t="s">
        <v>4</v>
      </c>
      <c r="D73" s="18">
        <v>7057000</v>
      </c>
      <c r="E73" s="18">
        <v>0</v>
      </c>
      <c r="F73" s="19">
        <f t="shared" si="100"/>
        <v>0</v>
      </c>
      <c r="G73" s="18">
        <v>1407296</v>
      </c>
      <c r="H73" s="19">
        <f t="shared" si="100"/>
        <v>0.19941844976618961</v>
      </c>
      <c r="I73" s="18">
        <v>1377287</v>
      </c>
      <c r="J73" s="19">
        <f t="shared" ref="J73" si="134">I73/$D73</f>
        <v>0.19516607623636106</v>
      </c>
      <c r="K73" s="18">
        <v>3432815</v>
      </c>
      <c r="L73" s="19">
        <f t="shared" ref="L73" si="135">K73/$D73</f>
        <v>0.48644112228992492</v>
      </c>
      <c r="M73" s="18">
        <v>6217398</v>
      </c>
      <c r="N73" s="19">
        <f t="shared" si="133"/>
        <v>0.88102564829247554</v>
      </c>
      <c r="O73" s="20" t="s">
        <v>57</v>
      </c>
      <c r="P73" s="21" t="s">
        <v>57</v>
      </c>
      <c r="Q73" s="28" t="s">
        <v>61</v>
      </c>
      <c r="R73" s="29" t="s">
        <v>61</v>
      </c>
      <c r="S73" s="126" t="s">
        <v>62</v>
      </c>
    </row>
    <row r="74" spans="1:19" ht="21.6" customHeight="1">
      <c r="A74" s="101"/>
      <c r="B74" s="16"/>
      <c r="C74" s="17" t="s">
        <v>3</v>
      </c>
      <c r="D74" s="18">
        <v>2162000</v>
      </c>
      <c r="E74" s="18">
        <v>0</v>
      </c>
      <c r="F74" s="19">
        <f t="shared" si="100"/>
        <v>0</v>
      </c>
      <c r="G74" s="18">
        <v>163338</v>
      </c>
      <c r="H74" s="19">
        <f t="shared" si="100"/>
        <v>7.5549491211840888E-2</v>
      </c>
      <c r="I74" s="18">
        <v>855151</v>
      </c>
      <c r="J74" s="19">
        <f t="shared" ref="J74" si="136">I74/$D74</f>
        <v>0.39553700277520815</v>
      </c>
      <c r="K74" s="18">
        <v>549465</v>
      </c>
      <c r="L74" s="19">
        <f t="shared" ref="L74" si="137">K74/$D74</f>
        <v>0.25414662349676226</v>
      </c>
      <c r="M74" s="18">
        <v>1567954</v>
      </c>
      <c r="N74" s="19">
        <f t="shared" si="133"/>
        <v>0.72523311748381125</v>
      </c>
      <c r="O74" s="20" t="s">
        <v>57</v>
      </c>
      <c r="P74" s="21" t="s">
        <v>57</v>
      </c>
      <c r="Q74" s="28" t="s">
        <v>61</v>
      </c>
      <c r="R74" s="29" t="s">
        <v>61</v>
      </c>
      <c r="S74" s="126" t="s">
        <v>62</v>
      </c>
    </row>
    <row r="75" spans="1:19" ht="21.6" customHeight="1">
      <c r="A75" s="101"/>
      <c r="B75" s="16"/>
      <c r="C75" s="17" t="s">
        <v>19</v>
      </c>
      <c r="D75" s="18">
        <v>150162000</v>
      </c>
      <c r="E75" s="18">
        <v>0</v>
      </c>
      <c r="F75" s="19">
        <f t="shared" si="100"/>
        <v>0</v>
      </c>
      <c r="G75" s="18">
        <v>19301246</v>
      </c>
      <c r="H75" s="19">
        <f t="shared" si="100"/>
        <v>0.1285361542867037</v>
      </c>
      <c r="I75" s="18">
        <v>35431705</v>
      </c>
      <c r="J75" s="19">
        <f t="shared" ref="J75" si="138">I75/$D75</f>
        <v>0.23595653361036747</v>
      </c>
      <c r="K75" s="18">
        <v>89127500</v>
      </c>
      <c r="L75" s="19">
        <f t="shared" ref="L75" si="139">K75/$D75</f>
        <v>0.59354230764108096</v>
      </c>
      <c r="M75" s="18">
        <v>143860451</v>
      </c>
      <c r="N75" s="19">
        <f t="shared" si="133"/>
        <v>0.95803499553815208</v>
      </c>
      <c r="O75" s="20" t="s">
        <v>57</v>
      </c>
      <c r="P75" s="21" t="s">
        <v>57</v>
      </c>
      <c r="Q75" s="28" t="s">
        <v>61</v>
      </c>
      <c r="R75" s="29" t="s">
        <v>61</v>
      </c>
      <c r="S75" s="126" t="s">
        <v>62</v>
      </c>
    </row>
    <row r="76" spans="1:19" ht="21.6" customHeight="1">
      <c r="A76" s="101"/>
      <c r="B76" s="16" t="s">
        <v>17</v>
      </c>
      <c r="C76" s="17"/>
      <c r="D76" s="18">
        <v>39060000</v>
      </c>
      <c r="E76" s="18">
        <v>6691444</v>
      </c>
      <c r="F76" s="19">
        <f t="shared" si="100"/>
        <v>0.17131193036354328</v>
      </c>
      <c r="G76" s="18">
        <v>5835021</v>
      </c>
      <c r="H76" s="19">
        <f t="shared" si="100"/>
        <v>0.14938609831029187</v>
      </c>
      <c r="I76" s="18">
        <v>6540596</v>
      </c>
      <c r="J76" s="19">
        <f t="shared" ref="J76" si="140">I76/$D76</f>
        <v>0.16744997439836148</v>
      </c>
      <c r="K76" s="18">
        <v>19986482</v>
      </c>
      <c r="L76" s="19">
        <f t="shared" ref="L76" si="141">K76/$D76</f>
        <v>0.51168668714797749</v>
      </c>
      <c r="M76" s="18">
        <v>39053543</v>
      </c>
      <c r="N76" s="19">
        <f t="shared" si="133"/>
        <v>0.99983469022017413</v>
      </c>
      <c r="O76" s="20">
        <v>37471931</v>
      </c>
      <c r="P76" s="21">
        <v>0.30783329225814932</v>
      </c>
      <c r="Q76" s="28"/>
      <c r="R76" s="29"/>
      <c r="S76" s="126"/>
    </row>
    <row r="77" spans="1:19" ht="21.6" customHeight="1">
      <c r="A77" s="101"/>
      <c r="B77" s="16"/>
      <c r="C77" s="17" t="s">
        <v>5</v>
      </c>
      <c r="D77" s="18">
        <v>434000</v>
      </c>
      <c r="E77" s="18">
        <v>127850</v>
      </c>
      <c r="F77" s="19">
        <f t="shared" si="100"/>
        <v>0.29458525345622122</v>
      </c>
      <c r="G77" s="18">
        <v>110560</v>
      </c>
      <c r="H77" s="19">
        <f t="shared" si="100"/>
        <v>0.25474654377880185</v>
      </c>
      <c r="I77" s="18">
        <v>0</v>
      </c>
      <c r="J77" s="19">
        <f t="shared" ref="J77" si="142">I77/$D77</f>
        <v>0</v>
      </c>
      <c r="K77" s="18">
        <v>192380</v>
      </c>
      <c r="L77" s="19">
        <f t="shared" ref="L77" si="143">K77/$D77</f>
        <v>0.44327188940092166</v>
      </c>
      <c r="M77" s="18">
        <v>430790</v>
      </c>
      <c r="N77" s="19">
        <f t="shared" si="133"/>
        <v>0.99260368663594467</v>
      </c>
      <c r="O77" s="20">
        <v>151940</v>
      </c>
      <c r="P77" s="21">
        <v>0.35009216589861752</v>
      </c>
      <c r="Q77" s="28">
        <f>K77-O77</f>
        <v>40440</v>
      </c>
      <c r="R77" s="29">
        <f>(L77-P77)*100</f>
        <v>9.3179723502304128</v>
      </c>
      <c r="S77" s="126"/>
    </row>
    <row r="78" spans="1:19" ht="21.6" customHeight="1">
      <c r="A78" s="101"/>
      <c r="B78" s="16"/>
      <c r="C78" s="17" t="s">
        <v>4</v>
      </c>
      <c r="D78" s="18">
        <v>38626000</v>
      </c>
      <c r="E78" s="18">
        <v>6563594</v>
      </c>
      <c r="F78" s="19">
        <f t="shared" si="100"/>
        <v>0.16992683684564802</v>
      </c>
      <c r="G78" s="18">
        <v>5724461</v>
      </c>
      <c r="H78" s="19">
        <f t="shared" si="100"/>
        <v>0.14820227308030859</v>
      </c>
      <c r="I78" s="18">
        <v>6540596</v>
      </c>
      <c r="J78" s="19">
        <f t="shared" ref="J78" si="144">I78/$D78</f>
        <v>0.16933143478485993</v>
      </c>
      <c r="K78" s="18">
        <v>19794102</v>
      </c>
      <c r="L78" s="19">
        <f t="shared" ref="L78" si="145">K78/$D78</f>
        <v>0.512455392740641</v>
      </c>
      <c r="M78" s="18">
        <v>38622753</v>
      </c>
      <c r="N78" s="19">
        <f t="shared" si="133"/>
        <v>0.99991593745145757</v>
      </c>
      <c r="O78" s="20">
        <v>16390677</v>
      </c>
      <c r="P78" s="21">
        <v>0.4189203343045545</v>
      </c>
      <c r="Q78" s="28">
        <f>K78-O78</f>
        <v>3403425</v>
      </c>
      <c r="R78" s="29">
        <f>(L78-P78)*100</f>
        <v>9.3535058436086498</v>
      </c>
      <c r="S78" s="126"/>
    </row>
    <row r="79" spans="1:19" ht="21.6" customHeight="1">
      <c r="A79" s="101"/>
      <c r="B79" s="16" t="s">
        <v>15</v>
      </c>
      <c r="C79" s="17"/>
      <c r="D79" s="18">
        <v>10700000</v>
      </c>
      <c r="E79" s="18">
        <v>1400000</v>
      </c>
      <c r="F79" s="19">
        <f t="shared" si="100"/>
        <v>0.13084112149532709</v>
      </c>
      <c r="G79" s="18">
        <v>0</v>
      </c>
      <c r="H79" s="19">
        <f t="shared" si="100"/>
        <v>0</v>
      </c>
      <c r="I79" s="18">
        <v>0</v>
      </c>
      <c r="J79" s="19">
        <f t="shared" ref="J79:J80" si="146">I79/$D79</f>
        <v>0</v>
      </c>
      <c r="K79" s="18">
        <v>5310000</v>
      </c>
      <c r="L79" s="19">
        <f t="shared" ref="L79:L80" si="147">K79/$D79</f>
        <v>0.49626168224299066</v>
      </c>
      <c r="M79" s="18">
        <v>6710000</v>
      </c>
      <c r="N79" s="19">
        <f t="shared" si="133"/>
        <v>0.62710280373831773</v>
      </c>
      <c r="O79" s="20"/>
      <c r="P79" s="21"/>
      <c r="Q79" s="28"/>
      <c r="R79" s="29"/>
      <c r="S79" s="126"/>
    </row>
    <row r="80" spans="1:19" ht="33" customHeight="1">
      <c r="A80" s="101"/>
      <c r="B80" s="16"/>
      <c r="C80" s="17" t="s">
        <v>10</v>
      </c>
      <c r="D80" s="18">
        <v>10700000</v>
      </c>
      <c r="E80" s="18">
        <v>1400000</v>
      </c>
      <c r="F80" s="19">
        <f t="shared" si="100"/>
        <v>0.13084112149532709</v>
      </c>
      <c r="G80" s="18">
        <v>0</v>
      </c>
      <c r="H80" s="19">
        <f t="shared" si="100"/>
        <v>0</v>
      </c>
      <c r="I80" s="18">
        <v>0</v>
      </c>
      <c r="J80" s="19">
        <f t="shared" si="146"/>
        <v>0</v>
      </c>
      <c r="K80" s="18">
        <v>5310000</v>
      </c>
      <c r="L80" s="19">
        <f t="shared" si="147"/>
        <v>0.49626168224299066</v>
      </c>
      <c r="M80" s="18">
        <v>6710000</v>
      </c>
      <c r="N80" s="19">
        <f t="shared" si="133"/>
        <v>0.62710280373831773</v>
      </c>
      <c r="O80" s="20">
        <v>0</v>
      </c>
      <c r="P80" s="21">
        <v>0</v>
      </c>
      <c r="Q80" s="28">
        <f>K80-O80</f>
        <v>5310000</v>
      </c>
      <c r="R80" s="29">
        <f>(L80-P80)*100</f>
        <v>49.626168224299064</v>
      </c>
      <c r="S80" s="103" t="s">
        <v>64</v>
      </c>
    </row>
    <row r="81" spans="1:19" ht="21.6" customHeight="1">
      <c r="A81" s="101" t="s">
        <v>2</v>
      </c>
      <c r="B81" s="16"/>
      <c r="C81" s="17" t="s">
        <v>0</v>
      </c>
      <c r="D81" s="18">
        <v>1422956200</v>
      </c>
      <c r="E81" s="18">
        <v>110715144</v>
      </c>
      <c r="F81" s="19">
        <f t="shared" si="100"/>
        <v>7.7806431427755826E-2</v>
      </c>
      <c r="G81" s="18">
        <v>223490143</v>
      </c>
      <c r="H81" s="19">
        <f t="shared" si="100"/>
        <v>0.15706045133363908</v>
      </c>
      <c r="I81" s="18">
        <v>286702274</v>
      </c>
      <c r="J81" s="19">
        <f t="shared" ref="J81" si="148">I81/$D81</f>
        <v>0.20148355515088939</v>
      </c>
      <c r="K81" s="18">
        <v>593809686</v>
      </c>
      <c r="L81" s="19">
        <f t="shared" ref="L81" si="149">K81/$D81</f>
        <v>0.41730707241726767</v>
      </c>
      <c r="M81" s="18">
        <v>1214717247</v>
      </c>
      <c r="N81" s="19">
        <f t="shared" si="133"/>
        <v>0.85365751032955195</v>
      </c>
      <c r="O81" s="20">
        <v>2634664254</v>
      </c>
      <c r="P81" s="21">
        <v>0.64138803199996886</v>
      </c>
      <c r="Q81" s="28"/>
      <c r="R81" s="29"/>
      <c r="S81" s="126"/>
    </row>
    <row r="82" spans="1:19" ht="21.6" customHeight="1">
      <c r="A82" s="101"/>
      <c r="B82" s="16" t="s">
        <v>14</v>
      </c>
      <c r="C82" s="17"/>
      <c r="D82" s="18">
        <v>406387000</v>
      </c>
      <c r="E82" s="18">
        <v>65754483</v>
      </c>
      <c r="F82" s="19">
        <f t="shared" si="100"/>
        <v>0.16180262409968824</v>
      </c>
      <c r="G82" s="18">
        <v>83122463</v>
      </c>
      <c r="H82" s="19">
        <f t="shared" si="100"/>
        <v>0.20454016245598408</v>
      </c>
      <c r="I82" s="18">
        <v>111814619</v>
      </c>
      <c r="J82" s="19">
        <f t="shared" ref="J82" si="150">I82/$D82</f>
        <v>0.27514319847829777</v>
      </c>
      <c r="K82" s="18">
        <v>136960989</v>
      </c>
      <c r="L82" s="19">
        <f t="shared" ref="L82" si="151">K82/$D82</f>
        <v>0.33702108827300087</v>
      </c>
      <c r="M82" s="18">
        <v>397652554</v>
      </c>
      <c r="N82" s="19">
        <f t="shared" si="133"/>
        <v>0.97850707330697095</v>
      </c>
      <c r="O82" s="20">
        <v>181197181</v>
      </c>
      <c r="P82" s="21">
        <v>0.33864327711617964</v>
      </c>
      <c r="Q82" s="28"/>
      <c r="R82" s="29"/>
      <c r="S82" s="126"/>
    </row>
    <row r="83" spans="1:19" ht="21.6" customHeight="1">
      <c r="A83" s="101"/>
      <c r="B83" s="16"/>
      <c r="C83" s="17" t="s">
        <v>5</v>
      </c>
      <c r="D83" s="18">
        <v>5191000</v>
      </c>
      <c r="E83" s="18">
        <v>798590</v>
      </c>
      <c r="F83" s="19">
        <f t="shared" si="100"/>
        <v>0.15384126372567905</v>
      </c>
      <c r="G83" s="18">
        <v>263170</v>
      </c>
      <c r="H83" s="19">
        <f t="shared" si="100"/>
        <v>5.0697360816798306E-2</v>
      </c>
      <c r="I83" s="18">
        <v>566700</v>
      </c>
      <c r="J83" s="19">
        <f t="shared" ref="J83" si="152">I83/$D83</f>
        <v>0.10916971681756887</v>
      </c>
      <c r="K83" s="18">
        <v>1912080</v>
      </c>
      <c r="L83" s="19">
        <f t="shared" ref="L83" si="153">K83/$D83</f>
        <v>0.36834521286842614</v>
      </c>
      <c r="M83" s="18">
        <v>3540540</v>
      </c>
      <c r="N83" s="19">
        <f t="shared" si="133"/>
        <v>0.68205355422847236</v>
      </c>
      <c r="O83" s="20">
        <v>1273700</v>
      </c>
      <c r="P83" s="21">
        <v>0.19222758828856021</v>
      </c>
      <c r="Q83" s="28">
        <f>K83-O83</f>
        <v>638380</v>
      </c>
      <c r="R83" s="29">
        <f>(L83-P83)*100</f>
        <v>17.611762457986593</v>
      </c>
      <c r="S83" s="126" t="s">
        <v>66</v>
      </c>
    </row>
    <row r="84" spans="1:19" ht="21.6" customHeight="1">
      <c r="A84" s="101"/>
      <c r="B84" s="16"/>
      <c r="C84" s="17" t="s">
        <v>4</v>
      </c>
      <c r="D84" s="18">
        <v>393062000</v>
      </c>
      <c r="E84" s="18">
        <v>64955893</v>
      </c>
      <c r="F84" s="19">
        <f t="shared" si="100"/>
        <v>0.16525609954663642</v>
      </c>
      <c r="G84" s="18">
        <v>82607293</v>
      </c>
      <c r="H84" s="19">
        <f t="shared" si="100"/>
        <v>0.21016351873241371</v>
      </c>
      <c r="I84" s="18">
        <v>110932919</v>
      </c>
      <c r="J84" s="19">
        <f t="shared" ref="J84" si="154">I84/$D84</f>
        <v>0.28222753407859319</v>
      </c>
      <c r="K84" s="18">
        <v>132984609</v>
      </c>
      <c r="L84" s="19">
        <f t="shared" ref="L84" si="155">K84/$D84</f>
        <v>0.33832985381441094</v>
      </c>
      <c r="M84" s="18">
        <v>391480714</v>
      </c>
      <c r="N84" s="19">
        <f t="shared" si="133"/>
        <v>0.99597700617205431</v>
      </c>
      <c r="O84" s="20">
        <v>123791387</v>
      </c>
      <c r="P84" s="21">
        <v>0.31155262912842246</v>
      </c>
      <c r="Q84" s="28">
        <f>K84-O84</f>
        <v>9193222</v>
      </c>
      <c r="R84" s="29">
        <f>(L84-P84)*100</f>
        <v>2.6777224685988479</v>
      </c>
      <c r="S84" s="126"/>
    </row>
    <row r="85" spans="1:19" ht="21.6" customHeight="1">
      <c r="A85" s="101"/>
      <c r="B85" s="16"/>
      <c r="C85" s="17" t="s">
        <v>3</v>
      </c>
      <c r="D85" s="18">
        <v>8134000</v>
      </c>
      <c r="E85" s="18">
        <v>0</v>
      </c>
      <c r="F85" s="19">
        <f t="shared" si="100"/>
        <v>0</v>
      </c>
      <c r="G85" s="18">
        <v>252000</v>
      </c>
      <c r="H85" s="19">
        <f t="shared" si="100"/>
        <v>3.098106712564544E-2</v>
      </c>
      <c r="I85" s="18">
        <v>315000</v>
      </c>
      <c r="J85" s="19">
        <f t="shared" ref="J85" si="156">I85/$D85</f>
        <v>3.8726333907056799E-2</v>
      </c>
      <c r="K85" s="18">
        <v>2064300</v>
      </c>
      <c r="L85" s="19">
        <f t="shared" ref="L85" si="157">K85/$D85</f>
        <v>0.25378657487091222</v>
      </c>
      <c r="M85" s="18">
        <v>2631300</v>
      </c>
      <c r="N85" s="19">
        <f t="shared" si="133"/>
        <v>0.32349397590361445</v>
      </c>
      <c r="O85" s="20">
        <v>3817884</v>
      </c>
      <c r="P85" s="21">
        <v>0.18986890789735428</v>
      </c>
      <c r="Q85" s="28">
        <f>K85-O85</f>
        <v>-1753584</v>
      </c>
      <c r="R85" s="29">
        <f>(L85-P85)*100</f>
        <v>6.3917666973557941</v>
      </c>
      <c r="S85" s="126"/>
    </row>
    <row r="86" spans="1:19" ht="21.6" customHeight="1">
      <c r="A86" s="101"/>
      <c r="B86" s="16" t="s">
        <v>13</v>
      </c>
      <c r="C86" s="17"/>
      <c r="D86" s="18">
        <v>105194000</v>
      </c>
      <c r="E86" s="18">
        <v>13205436</v>
      </c>
      <c r="F86" s="19">
        <f t="shared" si="100"/>
        <v>0.12553411791547048</v>
      </c>
      <c r="G86" s="18">
        <v>16421108</v>
      </c>
      <c r="H86" s="19">
        <f t="shared" si="100"/>
        <v>0.15610308572732284</v>
      </c>
      <c r="I86" s="18">
        <v>22908544</v>
      </c>
      <c r="J86" s="19">
        <f t="shared" ref="J86" si="158">I86/$D86</f>
        <v>0.21777424567941137</v>
      </c>
      <c r="K86" s="18">
        <v>45033443</v>
      </c>
      <c r="L86" s="19">
        <f t="shared" ref="L86" si="159">K86/$D86</f>
        <v>0.4280989695229766</v>
      </c>
      <c r="M86" s="18">
        <v>97568531</v>
      </c>
      <c r="N86" s="19">
        <f t="shared" si="133"/>
        <v>0.92751041884518126</v>
      </c>
      <c r="O86" s="20">
        <v>468871550</v>
      </c>
      <c r="P86" s="21">
        <v>0.65575339994293802</v>
      </c>
      <c r="Q86" s="28"/>
      <c r="R86" s="29"/>
      <c r="S86" s="126"/>
    </row>
    <row r="87" spans="1:19" ht="21.6" customHeight="1">
      <c r="A87" s="101"/>
      <c r="B87" s="16"/>
      <c r="C87" s="17" t="s">
        <v>5</v>
      </c>
      <c r="D87" s="18">
        <v>13167000</v>
      </c>
      <c r="E87" s="18">
        <v>117100</v>
      </c>
      <c r="F87" s="19">
        <f t="shared" si="100"/>
        <v>8.8934457355509984E-3</v>
      </c>
      <c r="G87" s="18">
        <v>3930785</v>
      </c>
      <c r="H87" s="19">
        <f t="shared" si="100"/>
        <v>0.29853307511202248</v>
      </c>
      <c r="I87" s="18">
        <v>3536660</v>
      </c>
      <c r="J87" s="19">
        <f t="shared" ref="J87" si="160">I87/$D87</f>
        <v>0.26860028860028862</v>
      </c>
      <c r="K87" s="18">
        <v>1436960</v>
      </c>
      <c r="L87" s="19">
        <f t="shared" ref="L87" si="161">K87/$D87</f>
        <v>0.10913343965975544</v>
      </c>
      <c r="M87" s="18">
        <v>9021505</v>
      </c>
      <c r="N87" s="19">
        <f t="shared" si="133"/>
        <v>0.68516024910761752</v>
      </c>
      <c r="O87" s="20">
        <v>3435382</v>
      </c>
      <c r="P87" s="21">
        <v>0.2238617229245406</v>
      </c>
      <c r="Q87" s="28">
        <f>K87-O87</f>
        <v>-1998422</v>
      </c>
      <c r="R87" s="29">
        <f>(L87-P87)*100</f>
        <v>-11.472828326478515</v>
      </c>
      <c r="S87" s="126"/>
    </row>
    <row r="88" spans="1:19" ht="21.6" customHeight="1">
      <c r="A88" s="101"/>
      <c r="B88" s="16"/>
      <c r="C88" s="17" t="s">
        <v>4</v>
      </c>
      <c r="D88" s="18">
        <v>92027000</v>
      </c>
      <c r="E88" s="18">
        <v>13088336</v>
      </c>
      <c r="F88" s="19">
        <f t="shared" si="100"/>
        <v>0.14222278244428266</v>
      </c>
      <c r="G88" s="18">
        <v>12490323</v>
      </c>
      <c r="H88" s="19">
        <f t="shared" si="100"/>
        <v>0.13572454823041064</v>
      </c>
      <c r="I88" s="18">
        <v>19371884</v>
      </c>
      <c r="J88" s="19">
        <f t="shared" ref="J88" si="162">I88/$D88</f>
        <v>0.21050217870842253</v>
      </c>
      <c r="K88" s="18">
        <v>43596483</v>
      </c>
      <c r="L88" s="19">
        <f t="shared" ref="L88" si="163">K88/$D88</f>
        <v>0.47373578406337269</v>
      </c>
      <c r="M88" s="18">
        <v>88547026</v>
      </c>
      <c r="N88" s="19">
        <f t="shared" si="133"/>
        <v>0.96218529344648851</v>
      </c>
      <c r="O88" s="20">
        <v>43193983</v>
      </c>
      <c r="P88" s="21">
        <v>0.43139196220799586</v>
      </c>
      <c r="Q88" s="28">
        <f>K88-O88</f>
        <v>402500</v>
      </c>
      <c r="R88" s="29">
        <f>(L88-P88)*100</f>
        <v>4.2343821855376831</v>
      </c>
      <c r="S88" s="126"/>
    </row>
    <row r="89" spans="1:19" ht="21.6" customHeight="1">
      <c r="A89" s="101"/>
      <c r="B89" s="16" t="s">
        <v>12</v>
      </c>
      <c r="C89" s="17"/>
      <c r="D89" s="18">
        <v>40288000</v>
      </c>
      <c r="E89" s="18">
        <v>4951834</v>
      </c>
      <c r="F89" s="19">
        <f t="shared" si="100"/>
        <v>0.12291089158061953</v>
      </c>
      <c r="G89" s="18">
        <v>11473988</v>
      </c>
      <c r="H89" s="19">
        <f t="shared" si="100"/>
        <v>0.28479914614773633</v>
      </c>
      <c r="I89" s="18">
        <v>5975314</v>
      </c>
      <c r="J89" s="19">
        <f t="shared" ref="J89" si="164">I89/$D89</f>
        <v>0.14831498212867356</v>
      </c>
      <c r="K89" s="18">
        <v>14741972</v>
      </c>
      <c r="L89" s="19">
        <f t="shared" ref="L89" si="165">K89/$D89</f>
        <v>0.36591471405877679</v>
      </c>
      <c r="M89" s="18">
        <v>37143108</v>
      </c>
      <c r="N89" s="19">
        <f t="shared" si="133"/>
        <v>0.92193973391580619</v>
      </c>
      <c r="O89" s="20">
        <v>40700020</v>
      </c>
      <c r="P89" s="21">
        <v>0.30646220803276958</v>
      </c>
      <c r="Q89" s="28"/>
      <c r="R89" s="29"/>
      <c r="S89" s="126"/>
    </row>
    <row r="90" spans="1:19" ht="21.6" customHeight="1">
      <c r="A90" s="101"/>
      <c r="B90" s="16"/>
      <c r="C90" s="17" t="s">
        <v>5</v>
      </c>
      <c r="D90" s="18">
        <v>775000</v>
      </c>
      <c r="E90" s="18">
        <v>28340</v>
      </c>
      <c r="F90" s="19">
        <f t="shared" si="100"/>
        <v>3.6567741935483872E-2</v>
      </c>
      <c r="G90" s="18">
        <v>44350</v>
      </c>
      <c r="H90" s="19">
        <f t="shared" si="100"/>
        <v>5.7225806451612904E-2</v>
      </c>
      <c r="I90" s="18">
        <v>71160</v>
      </c>
      <c r="J90" s="19">
        <f t="shared" ref="J90" si="166">I90/$D90</f>
        <v>9.1819354838709677E-2</v>
      </c>
      <c r="K90" s="18">
        <v>322340</v>
      </c>
      <c r="L90" s="19">
        <f t="shared" ref="L90" si="167">K90/$D90</f>
        <v>0.4159225806451613</v>
      </c>
      <c r="M90" s="18">
        <v>466190</v>
      </c>
      <c r="N90" s="19">
        <f t="shared" si="133"/>
        <v>0.60153548387096778</v>
      </c>
      <c r="O90" s="20">
        <v>305990</v>
      </c>
      <c r="P90" s="21">
        <v>0.32040837696335078</v>
      </c>
      <c r="Q90" s="28">
        <f>K90-O90</f>
        <v>16350</v>
      </c>
      <c r="R90" s="29">
        <f>(L90-P90)*100</f>
        <v>9.5514203681810521</v>
      </c>
      <c r="S90" s="126"/>
    </row>
    <row r="91" spans="1:19" ht="21.6" customHeight="1">
      <c r="A91" s="101"/>
      <c r="B91" s="16"/>
      <c r="C91" s="17" t="s">
        <v>4</v>
      </c>
      <c r="D91" s="18">
        <v>39513000</v>
      </c>
      <c r="E91" s="18">
        <v>4923494</v>
      </c>
      <c r="F91" s="19">
        <f t="shared" si="100"/>
        <v>0.12460440867562575</v>
      </c>
      <c r="G91" s="18">
        <v>11429638</v>
      </c>
      <c r="H91" s="19">
        <f t="shared" si="100"/>
        <v>0.28926272366056743</v>
      </c>
      <c r="I91" s="18">
        <v>5904154</v>
      </c>
      <c r="J91" s="19">
        <f t="shared" ref="J91" si="168">I91/$D91</f>
        <v>0.14942307594968746</v>
      </c>
      <c r="K91" s="18">
        <v>14419632</v>
      </c>
      <c r="L91" s="19">
        <f t="shared" ref="L91" si="169">K91/$D91</f>
        <v>0.36493386986561382</v>
      </c>
      <c r="M91" s="18">
        <v>36676918</v>
      </c>
      <c r="N91" s="19">
        <f t="shared" si="133"/>
        <v>0.92822407815149444</v>
      </c>
      <c r="O91" s="20">
        <v>18826010</v>
      </c>
      <c r="P91" s="21">
        <v>0.4130503751810084</v>
      </c>
      <c r="Q91" s="28">
        <f>K91-O91</f>
        <v>-4406378</v>
      </c>
      <c r="R91" s="29">
        <f>(L91-P91)*100</f>
        <v>-4.811650531539458</v>
      </c>
      <c r="S91" s="126"/>
    </row>
    <row r="92" spans="1:19" ht="21.6" customHeight="1">
      <c r="A92" s="101"/>
      <c r="B92" s="16" t="s">
        <v>11</v>
      </c>
      <c r="C92" s="17"/>
      <c r="D92" s="18">
        <v>86928200</v>
      </c>
      <c r="E92" s="18">
        <v>0</v>
      </c>
      <c r="F92" s="19">
        <f t="shared" si="100"/>
        <v>0</v>
      </c>
      <c r="G92" s="18">
        <v>13557705</v>
      </c>
      <c r="H92" s="19">
        <f t="shared" si="100"/>
        <v>0.15596440510674325</v>
      </c>
      <c r="I92" s="18">
        <v>3807146</v>
      </c>
      <c r="J92" s="19">
        <f t="shared" ref="J92:J93" si="170">I92/$D92</f>
        <v>4.3796443501648484E-2</v>
      </c>
      <c r="K92" s="18">
        <v>41428095</v>
      </c>
      <c r="L92" s="19">
        <f t="shared" ref="L92:L93" si="171">K92/$D92</f>
        <v>0.47657831405688833</v>
      </c>
      <c r="M92" s="18">
        <v>58792946</v>
      </c>
      <c r="N92" s="19">
        <f t="shared" si="133"/>
        <v>0.67633916266528005</v>
      </c>
      <c r="O92" s="20">
        <v>2475800</v>
      </c>
      <c r="P92" s="21">
        <v>2.7692273276363474E-2</v>
      </c>
      <c r="Q92" s="28"/>
      <c r="R92" s="29"/>
      <c r="S92" s="126"/>
    </row>
    <row r="93" spans="1:19" ht="21.6" customHeight="1">
      <c r="A93" s="101"/>
      <c r="B93" s="16"/>
      <c r="C93" s="17" t="s">
        <v>10</v>
      </c>
      <c r="D93" s="18">
        <v>86928200</v>
      </c>
      <c r="E93" s="18">
        <v>0</v>
      </c>
      <c r="F93" s="19">
        <f t="shared" si="100"/>
        <v>0</v>
      </c>
      <c r="G93" s="18">
        <v>13557705</v>
      </c>
      <c r="H93" s="19">
        <f t="shared" si="100"/>
        <v>0.15596440510674325</v>
      </c>
      <c r="I93" s="18">
        <v>3807146</v>
      </c>
      <c r="J93" s="19">
        <f t="shared" si="170"/>
        <v>4.3796443501648484E-2</v>
      </c>
      <c r="K93" s="18">
        <v>41428095</v>
      </c>
      <c r="L93" s="19">
        <f t="shared" si="171"/>
        <v>0.47657831405688833</v>
      </c>
      <c r="M93" s="18">
        <v>58792946</v>
      </c>
      <c r="N93" s="19">
        <f t="shared" si="133"/>
        <v>0.67633916266528005</v>
      </c>
      <c r="O93" s="20">
        <v>2475800</v>
      </c>
      <c r="P93" s="21">
        <v>2.7692273276363474E-2</v>
      </c>
      <c r="Q93" s="28">
        <f>K93-O93</f>
        <v>38952295</v>
      </c>
      <c r="R93" s="29">
        <f>(L93-P93)*100</f>
        <v>44.888604078052488</v>
      </c>
      <c r="S93" s="103" t="s">
        <v>67</v>
      </c>
    </row>
    <row r="94" spans="1:19" ht="21.6" customHeight="1">
      <c r="A94" s="101"/>
      <c r="B94" s="16" t="s">
        <v>9</v>
      </c>
      <c r="C94" s="17"/>
      <c r="D94" s="18">
        <v>460812000</v>
      </c>
      <c r="E94" s="18">
        <v>18340887</v>
      </c>
      <c r="F94" s="19">
        <f t="shared" si="100"/>
        <v>3.9801235644905078E-2</v>
      </c>
      <c r="G94" s="18">
        <v>52156959</v>
      </c>
      <c r="H94" s="19">
        <f t="shared" si="100"/>
        <v>0.11318489752871019</v>
      </c>
      <c r="I94" s="18">
        <v>79250296</v>
      </c>
      <c r="J94" s="19">
        <f t="shared" ref="J94" si="172">I94/$D94</f>
        <v>0.17197967066829856</v>
      </c>
      <c r="K94" s="18">
        <v>221784983</v>
      </c>
      <c r="L94" s="19">
        <f t="shared" ref="L94" si="173">K94/$D94</f>
        <v>0.48129168294228447</v>
      </c>
      <c r="M94" s="18">
        <v>371533125</v>
      </c>
      <c r="N94" s="19">
        <f t="shared" si="133"/>
        <v>0.80625748678419829</v>
      </c>
      <c r="O94" s="20">
        <v>1783204338</v>
      </c>
      <c r="P94" s="21">
        <v>0.80235176776130368</v>
      </c>
      <c r="Q94" s="28"/>
      <c r="R94" s="29"/>
      <c r="S94" s="126"/>
    </row>
    <row r="95" spans="1:19" ht="21.6" customHeight="1">
      <c r="A95" s="101"/>
      <c r="B95" s="16"/>
      <c r="C95" s="17" t="s">
        <v>5</v>
      </c>
      <c r="D95" s="18">
        <v>67534000</v>
      </c>
      <c r="E95" s="18">
        <v>6096270</v>
      </c>
      <c r="F95" s="19">
        <f t="shared" si="100"/>
        <v>9.0269641958124799E-2</v>
      </c>
      <c r="G95" s="18">
        <v>13451315</v>
      </c>
      <c r="H95" s="19">
        <f t="shared" si="100"/>
        <v>0.19917841383599372</v>
      </c>
      <c r="I95" s="18">
        <v>16787903</v>
      </c>
      <c r="J95" s="19">
        <f t="shared" ref="J95" si="174">I95/$D95</f>
        <v>0.24858446116030444</v>
      </c>
      <c r="K95" s="18">
        <v>21271105</v>
      </c>
      <c r="L95" s="19">
        <f t="shared" ref="L95" si="175">K95/$D95</f>
        <v>0.31496883051499985</v>
      </c>
      <c r="M95" s="18">
        <v>57606593</v>
      </c>
      <c r="N95" s="19">
        <f t="shared" si="133"/>
        <v>0.8530013474694228</v>
      </c>
      <c r="O95" s="20">
        <v>17610790</v>
      </c>
      <c r="P95" s="21">
        <v>0.26828130950748746</v>
      </c>
      <c r="Q95" s="28">
        <f>K95-O95</f>
        <v>3660315</v>
      </c>
      <c r="R95" s="29">
        <f>(L95-P95)*100</f>
        <v>4.6687521007512389</v>
      </c>
      <c r="S95" s="126"/>
    </row>
    <row r="96" spans="1:19" ht="21.6" customHeight="1">
      <c r="A96" s="101"/>
      <c r="B96" s="16"/>
      <c r="C96" s="17" t="s">
        <v>4</v>
      </c>
      <c r="D96" s="18">
        <v>328257000</v>
      </c>
      <c r="E96" s="18">
        <v>9682135</v>
      </c>
      <c r="F96" s="19">
        <f t="shared" si="100"/>
        <v>2.9495593391763161E-2</v>
      </c>
      <c r="G96" s="18">
        <v>32577258</v>
      </c>
      <c r="H96" s="19">
        <f t="shared" si="100"/>
        <v>9.9243147899359341E-2</v>
      </c>
      <c r="I96" s="18">
        <v>57394416</v>
      </c>
      <c r="J96" s="19">
        <f t="shared" ref="J96" si="176">I96/$D96</f>
        <v>0.17484597738966723</v>
      </c>
      <c r="K96" s="18">
        <v>168033169</v>
      </c>
      <c r="L96" s="19">
        <f t="shared" ref="L96" si="177">K96/$D96</f>
        <v>0.51189515836676747</v>
      </c>
      <c r="M96" s="18">
        <v>267686978</v>
      </c>
      <c r="N96" s="19">
        <f t="shared" si="133"/>
        <v>0.8154798770475572</v>
      </c>
      <c r="O96" s="20">
        <v>235572467</v>
      </c>
      <c r="P96" s="21">
        <v>0.66081643089369313</v>
      </c>
      <c r="Q96" s="28">
        <f>K96-O96</f>
        <v>-67539298</v>
      </c>
      <c r="R96" s="29">
        <f>(L96-P96)*100</f>
        <v>-14.892127252692566</v>
      </c>
      <c r="S96" s="126"/>
    </row>
    <row r="97" spans="1:19" ht="21.6" customHeight="1">
      <c r="A97" s="101"/>
      <c r="B97" s="16"/>
      <c r="C97" s="17" t="s">
        <v>3</v>
      </c>
      <c r="D97" s="18">
        <v>65021000</v>
      </c>
      <c r="E97" s="18">
        <v>2562482</v>
      </c>
      <c r="F97" s="19">
        <f t="shared" si="100"/>
        <v>3.9410067516648467E-2</v>
      </c>
      <c r="G97" s="18">
        <v>6128386</v>
      </c>
      <c r="H97" s="19">
        <f t="shared" si="100"/>
        <v>9.4252410759600738E-2</v>
      </c>
      <c r="I97" s="18">
        <v>5067977</v>
      </c>
      <c r="J97" s="19">
        <f t="shared" ref="J97" si="178">I97/$D97</f>
        <v>7.7943695113886283E-2</v>
      </c>
      <c r="K97" s="18">
        <v>32480709</v>
      </c>
      <c r="L97" s="19">
        <f t="shared" ref="L97" si="179">K97/$D97</f>
        <v>0.49954182494886268</v>
      </c>
      <c r="M97" s="18">
        <v>46239554</v>
      </c>
      <c r="N97" s="19">
        <f t="shared" si="133"/>
        <v>0.71114799833899822</v>
      </c>
      <c r="O97" s="20">
        <v>16901276</v>
      </c>
      <c r="P97" s="21">
        <v>0.42031473974783018</v>
      </c>
      <c r="Q97" s="28">
        <f>K97-O97</f>
        <v>15579433</v>
      </c>
      <c r="R97" s="29">
        <f>(L97-P97)*100</f>
        <v>7.9227085201032494</v>
      </c>
      <c r="S97" s="126"/>
    </row>
    <row r="98" spans="1:19" ht="21.6" customHeight="1">
      <c r="A98" s="101"/>
      <c r="B98" s="16" t="s">
        <v>8</v>
      </c>
      <c r="C98" s="17"/>
      <c r="D98" s="18">
        <v>15089000</v>
      </c>
      <c r="E98" s="18">
        <v>0</v>
      </c>
      <c r="F98" s="19">
        <f t="shared" si="100"/>
        <v>0</v>
      </c>
      <c r="G98" s="18">
        <v>0</v>
      </c>
      <c r="H98" s="19">
        <f t="shared" si="100"/>
        <v>0</v>
      </c>
      <c r="I98" s="18">
        <v>659400</v>
      </c>
      <c r="J98" s="19">
        <f t="shared" ref="J98:J99" si="180">I98/$D98</f>
        <v>4.370070912585327E-2</v>
      </c>
      <c r="K98" s="18">
        <v>5620650</v>
      </c>
      <c r="L98" s="19">
        <f t="shared" ref="L98:L99" si="181">K98/$D98</f>
        <v>0.37249983431638944</v>
      </c>
      <c r="M98" s="18">
        <v>6280050</v>
      </c>
      <c r="N98" s="19">
        <f t="shared" si="133"/>
        <v>0.41620054344224272</v>
      </c>
      <c r="O98" s="20">
        <v>10471440</v>
      </c>
      <c r="P98" s="21">
        <v>0.52578027716408915</v>
      </c>
      <c r="Q98" s="28"/>
      <c r="R98" s="29"/>
      <c r="S98" s="126"/>
    </row>
    <row r="99" spans="1:19" ht="21.6" customHeight="1">
      <c r="A99" s="101"/>
      <c r="B99" s="16"/>
      <c r="C99" s="17" t="s">
        <v>7</v>
      </c>
      <c r="D99" s="18">
        <v>15089000</v>
      </c>
      <c r="E99" s="18">
        <v>0</v>
      </c>
      <c r="F99" s="19">
        <f t="shared" si="100"/>
        <v>0</v>
      </c>
      <c r="G99" s="18">
        <v>0</v>
      </c>
      <c r="H99" s="19">
        <f t="shared" si="100"/>
        <v>0</v>
      </c>
      <c r="I99" s="18">
        <v>659400</v>
      </c>
      <c r="J99" s="19">
        <f t="shared" si="180"/>
        <v>4.370070912585327E-2</v>
      </c>
      <c r="K99" s="18">
        <v>5620650</v>
      </c>
      <c r="L99" s="19">
        <f t="shared" si="181"/>
        <v>0.37249983431638944</v>
      </c>
      <c r="M99" s="18">
        <v>6280050</v>
      </c>
      <c r="N99" s="19">
        <f t="shared" si="133"/>
        <v>0.41620054344224272</v>
      </c>
      <c r="O99" s="20">
        <v>10471440</v>
      </c>
      <c r="P99" s="21">
        <v>0.52578027716408915</v>
      </c>
      <c r="Q99" s="28">
        <f>K99-O99</f>
        <v>-4850790</v>
      </c>
      <c r="R99" s="29">
        <f>(L99-P99)*100</f>
        <v>-15.32804428476997</v>
      </c>
      <c r="S99" s="126"/>
    </row>
    <row r="100" spans="1:19" ht="21.6" customHeight="1" collapsed="1">
      <c r="A100" s="101"/>
      <c r="B100" s="16" t="s">
        <v>6</v>
      </c>
      <c r="C100" s="17"/>
      <c r="D100" s="18">
        <v>98983000</v>
      </c>
      <c r="E100" s="18">
        <v>866940</v>
      </c>
      <c r="F100" s="19">
        <f t="shared" ref="F100:H106" si="182">E100/$D100</f>
        <v>8.7584736772981214E-3</v>
      </c>
      <c r="G100" s="18">
        <v>2489285</v>
      </c>
      <c r="H100" s="19">
        <f t="shared" si="182"/>
        <v>2.5148611377711325E-2</v>
      </c>
      <c r="I100" s="18">
        <v>13332169</v>
      </c>
      <c r="J100" s="19">
        <f t="shared" ref="J100" si="183">I100/$D100</f>
        <v>0.13469150258125132</v>
      </c>
      <c r="K100" s="18">
        <v>31307197</v>
      </c>
      <c r="L100" s="19">
        <f t="shared" ref="L100" si="184">K100/$D100</f>
        <v>0.31628862531949931</v>
      </c>
      <c r="M100" s="18">
        <v>47995591</v>
      </c>
      <c r="N100" s="19">
        <f t="shared" si="133"/>
        <v>0.48488721295576009</v>
      </c>
      <c r="O100" s="20">
        <v>21788357</v>
      </c>
      <c r="P100" s="21">
        <v>0.19725824762801478</v>
      </c>
      <c r="Q100" s="28"/>
      <c r="R100" s="29"/>
      <c r="S100" s="126"/>
    </row>
    <row r="101" spans="1:19" ht="21.6" customHeight="1">
      <c r="A101" s="101"/>
      <c r="B101" s="16"/>
      <c r="C101" s="17" t="s">
        <v>5</v>
      </c>
      <c r="D101" s="18">
        <v>25951000</v>
      </c>
      <c r="E101" s="18">
        <v>810660</v>
      </c>
      <c r="F101" s="19">
        <f t="shared" si="182"/>
        <v>3.1238102577935339E-2</v>
      </c>
      <c r="G101" s="18">
        <v>2371988</v>
      </c>
      <c r="H101" s="19">
        <f t="shared" si="182"/>
        <v>9.1402566375091518E-2</v>
      </c>
      <c r="I101" s="18">
        <v>10516980</v>
      </c>
      <c r="J101" s="19">
        <f t="shared" ref="J101" si="185">I101/$D101</f>
        <v>0.40526299564563983</v>
      </c>
      <c r="K101" s="18">
        <v>7790110</v>
      </c>
      <c r="L101" s="19">
        <f t="shared" ref="L101" si="186">K101/$D101</f>
        <v>0.30018534931216523</v>
      </c>
      <c r="M101" s="18">
        <v>21489738</v>
      </c>
      <c r="N101" s="19">
        <f t="shared" si="133"/>
        <v>0.82808901391083201</v>
      </c>
      <c r="O101" s="20">
        <v>12152385</v>
      </c>
      <c r="P101" s="21">
        <v>0.47810154221417894</v>
      </c>
      <c r="Q101" s="28">
        <f>K101-O101</f>
        <v>-4362275</v>
      </c>
      <c r="R101" s="29">
        <f>(L101-P101)*100</f>
        <v>-17.791619290201371</v>
      </c>
      <c r="S101" s="126"/>
    </row>
    <row r="102" spans="1:19" ht="21.6" customHeight="1">
      <c r="A102" s="101"/>
      <c r="B102" s="16"/>
      <c r="C102" s="17" t="s">
        <v>4</v>
      </c>
      <c r="D102" s="18">
        <v>73032000</v>
      </c>
      <c r="E102" s="18">
        <v>56280</v>
      </c>
      <c r="F102" s="19">
        <f t="shared" si="182"/>
        <v>7.7062109760105157E-4</v>
      </c>
      <c r="G102" s="18">
        <v>117297</v>
      </c>
      <c r="H102" s="19">
        <f t="shared" si="182"/>
        <v>1.6061041735129806E-3</v>
      </c>
      <c r="I102" s="18">
        <v>2815189</v>
      </c>
      <c r="J102" s="19">
        <f t="shared" ref="J102" si="187">I102/$D102</f>
        <v>3.854733541461277E-2</v>
      </c>
      <c r="K102" s="18">
        <v>23517087</v>
      </c>
      <c r="L102" s="19">
        <f t="shared" ref="L102" si="188">K102/$D102</f>
        <v>0.32201072132763719</v>
      </c>
      <c r="M102" s="18">
        <v>26505853</v>
      </c>
      <c r="N102" s="19">
        <f t="shared" si="133"/>
        <v>0.36293478201336399</v>
      </c>
      <c r="O102" s="20">
        <v>7883972</v>
      </c>
      <c r="P102" s="21">
        <v>9.943712635269783E-2</v>
      </c>
      <c r="Q102" s="28">
        <f>K102-O102</f>
        <v>15633115</v>
      </c>
      <c r="R102" s="29">
        <f>(L102-P102)*100</f>
        <v>22.257359497493937</v>
      </c>
      <c r="S102" s="103" t="s">
        <v>68</v>
      </c>
    </row>
    <row r="103" spans="1:19" ht="21.6" customHeight="1">
      <c r="A103" s="101"/>
      <c r="B103" s="16" t="s">
        <v>1</v>
      </c>
      <c r="C103" s="17"/>
      <c r="D103" s="18">
        <v>209275000</v>
      </c>
      <c r="E103" s="18">
        <v>7595564</v>
      </c>
      <c r="F103" s="19">
        <f t="shared" si="182"/>
        <v>3.6294655357782819E-2</v>
      </c>
      <c r="G103" s="18">
        <v>44268635</v>
      </c>
      <c r="H103" s="19">
        <f t="shared" si="182"/>
        <v>0.21153331740532791</v>
      </c>
      <c r="I103" s="18">
        <v>48954786</v>
      </c>
      <c r="J103" s="19">
        <f t="shared" ref="J103" si="189">I103/$D103</f>
        <v>0.23392562895711386</v>
      </c>
      <c r="K103" s="18">
        <v>96932357</v>
      </c>
      <c r="L103" s="19">
        <f t="shared" ref="L103" si="190">K103/$D103</f>
        <v>0.46318173217058894</v>
      </c>
      <c r="M103" s="18">
        <v>197751342</v>
      </c>
      <c r="N103" s="19">
        <f t="shared" si="133"/>
        <v>0.94493533389081352</v>
      </c>
      <c r="O103" s="20">
        <v>125320837</v>
      </c>
      <c r="P103" s="21">
        <v>0.44650440195103874</v>
      </c>
      <c r="Q103" s="28"/>
      <c r="R103" s="29"/>
      <c r="S103" s="126"/>
    </row>
    <row r="104" spans="1:19" ht="21.6" customHeight="1">
      <c r="A104" s="101"/>
      <c r="B104" s="16"/>
      <c r="C104" s="17" t="s">
        <v>5</v>
      </c>
      <c r="D104" s="18">
        <v>25714000</v>
      </c>
      <c r="E104" s="18">
        <v>2222090</v>
      </c>
      <c r="F104" s="19">
        <f t="shared" si="182"/>
        <v>8.6415571284125373E-2</v>
      </c>
      <c r="G104" s="18">
        <v>6355460</v>
      </c>
      <c r="H104" s="19">
        <f t="shared" si="182"/>
        <v>0.24715952399471106</v>
      </c>
      <c r="I104" s="18">
        <v>9375080</v>
      </c>
      <c r="J104" s="19">
        <f t="shared" ref="J104" si="191">I104/$D104</f>
        <v>0.36459049544994943</v>
      </c>
      <c r="K104" s="18">
        <v>4826045</v>
      </c>
      <c r="L104" s="19">
        <f t="shared" ref="L104" si="192">K104/$D104</f>
        <v>0.18768161312903478</v>
      </c>
      <c r="M104" s="18">
        <v>22778675</v>
      </c>
      <c r="N104" s="19">
        <f t="shared" si="133"/>
        <v>0.88584720385782068</v>
      </c>
      <c r="O104" s="20">
        <v>5767310</v>
      </c>
      <c r="P104" s="21">
        <v>0.23428159402039242</v>
      </c>
      <c r="Q104" s="28">
        <f>K104-O104</f>
        <v>-941265</v>
      </c>
      <c r="R104" s="29">
        <f>(L104-P104)*100</f>
        <v>-4.6599980891357635</v>
      </c>
      <c r="S104" s="126"/>
    </row>
    <row r="105" spans="1:19" ht="21.6" customHeight="1">
      <c r="A105" s="101"/>
      <c r="B105" s="16"/>
      <c r="C105" s="17" t="s">
        <v>4</v>
      </c>
      <c r="D105" s="18">
        <v>95740000</v>
      </c>
      <c r="E105" s="18">
        <v>5278226</v>
      </c>
      <c r="F105" s="19">
        <f t="shared" si="182"/>
        <v>5.5130833507415919E-2</v>
      </c>
      <c r="G105" s="18">
        <v>12890380</v>
      </c>
      <c r="H105" s="19">
        <f t="shared" si="182"/>
        <v>0.13463944015040735</v>
      </c>
      <c r="I105" s="18">
        <v>24046818</v>
      </c>
      <c r="J105" s="19">
        <f t="shared" ref="J105" si="193">I105/$D105</f>
        <v>0.25116793398788384</v>
      </c>
      <c r="K105" s="18">
        <v>49799842</v>
      </c>
      <c r="L105" s="19">
        <f t="shared" ref="L105" si="194">K105/$D105</f>
        <v>0.52015711301441403</v>
      </c>
      <c r="M105" s="18">
        <v>92015266</v>
      </c>
      <c r="N105" s="19">
        <f t="shared" si="133"/>
        <v>0.96109532066012116</v>
      </c>
      <c r="O105" s="20">
        <v>93449150</v>
      </c>
      <c r="P105" s="21">
        <v>0.56642370939683961</v>
      </c>
      <c r="Q105" s="28">
        <f>K105-O105</f>
        <v>-43649308</v>
      </c>
      <c r="R105" s="29">
        <f>(L105-P105)*100</f>
        <v>-4.6266596382425584</v>
      </c>
      <c r="S105" s="126"/>
    </row>
    <row r="106" spans="1:19" ht="21.6" customHeight="1" thickBot="1">
      <c r="A106" s="108"/>
      <c r="B106" s="109"/>
      <c r="C106" s="110" t="s">
        <v>3</v>
      </c>
      <c r="D106" s="111">
        <v>87821000</v>
      </c>
      <c r="E106" s="111">
        <v>95248</v>
      </c>
      <c r="F106" s="112">
        <f t="shared" si="182"/>
        <v>1.0845697498320448E-3</v>
      </c>
      <c r="G106" s="111">
        <v>25022795</v>
      </c>
      <c r="H106" s="112">
        <f t="shared" si="182"/>
        <v>0.28492951571947484</v>
      </c>
      <c r="I106" s="111">
        <v>15532888</v>
      </c>
      <c r="J106" s="112">
        <f t="shared" ref="J106" si="195">I106/$D106</f>
        <v>0.17686986028398674</v>
      </c>
      <c r="K106" s="111">
        <v>42306470</v>
      </c>
      <c r="L106" s="112">
        <f t="shared" ref="L106" si="196">K106/$D106</f>
        <v>0.48173523416950387</v>
      </c>
      <c r="M106" s="111">
        <v>82957401</v>
      </c>
      <c r="N106" s="112">
        <f t="shared" si="133"/>
        <v>0.94461917992279754</v>
      </c>
      <c r="O106" s="129">
        <v>25706777</v>
      </c>
      <c r="P106" s="75">
        <v>0.28383011118349138</v>
      </c>
      <c r="Q106" s="130">
        <f>K106-O106</f>
        <v>16599693</v>
      </c>
      <c r="R106" s="131">
        <f>(L106-P106)*100</f>
        <v>19.79051229860125</v>
      </c>
      <c r="S106" s="132" t="s">
        <v>69</v>
      </c>
    </row>
  </sheetData>
  <mergeCells count="18">
    <mergeCell ref="A4:C4"/>
    <mergeCell ref="K3:K4"/>
    <mergeCell ref="F3:F5"/>
    <mergeCell ref="H3:H5"/>
    <mergeCell ref="J3:J5"/>
    <mergeCell ref="E3:E4"/>
    <mergeCell ref="G3:G4"/>
    <mergeCell ref="I3:I4"/>
    <mergeCell ref="D2:D5"/>
    <mergeCell ref="O3:O4"/>
    <mergeCell ref="P3:P5"/>
    <mergeCell ref="N3:N5"/>
    <mergeCell ref="E2:N2"/>
    <mergeCell ref="S3:S5"/>
    <mergeCell ref="O2:P2"/>
    <mergeCell ref="M3:M5"/>
    <mergeCell ref="L3:L5"/>
    <mergeCell ref="Q3:R4"/>
  </mergeCells>
  <phoneticPr fontId="8"/>
  <printOptions horizontalCentered="1"/>
  <pageMargins left="0.39370078740157483" right="0.39370078740157483" top="0.59055118110236227" bottom="0.39370078740157483" header="0" footer="0"/>
  <pageSetup paperSize="9" scale="61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BreakPreview" zoomScaleNormal="70" zoomScaleSheetLayoutView="100" workbookViewId="0">
      <pane ySplit="5" topLeftCell="A6" activePane="bottomLeft" state="frozen"/>
      <selection activeCell="J22" sqref="J22"/>
      <selection pane="bottomLeft" activeCell="A6" sqref="A6"/>
    </sheetView>
  </sheetViews>
  <sheetFormatPr defaultRowHeight="12"/>
  <cols>
    <col min="1" max="1" width="3" style="6" customWidth="1"/>
    <col min="2" max="2" width="3.625" style="6" customWidth="1"/>
    <col min="3" max="3" width="20.375" style="85" bestFit="1" customWidth="1"/>
    <col min="4" max="4" width="15" style="5" bestFit="1" customWidth="1"/>
    <col min="5" max="5" width="10.125" style="5" bestFit="1" customWidth="1"/>
    <col min="6" max="6" width="5.375" style="5" bestFit="1" customWidth="1"/>
    <col min="7" max="7" width="10.125" style="5" bestFit="1" customWidth="1"/>
    <col min="8" max="8" width="5.375" style="5" bestFit="1" customWidth="1"/>
    <col min="9" max="9" width="10.125" style="5" bestFit="1" customWidth="1"/>
    <col min="10" max="10" width="5.375" style="5" bestFit="1" customWidth="1"/>
    <col min="11" max="11" width="13.375" style="5" bestFit="1" customWidth="1"/>
    <col min="12" max="12" width="5.375" style="5" bestFit="1" customWidth="1"/>
    <col min="13" max="13" width="10.125" style="5" bestFit="1" customWidth="1"/>
    <col min="14" max="14" width="5.375" style="5" bestFit="1" customWidth="1"/>
    <col min="15" max="15" width="13.375" style="5" bestFit="1" customWidth="1"/>
    <col min="16" max="16" width="5.375" style="5" bestFit="1" customWidth="1"/>
    <col min="17" max="18" width="11.375" style="5" customWidth="1"/>
    <col min="19" max="19" width="53.25" style="5" bestFit="1" customWidth="1"/>
    <col min="20" max="16384" width="9" style="5"/>
  </cols>
  <sheetData>
    <row r="1" spans="1:19" ht="21.6" customHeight="1" thickBot="1">
      <c r="A1" s="6" t="s">
        <v>89</v>
      </c>
    </row>
    <row r="2" spans="1:19" ht="21.6" customHeight="1">
      <c r="A2" s="86"/>
      <c r="B2" s="87"/>
      <c r="C2" s="88"/>
      <c r="D2" s="152" t="s">
        <v>49</v>
      </c>
      <c r="E2" s="141" t="s">
        <v>58</v>
      </c>
      <c r="F2" s="142"/>
      <c r="G2" s="142"/>
      <c r="H2" s="142"/>
      <c r="I2" s="142"/>
      <c r="J2" s="142"/>
      <c r="K2" s="142"/>
      <c r="L2" s="142"/>
      <c r="M2" s="142"/>
      <c r="N2" s="143"/>
      <c r="O2" s="89" t="s">
        <v>59</v>
      </c>
      <c r="P2" s="90"/>
      <c r="Q2" s="90"/>
      <c r="R2" s="90"/>
      <c r="S2" s="91"/>
    </row>
    <row r="3" spans="1:19" ht="21.6" customHeight="1">
      <c r="A3" s="92"/>
      <c r="B3" s="4"/>
      <c r="C3" s="93"/>
      <c r="D3" s="134"/>
      <c r="E3" s="134" t="s">
        <v>50</v>
      </c>
      <c r="F3" s="138" t="s">
        <v>53</v>
      </c>
      <c r="G3" s="134" t="s">
        <v>51</v>
      </c>
      <c r="H3" s="138" t="s">
        <v>53</v>
      </c>
      <c r="I3" s="134" t="s">
        <v>52</v>
      </c>
      <c r="J3" s="138" t="s">
        <v>53</v>
      </c>
      <c r="K3" s="157" t="s">
        <v>90</v>
      </c>
      <c r="L3" s="138" t="s">
        <v>53</v>
      </c>
      <c r="M3" s="151" t="s">
        <v>48</v>
      </c>
      <c r="N3" s="138" t="s">
        <v>53</v>
      </c>
      <c r="O3" s="157" t="s">
        <v>90</v>
      </c>
      <c r="P3" s="138" t="s">
        <v>53</v>
      </c>
      <c r="Q3" s="159" t="s">
        <v>91</v>
      </c>
      <c r="R3" s="159"/>
      <c r="S3" s="144" t="s">
        <v>92</v>
      </c>
    </row>
    <row r="4" spans="1:19" ht="21.6" customHeight="1">
      <c r="A4" s="154"/>
      <c r="B4" s="155"/>
      <c r="C4" s="156"/>
      <c r="D4" s="134"/>
      <c r="E4" s="134"/>
      <c r="F4" s="139"/>
      <c r="G4" s="134"/>
      <c r="H4" s="139"/>
      <c r="I4" s="134"/>
      <c r="J4" s="139"/>
      <c r="K4" s="158"/>
      <c r="L4" s="139"/>
      <c r="M4" s="151"/>
      <c r="N4" s="139"/>
      <c r="O4" s="158"/>
      <c r="P4" s="139"/>
      <c r="Q4" s="159"/>
      <c r="R4" s="159"/>
      <c r="S4" s="146"/>
    </row>
    <row r="5" spans="1:19" ht="21.6" customHeight="1">
      <c r="A5" s="94"/>
      <c r="B5" s="95"/>
      <c r="C5" s="96"/>
      <c r="D5" s="134"/>
      <c r="E5" s="25" t="s">
        <v>47</v>
      </c>
      <c r="F5" s="140"/>
      <c r="G5" s="25" t="s">
        <v>47</v>
      </c>
      <c r="H5" s="140"/>
      <c r="I5" s="25" t="s">
        <v>47</v>
      </c>
      <c r="J5" s="140"/>
      <c r="K5" s="25" t="s">
        <v>47</v>
      </c>
      <c r="L5" s="140"/>
      <c r="M5" s="151"/>
      <c r="N5" s="140"/>
      <c r="O5" s="25" t="s">
        <v>47</v>
      </c>
      <c r="P5" s="140"/>
      <c r="Q5" s="11" t="s">
        <v>93</v>
      </c>
      <c r="R5" s="11" t="s">
        <v>94</v>
      </c>
      <c r="S5" s="48"/>
    </row>
    <row r="6" spans="1:19" ht="21.6" customHeight="1">
      <c r="A6" s="97"/>
      <c r="B6" s="98"/>
      <c r="C6" s="9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00"/>
    </row>
    <row r="7" spans="1:19" ht="21.6" customHeight="1">
      <c r="A7" s="101" t="s">
        <v>23</v>
      </c>
      <c r="B7" s="16"/>
      <c r="C7" s="17"/>
      <c r="D7" s="18">
        <f t="shared" ref="D7:M7" si="0">SUBTOTAL(9,D8:D15)</f>
        <v>1481310000</v>
      </c>
      <c r="E7" s="18">
        <f t="shared" si="0"/>
        <v>200864957</v>
      </c>
      <c r="F7" s="19">
        <f>E7/$D7</f>
        <v>0.13559954162194274</v>
      </c>
      <c r="G7" s="18">
        <f t="shared" si="0"/>
        <v>192693260</v>
      </c>
      <c r="H7" s="19">
        <f>G7/$D7</f>
        <v>0.13008300760813063</v>
      </c>
      <c r="I7" s="18">
        <f t="shared" si="0"/>
        <v>238293983</v>
      </c>
      <c r="J7" s="19">
        <f>I7/$D7</f>
        <v>0.16086705888706618</v>
      </c>
      <c r="K7" s="18">
        <f t="shared" si="0"/>
        <v>303045954</v>
      </c>
      <c r="L7" s="19">
        <f>K7/$D7</f>
        <v>0.20457969905016507</v>
      </c>
      <c r="M7" s="18">
        <f t="shared" si="0"/>
        <v>934898154</v>
      </c>
      <c r="N7" s="19">
        <f>M7/$D7</f>
        <v>0.63112930716730464</v>
      </c>
      <c r="O7" s="18">
        <f>SUM(O8,O10,)</f>
        <v>3286473</v>
      </c>
      <c r="P7" s="19">
        <v>0.18684017278617709</v>
      </c>
      <c r="Q7" s="22"/>
      <c r="R7" s="23"/>
      <c r="S7" s="102"/>
    </row>
    <row r="8" spans="1:19" ht="21.6" customHeight="1">
      <c r="A8" s="101"/>
      <c r="B8" s="16" t="s">
        <v>83</v>
      </c>
      <c r="C8" s="17"/>
      <c r="D8" s="18">
        <f t="shared" ref="D8:M8" si="1">SUBTOTAL(9,D9:D9)</f>
        <v>126000</v>
      </c>
      <c r="E8" s="18">
        <f t="shared" si="1"/>
        <v>0</v>
      </c>
      <c r="F8" s="19">
        <f t="shared" ref="F8:H18" si="2">E8/$D8</f>
        <v>0</v>
      </c>
      <c r="G8" s="18">
        <f t="shared" si="1"/>
        <v>0</v>
      </c>
      <c r="H8" s="19">
        <f t="shared" si="2"/>
        <v>0</v>
      </c>
      <c r="I8" s="18">
        <f t="shared" si="1"/>
        <v>84615</v>
      </c>
      <c r="J8" s="19">
        <f t="shared" ref="J8:J18" si="3">I8/$D8</f>
        <v>0.67154761904761906</v>
      </c>
      <c r="K8" s="18">
        <f t="shared" si="1"/>
        <v>41096</v>
      </c>
      <c r="L8" s="19">
        <f>K8/$D8</f>
        <v>0.32615873015873015</v>
      </c>
      <c r="M8" s="18">
        <f t="shared" si="1"/>
        <v>125711</v>
      </c>
      <c r="N8" s="19">
        <f t="shared" ref="N8:N18" si="4">M8/$D8</f>
        <v>0.99770634920634915</v>
      </c>
      <c r="O8" s="18">
        <f t="shared" ref="O8" si="5">SUM(O9)</f>
        <v>228548</v>
      </c>
      <c r="P8" s="19">
        <v>0.40963192182410424</v>
      </c>
      <c r="Q8" s="22"/>
      <c r="R8" s="23"/>
      <c r="S8" s="102"/>
    </row>
    <row r="9" spans="1:19" ht="21.6" customHeight="1">
      <c r="A9" s="101"/>
      <c r="B9" s="16"/>
      <c r="C9" s="17" t="s">
        <v>95</v>
      </c>
      <c r="D9" s="18">
        <v>126000</v>
      </c>
      <c r="E9" s="18">
        <v>0</v>
      </c>
      <c r="F9" s="19">
        <f t="shared" si="2"/>
        <v>0</v>
      </c>
      <c r="G9" s="18">
        <v>0</v>
      </c>
      <c r="H9" s="19">
        <f t="shared" si="2"/>
        <v>0</v>
      </c>
      <c r="I9" s="18">
        <v>84615</v>
      </c>
      <c r="J9" s="19">
        <f t="shared" si="3"/>
        <v>0.67154761904761906</v>
      </c>
      <c r="K9" s="18">
        <v>41096</v>
      </c>
      <c r="L9" s="19">
        <f t="shared" ref="L9:L18" si="6">K9/$D9</f>
        <v>0.32615873015873015</v>
      </c>
      <c r="M9" s="18">
        <v>125711</v>
      </c>
      <c r="N9" s="19">
        <f t="shared" si="4"/>
        <v>0.99770634920634915</v>
      </c>
      <c r="O9" s="18">
        <v>228548</v>
      </c>
      <c r="P9" s="19">
        <v>0.40963192182410424</v>
      </c>
      <c r="Q9" s="22">
        <f t="shared" ref="Q9:Q18" si="7">K9-O9</f>
        <v>-187452</v>
      </c>
      <c r="R9" s="23">
        <f t="shared" ref="R9:R18" si="8">(L9-P9)*100</f>
        <v>-8.3473191665374085</v>
      </c>
      <c r="S9" s="102"/>
    </row>
    <row r="10" spans="1:19" ht="21.6" customHeight="1">
      <c r="A10" s="101"/>
      <c r="B10" s="16" t="s">
        <v>78</v>
      </c>
      <c r="C10" s="17"/>
      <c r="D10" s="18">
        <f t="shared" ref="D10:M10" si="9">SUBTOTAL(9,D11:D15)</f>
        <v>1481184000</v>
      </c>
      <c r="E10" s="18">
        <f t="shared" si="9"/>
        <v>200864957</v>
      </c>
      <c r="F10" s="19">
        <f t="shared" si="2"/>
        <v>0.1356110766791972</v>
      </c>
      <c r="G10" s="18">
        <f t="shared" si="9"/>
        <v>192693260</v>
      </c>
      <c r="H10" s="19">
        <f t="shared" si="2"/>
        <v>0.1300940733899367</v>
      </c>
      <c r="I10" s="18">
        <f t="shared" si="9"/>
        <v>238209368</v>
      </c>
      <c r="J10" s="19">
        <f t="shared" si="3"/>
        <v>0.16082361678224988</v>
      </c>
      <c r="K10" s="18">
        <f t="shared" si="9"/>
        <v>303004858</v>
      </c>
      <c r="L10" s="19">
        <f t="shared" si="6"/>
        <v>0.20456935667682072</v>
      </c>
      <c r="M10" s="18">
        <f t="shared" si="9"/>
        <v>934772443</v>
      </c>
      <c r="N10" s="19">
        <f t="shared" si="4"/>
        <v>0.63109812352820449</v>
      </c>
      <c r="O10" s="18">
        <f>SUM(O11:O15)</f>
        <v>3057925</v>
      </c>
      <c r="P10" s="19">
        <v>0.177208139698634</v>
      </c>
      <c r="Q10" s="22"/>
      <c r="R10" s="23"/>
      <c r="S10" s="102"/>
    </row>
    <row r="11" spans="1:19" ht="21.6" customHeight="1">
      <c r="A11" s="101"/>
      <c r="B11" s="16"/>
      <c r="C11" s="17" t="s">
        <v>82</v>
      </c>
      <c r="D11" s="18">
        <v>5202000</v>
      </c>
      <c r="E11" s="18">
        <v>523310</v>
      </c>
      <c r="F11" s="19">
        <f t="shared" si="2"/>
        <v>0.10059784698193003</v>
      </c>
      <c r="G11" s="18">
        <v>918250</v>
      </c>
      <c r="H11" s="19">
        <f t="shared" si="2"/>
        <v>0.17651864667435602</v>
      </c>
      <c r="I11" s="18">
        <v>512792</v>
      </c>
      <c r="J11" s="19">
        <f t="shared" si="3"/>
        <v>9.8575932333717795E-2</v>
      </c>
      <c r="K11" s="18">
        <v>716120</v>
      </c>
      <c r="L11" s="19">
        <f t="shared" si="6"/>
        <v>0.13766243752402921</v>
      </c>
      <c r="M11" s="18">
        <v>2670472</v>
      </c>
      <c r="N11" s="19">
        <f t="shared" si="4"/>
        <v>0.51335486351403303</v>
      </c>
      <c r="O11" s="18">
        <v>288920</v>
      </c>
      <c r="P11" s="19">
        <v>0.11718840579710145</v>
      </c>
      <c r="Q11" s="22">
        <f t="shared" si="7"/>
        <v>427200</v>
      </c>
      <c r="R11" s="23">
        <f t="shared" si="8"/>
        <v>2.0474031726927757</v>
      </c>
      <c r="S11" s="102"/>
    </row>
    <row r="12" spans="1:19" ht="21.6" customHeight="1">
      <c r="A12" s="101"/>
      <c r="B12" s="16"/>
      <c r="C12" s="17" t="s">
        <v>81</v>
      </c>
      <c r="D12" s="18">
        <v>2429000</v>
      </c>
      <c r="E12" s="18">
        <v>358240</v>
      </c>
      <c r="F12" s="19">
        <f t="shared" si="2"/>
        <v>0.14748456154796213</v>
      </c>
      <c r="G12" s="18">
        <v>392080</v>
      </c>
      <c r="H12" s="19">
        <f t="shared" si="2"/>
        <v>0.16141622066694114</v>
      </c>
      <c r="I12" s="18">
        <v>59040</v>
      </c>
      <c r="J12" s="19">
        <f t="shared" si="3"/>
        <v>2.4306298888431454E-2</v>
      </c>
      <c r="K12" s="18">
        <v>181900</v>
      </c>
      <c r="L12" s="19">
        <f t="shared" si="6"/>
        <v>7.488678468505558E-2</v>
      </c>
      <c r="M12" s="18">
        <v>991260</v>
      </c>
      <c r="N12" s="19">
        <f t="shared" si="4"/>
        <v>0.4080938657883903</v>
      </c>
      <c r="O12" s="18">
        <v>1735290</v>
      </c>
      <c r="P12" s="19">
        <v>0.14881555153707052</v>
      </c>
      <c r="Q12" s="22">
        <f t="shared" si="7"/>
        <v>-1553390</v>
      </c>
      <c r="R12" s="23">
        <f t="shared" si="8"/>
        <v>-7.392876685201494</v>
      </c>
      <c r="S12" s="102"/>
    </row>
    <row r="13" spans="1:19" ht="21.6" customHeight="1">
      <c r="A13" s="101"/>
      <c r="B13" s="16"/>
      <c r="C13" s="17" t="s">
        <v>80</v>
      </c>
      <c r="D13" s="18">
        <v>2403000</v>
      </c>
      <c r="E13" s="18">
        <v>350973</v>
      </c>
      <c r="F13" s="19">
        <f t="shared" si="2"/>
        <v>0.1460561797752809</v>
      </c>
      <c r="G13" s="18">
        <v>690150</v>
      </c>
      <c r="H13" s="19">
        <f t="shared" si="2"/>
        <v>0.28720349563046194</v>
      </c>
      <c r="I13" s="18">
        <v>40110</v>
      </c>
      <c r="J13" s="19">
        <f t="shared" si="3"/>
        <v>1.6691635455680399E-2</v>
      </c>
      <c r="K13" s="18">
        <v>619284</v>
      </c>
      <c r="L13" s="19">
        <f t="shared" si="6"/>
        <v>0.25771285892634205</v>
      </c>
      <c r="M13" s="18">
        <v>1700517</v>
      </c>
      <c r="N13" s="19">
        <f t="shared" si="4"/>
        <v>0.70766416978776525</v>
      </c>
      <c r="O13" s="18">
        <v>375733</v>
      </c>
      <c r="P13" s="19">
        <v>6.2920000000000004E-2</v>
      </c>
      <c r="Q13" s="22">
        <f t="shared" si="7"/>
        <v>243551</v>
      </c>
      <c r="R13" s="23">
        <f t="shared" si="8"/>
        <v>19.479285892634206</v>
      </c>
      <c r="S13" s="103" t="s">
        <v>96</v>
      </c>
    </row>
    <row r="14" spans="1:19" ht="21.6" customHeight="1">
      <c r="A14" s="101"/>
      <c r="B14" s="16"/>
      <c r="C14" s="17" t="s">
        <v>79</v>
      </c>
      <c r="D14" s="18">
        <v>1469712000</v>
      </c>
      <c r="E14" s="18">
        <v>199632434</v>
      </c>
      <c r="F14" s="19">
        <f t="shared" si="2"/>
        <v>0.13583098865628096</v>
      </c>
      <c r="G14" s="18">
        <v>190692780</v>
      </c>
      <c r="H14" s="19">
        <f t="shared" si="2"/>
        <v>0.12974839968646917</v>
      </c>
      <c r="I14" s="18">
        <v>237597426</v>
      </c>
      <c r="J14" s="19">
        <f t="shared" si="3"/>
        <v>0.16166257470851433</v>
      </c>
      <c r="K14" s="18">
        <v>300857554</v>
      </c>
      <c r="L14" s="19">
        <f t="shared" si="6"/>
        <v>0.20470510821167684</v>
      </c>
      <c r="M14" s="18">
        <v>928780194</v>
      </c>
      <c r="N14" s="19">
        <f t="shared" si="4"/>
        <v>0.63194707126294136</v>
      </c>
      <c r="O14" s="104" t="s">
        <v>57</v>
      </c>
      <c r="P14" s="105" t="s">
        <v>57</v>
      </c>
      <c r="Q14" s="106" t="s">
        <v>57</v>
      </c>
      <c r="R14" s="107" t="s">
        <v>57</v>
      </c>
      <c r="S14" s="102" t="s">
        <v>97</v>
      </c>
    </row>
    <row r="15" spans="1:19" ht="21.6" customHeight="1">
      <c r="A15" s="101"/>
      <c r="B15" s="16"/>
      <c r="C15" s="17" t="s">
        <v>26</v>
      </c>
      <c r="D15" s="18">
        <v>1438000</v>
      </c>
      <c r="E15" s="18">
        <v>0</v>
      </c>
      <c r="F15" s="19">
        <f t="shared" si="2"/>
        <v>0</v>
      </c>
      <c r="G15" s="18">
        <v>0</v>
      </c>
      <c r="H15" s="19">
        <f t="shared" si="2"/>
        <v>0</v>
      </c>
      <c r="I15" s="18">
        <v>0</v>
      </c>
      <c r="J15" s="19">
        <f t="shared" si="3"/>
        <v>0</v>
      </c>
      <c r="K15" s="18">
        <v>630000</v>
      </c>
      <c r="L15" s="19">
        <f t="shared" si="6"/>
        <v>0.43810848400556329</v>
      </c>
      <c r="M15" s="18">
        <v>630000</v>
      </c>
      <c r="N15" s="19">
        <f t="shared" si="4"/>
        <v>0.43810848400556329</v>
      </c>
      <c r="O15" s="18">
        <v>657982</v>
      </c>
      <c r="P15" s="19">
        <v>0.56046166950596255</v>
      </c>
      <c r="Q15" s="22">
        <f t="shared" si="7"/>
        <v>-27982</v>
      </c>
      <c r="R15" s="23">
        <f t="shared" si="8"/>
        <v>-12.235318550039926</v>
      </c>
      <c r="S15" s="102"/>
    </row>
    <row r="16" spans="1:19" ht="21.6" customHeight="1">
      <c r="A16" s="101" t="s">
        <v>77</v>
      </c>
      <c r="B16" s="16"/>
      <c r="C16" s="17"/>
      <c r="D16" s="18">
        <f>SUBTOTAL(9,D17:D18)</f>
        <v>396000</v>
      </c>
      <c r="E16" s="18">
        <f>SUBTOTAL(9,E17:E18)</f>
        <v>0</v>
      </c>
      <c r="F16" s="19">
        <f t="shared" si="2"/>
        <v>0</v>
      </c>
      <c r="G16" s="18">
        <f>SUBTOTAL(9,G17:G18)</f>
        <v>194060</v>
      </c>
      <c r="H16" s="19">
        <f t="shared" si="2"/>
        <v>0.49005050505050507</v>
      </c>
      <c r="I16" s="18">
        <f>SUBTOTAL(9,I17:I18)</f>
        <v>95760</v>
      </c>
      <c r="J16" s="19">
        <f t="shared" si="3"/>
        <v>0.24181818181818182</v>
      </c>
      <c r="K16" s="18">
        <f>SUBTOTAL(9,K17:K18)</f>
        <v>98760</v>
      </c>
      <c r="L16" s="19">
        <f t="shared" si="6"/>
        <v>0.24939393939393939</v>
      </c>
      <c r="M16" s="18">
        <f>SUBTOTAL(9,M17:M18)</f>
        <v>388580</v>
      </c>
      <c r="N16" s="19">
        <f t="shared" si="4"/>
        <v>0.98126262626262628</v>
      </c>
      <c r="O16" s="18">
        <f t="shared" ref="O16" si="10">SUM(O17)</f>
        <v>221990</v>
      </c>
      <c r="P16" s="19">
        <v>0.33266169154228858</v>
      </c>
      <c r="Q16" s="22"/>
      <c r="R16" s="23"/>
      <c r="S16" s="102"/>
    </row>
    <row r="17" spans="1:19" ht="21.6" customHeight="1">
      <c r="A17" s="101"/>
      <c r="B17" s="16" t="s">
        <v>78</v>
      </c>
      <c r="C17" s="17"/>
      <c r="D17" s="18">
        <f>SUBTOTAL(9,D18:D18)</f>
        <v>396000</v>
      </c>
      <c r="E17" s="18">
        <f>SUBTOTAL(9,E18:E18)</f>
        <v>0</v>
      </c>
      <c r="F17" s="19">
        <f t="shared" si="2"/>
        <v>0</v>
      </c>
      <c r="G17" s="18">
        <f>SUBTOTAL(9,G18:G18)</f>
        <v>194060</v>
      </c>
      <c r="H17" s="19">
        <f t="shared" si="2"/>
        <v>0.49005050505050507</v>
      </c>
      <c r="I17" s="18">
        <f>SUBTOTAL(9,I18:I18)</f>
        <v>95760</v>
      </c>
      <c r="J17" s="19">
        <f t="shared" si="3"/>
        <v>0.24181818181818182</v>
      </c>
      <c r="K17" s="18">
        <f>SUBTOTAL(9,K18:K18)</f>
        <v>98760</v>
      </c>
      <c r="L17" s="19">
        <f t="shared" si="6"/>
        <v>0.24939393939393939</v>
      </c>
      <c r="M17" s="18">
        <f>SUBTOTAL(9,M18:M18)</f>
        <v>388580</v>
      </c>
      <c r="N17" s="19">
        <f t="shared" si="4"/>
        <v>0.98126262626262628</v>
      </c>
      <c r="O17" s="18">
        <f>SUM(O18:O18)</f>
        <v>221990</v>
      </c>
      <c r="P17" s="19">
        <v>0.33266169154228858</v>
      </c>
      <c r="Q17" s="22"/>
      <c r="R17" s="23"/>
      <c r="S17" s="102"/>
    </row>
    <row r="18" spans="1:19" ht="21.6" customHeight="1" thickBot="1">
      <c r="A18" s="108"/>
      <c r="B18" s="109"/>
      <c r="C18" s="110" t="s">
        <v>5</v>
      </c>
      <c r="D18" s="111">
        <v>396000</v>
      </c>
      <c r="E18" s="111">
        <v>0</v>
      </c>
      <c r="F18" s="112">
        <f t="shared" si="2"/>
        <v>0</v>
      </c>
      <c r="G18" s="111">
        <v>194060</v>
      </c>
      <c r="H18" s="112">
        <f t="shared" si="2"/>
        <v>0.49005050505050507</v>
      </c>
      <c r="I18" s="111">
        <v>95760</v>
      </c>
      <c r="J18" s="112">
        <f t="shared" si="3"/>
        <v>0.24181818181818182</v>
      </c>
      <c r="K18" s="111">
        <v>98760</v>
      </c>
      <c r="L18" s="112">
        <f t="shared" si="6"/>
        <v>0.24939393939393939</v>
      </c>
      <c r="M18" s="111">
        <v>388580</v>
      </c>
      <c r="N18" s="112">
        <f t="shared" si="4"/>
        <v>0.98126262626262628</v>
      </c>
      <c r="O18" s="111">
        <v>221990</v>
      </c>
      <c r="P18" s="112">
        <v>0.33266169154228858</v>
      </c>
      <c r="Q18" s="113">
        <f t="shared" si="7"/>
        <v>-123230</v>
      </c>
      <c r="R18" s="114">
        <f t="shared" si="8"/>
        <v>-8.3267752148349192</v>
      </c>
      <c r="S18" s="115"/>
    </row>
  </sheetData>
  <mergeCells count="17">
    <mergeCell ref="Q3:R4"/>
    <mergeCell ref="S3:S4"/>
    <mergeCell ref="D2:D5"/>
    <mergeCell ref="E2:N2"/>
    <mergeCell ref="E3:E4"/>
    <mergeCell ref="F3:F5"/>
    <mergeCell ref="G3:G4"/>
    <mergeCell ref="H3:H5"/>
    <mergeCell ref="I3:I4"/>
    <mergeCell ref="J3:J5"/>
    <mergeCell ref="K3:K4"/>
    <mergeCell ref="L3:L5"/>
    <mergeCell ref="A4:C4"/>
    <mergeCell ref="M3:M5"/>
    <mergeCell ref="N3:N5"/>
    <mergeCell ref="O3:O4"/>
    <mergeCell ref="P3:P5"/>
  </mergeCells>
  <phoneticPr fontId="8"/>
  <printOptions horizontalCentered="1"/>
  <pageMargins left="0.39370078740157483" right="0.39370078740157483" top="0.59055118110236227" bottom="0.39370078740157483" header="0" footer="0"/>
  <pageSetup paperSize="9" scale="6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7"/>
  <sheetViews>
    <sheetView view="pageBreakPreview" zoomScaleNormal="100" zoomScaleSheetLayoutView="100" workbookViewId="0"/>
  </sheetViews>
  <sheetFormatPr defaultRowHeight="12"/>
  <cols>
    <col min="1" max="1" width="3.75" style="80" customWidth="1"/>
    <col min="2" max="2" width="3.625" style="80" customWidth="1"/>
    <col min="3" max="3" width="15" style="80" bestFit="1" customWidth="1"/>
    <col min="4" max="4" width="11.375" style="84" bestFit="1" customWidth="1"/>
    <col min="5" max="5" width="8.875" style="81" bestFit="1" customWidth="1"/>
    <col min="6" max="6" width="5.375" style="81" bestFit="1" customWidth="1"/>
    <col min="7" max="7" width="8.875" style="81" bestFit="1" customWidth="1"/>
    <col min="8" max="8" width="5.375" style="81" bestFit="1" customWidth="1"/>
    <col min="9" max="9" width="8.875" style="81" bestFit="1" customWidth="1"/>
    <col min="10" max="10" width="4.75" style="81" bestFit="1" customWidth="1"/>
    <col min="11" max="11" width="13.375" style="81" bestFit="1" customWidth="1"/>
    <col min="12" max="12" width="6.25" style="81" bestFit="1" customWidth="1"/>
    <col min="13" max="13" width="9.25" style="81" bestFit="1" customWidth="1"/>
    <col min="14" max="14" width="6.25" style="81" bestFit="1" customWidth="1"/>
    <col min="15" max="15" width="10.625" style="33" bestFit="1" customWidth="1"/>
    <col min="16" max="16" width="5.375" style="33" bestFit="1" customWidth="1"/>
    <col min="17" max="18" width="11.375" style="33" customWidth="1"/>
    <col min="19" max="19" width="37" style="33" bestFit="1" customWidth="1"/>
    <col min="20" max="16384" width="9" style="33"/>
  </cols>
  <sheetData>
    <row r="1" spans="1:19" ht="21.6" customHeight="1" thickBot="1">
      <c r="A1" s="30" t="s">
        <v>98</v>
      </c>
      <c r="B1" s="30"/>
      <c r="C1" s="30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9" ht="21.6" customHeight="1">
      <c r="A2" s="34"/>
      <c r="B2" s="35"/>
      <c r="C2" s="36"/>
      <c r="D2" s="172" t="s">
        <v>49</v>
      </c>
      <c r="E2" s="141" t="s">
        <v>58</v>
      </c>
      <c r="F2" s="142"/>
      <c r="G2" s="142"/>
      <c r="H2" s="142"/>
      <c r="I2" s="142"/>
      <c r="J2" s="142"/>
      <c r="K2" s="142"/>
      <c r="L2" s="142"/>
      <c r="M2" s="142"/>
      <c r="N2" s="143"/>
      <c r="O2" s="37" t="s">
        <v>99</v>
      </c>
      <c r="P2" s="37"/>
      <c r="Q2" s="37"/>
      <c r="R2" s="37"/>
      <c r="S2" s="38"/>
    </row>
    <row r="3" spans="1:19" ht="21.6" customHeight="1">
      <c r="A3" s="39"/>
      <c r="B3" s="40"/>
      <c r="C3" s="41"/>
      <c r="D3" s="173"/>
      <c r="E3" s="161" t="s">
        <v>100</v>
      </c>
      <c r="F3" s="175" t="s">
        <v>101</v>
      </c>
      <c r="G3" s="161" t="s">
        <v>51</v>
      </c>
      <c r="H3" s="175" t="s">
        <v>101</v>
      </c>
      <c r="I3" s="161" t="s">
        <v>52</v>
      </c>
      <c r="J3" s="175" t="s">
        <v>101</v>
      </c>
      <c r="K3" s="178" t="s">
        <v>102</v>
      </c>
      <c r="L3" s="175" t="s">
        <v>101</v>
      </c>
      <c r="M3" s="160" t="s">
        <v>48</v>
      </c>
      <c r="N3" s="138" t="s">
        <v>53</v>
      </c>
      <c r="O3" s="161" t="s">
        <v>103</v>
      </c>
      <c r="P3" s="162" t="s">
        <v>101</v>
      </c>
      <c r="Q3" s="165" t="s">
        <v>91</v>
      </c>
      <c r="R3" s="166"/>
      <c r="S3" s="144" t="s">
        <v>104</v>
      </c>
    </row>
    <row r="4" spans="1:19" ht="21.6" customHeight="1">
      <c r="A4" s="169" t="s">
        <v>88</v>
      </c>
      <c r="B4" s="170"/>
      <c r="C4" s="171"/>
      <c r="D4" s="173"/>
      <c r="E4" s="161"/>
      <c r="F4" s="176"/>
      <c r="G4" s="161"/>
      <c r="H4" s="176"/>
      <c r="I4" s="161"/>
      <c r="J4" s="176"/>
      <c r="K4" s="161"/>
      <c r="L4" s="176"/>
      <c r="M4" s="160"/>
      <c r="N4" s="139"/>
      <c r="O4" s="161"/>
      <c r="P4" s="163"/>
      <c r="Q4" s="167"/>
      <c r="R4" s="168"/>
      <c r="S4" s="146"/>
    </row>
    <row r="5" spans="1:19" ht="21.6" customHeight="1">
      <c r="A5" s="42"/>
      <c r="B5" s="43"/>
      <c r="C5" s="44"/>
      <c r="D5" s="174"/>
      <c r="E5" s="45" t="s">
        <v>47</v>
      </c>
      <c r="F5" s="177"/>
      <c r="G5" s="45" t="s">
        <v>47</v>
      </c>
      <c r="H5" s="177"/>
      <c r="I5" s="45" t="s">
        <v>47</v>
      </c>
      <c r="J5" s="177"/>
      <c r="K5" s="45" t="s">
        <v>47</v>
      </c>
      <c r="L5" s="177"/>
      <c r="M5" s="160"/>
      <c r="N5" s="140"/>
      <c r="O5" s="45" t="s">
        <v>47</v>
      </c>
      <c r="P5" s="164"/>
      <c r="Q5" s="46" t="s">
        <v>93</v>
      </c>
      <c r="R5" s="47" t="s">
        <v>94</v>
      </c>
      <c r="S5" s="48"/>
    </row>
    <row r="6" spans="1:19" ht="21.6" customHeight="1">
      <c r="A6" s="49" t="s">
        <v>87</v>
      </c>
      <c r="B6" s="50"/>
      <c r="C6" s="51"/>
      <c r="D6" s="52">
        <f>SUBTOTAL(9,D7:D10)</f>
        <v>30900000</v>
      </c>
      <c r="E6" s="52">
        <f>SUBTOTAL(9,E7:E10)</f>
        <v>1923236</v>
      </c>
      <c r="F6" s="53">
        <f>E6/$D6</f>
        <v>6.2240647249190942E-2</v>
      </c>
      <c r="G6" s="52">
        <f>SUBTOTAL(9,G7:G10)</f>
        <v>2953154</v>
      </c>
      <c r="H6" s="53">
        <f>G6/$D6</f>
        <v>9.5571326860841424E-2</v>
      </c>
      <c r="I6" s="52">
        <f>SUBTOTAL(9,I7:I10)</f>
        <v>1577728</v>
      </c>
      <c r="J6" s="53">
        <f>I6/$D6</f>
        <v>5.1059158576051783E-2</v>
      </c>
      <c r="K6" s="52">
        <f>SUBTOTAL(9,K7:K10)</f>
        <v>6231950</v>
      </c>
      <c r="L6" s="53">
        <f>K6/$D6</f>
        <v>0.20168122977346278</v>
      </c>
      <c r="M6" s="54">
        <f>SUBTOTAL(9,M7:M10)</f>
        <v>12686068</v>
      </c>
      <c r="N6" s="53">
        <f>M6/$D6</f>
        <v>0.4105523624595469</v>
      </c>
      <c r="O6" s="52">
        <f>SUM(O7)</f>
        <v>6427158</v>
      </c>
      <c r="P6" s="55">
        <v>0.18148123676408301</v>
      </c>
      <c r="Q6" s="56"/>
      <c r="R6" s="57"/>
      <c r="S6" s="58"/>
    </row>
    <row r="7" spans="1:19" ht="21.6" customHeight="1">
      <c r="A7" s="59"/>
      <c r="B7" s="60" t="s">
        <v>86</v>
      </c>
      <c r="C7" s="61"/>
      <c r="D7" s="62">
        <f>SUBTOTAL(9,D8:D10)</f>
        <v>30900000</v>
      </c>
      <c r="E7" s="62">
        <f>SUBTOTAL(9,E8:E10)</f>
        <v>1923236</v>
      </c>
      <c r="F7" s="21">
        <f>E7/$D7</f>
        <v>6.2240647249190942E-2</v>
      </c>
      <c r="G7" s="62">
        <f>SUBTOTAL(9,G8:G10)</f>
        <v>2953154</v>
      </c>
      <c r="H7" s="21">
        <f>G7/$D7</f>
        <v>9.5571326860841424E-2</v>
      </c>
      <c r="I7" s="62">
        <f>SUBTOTAL(9,I8:I10)</f>
        <v>1577728</v>
      </c>
      <c r="J7" s="21">
        <f>I7/$D7</f>
        <v>5.1059158576051783E-2</v>
      </c>
      <c r="K7" s="62">
        <f>SUBTOTAL(9,K8:K10)</f>
        <v>6231950</v>
      </c>
      <c r="L7" s="21">
        <f>K7/$D7</f>
        <v>0.20168122977346278</v>
      </c>
      <c r="M7" s="63">
        <f>SUBTOTAL(9,M8:M10)</f>
        <v>12686068</v>
      </c>
      <c r="N7" s="21">
        <f t="shared" ref="N7:N10" si="0">M7/$D7</f>
        <v>0.4105523624595469</v>
      </c>
      <c r="O7" s="62">
        <f>SUM(O8:O10)</f>
        <v>6427158</v>
      </c>
      <c r="P7" s="64">
        <v>0.18148123676408301</v>
      </c>
      <c r="Q7" s="65"/>
      <c r="R7" s="66"/>
      <c r="S7" s="67"/>
    </row>
    <row r="8" spans="1:19" ht="21.6" customHeight="1">
      <c r="A8" s="68"/>
      <c r="B8" s="60"/>
      <c r="C8" s="61" t="s">
        <v>85</v>
      </c>
      <c r="D8" s="69">
        <v>10355000</v>
      </c>
      <c r="E8" s="63">
        <v>1042120</v>
      </c>
      <c r="F8" s="21">
        <f>E8/$D8</f>
        <v>0.10063930468372767</v>
      </c>
      <c r="G8" s="63">
        <v>1858635</v>
      </c>
      <c r="H8" s="21">
        <f>G8/$D8</f>
        <v>0.17949154997585706</v>
      </c>
      <c r="I8" s="63">
        <v>792150</v>
      </c>
      <c r="J8" s="21">
        <f>I8/$D8</f>
        <v>7.6499275712216319E-2</v>
      </c>
      <c r="K8" s="63">
        <v>1151781</v>
      </c>
      <c r="L8" s="21">
        <f>K8/$D8</f>
        <v>0.11122945436986963</v>
      </c>
      <c r="M8" s="63">
        <f>SUM(K8,I8,G8,E8)</f>
        <v>4844686</v>
      </c>
      <c r="N8" s="21">
        <f t="shared" si="0"/>
        <v>0.46785958474167066</v>
      </c>
      <c r="O8" s="63">
        <v>1414830</v>
      </c>
      <c r="P8" s="64">
        <v>0.12698169089929995</v>
      </c>
      <c r="Q8" s="65">
        <f>K8-O8</f>
        <v>-263049</v>
      </c>
      <c r="R8" s="66">
        <f>(L8-P8)*100</f>
        <v>-1.5752236529430321</v>
      </c>
      <c r="S8" s="67"/>
    </row>
    <row r="9" spans="1:19" ht="21.6" customHeight="1">
      <c r="A9" s="68"/>
      <c r="B9" s="60"/>
      <c r="C9" s="61" t="s">
        <v>84</v>
      </c>
      <c r="D9" s="69">
        <v>20122000</v>
      </c>
      <c r="E9" s="63">
        <v>881116</v>
      </c>
      <c r="F9" s="21">
        <f>E9/$D9</f>
        <v>4.3788688997117582E-2</v>
      </c>
      <c r="G9" s="63">
        <v>1094519</v>
      </c>
      <c r="H9" s="21">
        <f>G9/$D9</f>
        <v>5.4394145711161912E-2</v>
      </c>
      <c r="I9" s="63">
        <v>785578</v>
      </c>
      <c r="J9" s="21">
        <f>I9/$D9</f>
        <v>3.9040751416360202E-2</v>
      </c>
      <c r="K9" s="63">
        <v>4657169</v>
      </c>
      <c r="L9" s="21">
        <f>K9/$D9</f>
        <v>0.23144662558393797</v>
      </c>
      <c r="M9" s="63">
        <f>SUM(K9,I9,G9,E9)</f>
        <v>7418382</v>
      </c>
      <c r="N9" s="21">
        <f t="shared" si="0"/>
        <v>0.36867021170857767</v>
      </c>
      <c r="O9" s="63">
        <v>4634328</v>
      </c>
      <c r="P9" s="64">
        <v>0.20121257381035082</v>
      </c>
      <c r="Q9" s="65">
        <f>K9-O9</f>
        <v>22841</v>
      </c>
      <c r="R9" s="66">
        <f>(L9-P9)*100</f>
        <v>3.0234051773587152</v>
      </c>
      <c r="S9" s="67"/>
    </row>
    <row r="10" spans="1:19" ht="21.6" customHeight="1" thickBot="1">
      <c r="A10" s="70"/>
      <c r="B10" s="71"/>
      <c r="C10" s="72" t="s">
        <v>3</v>
      </c>
      <c r="D10" s="73">
        <v>423000</v>
      </c>
      <c r="E10" s="74">
        <v>0</v>
      </c>
      <c r="F10" s="75">
        <f>E10/$D10</f>
        <v>0</v>
      </c>
      <c r="G10" s="74">
        <v>0</v>
      </c>
      <c r="H10" s="75">
        <f>G10/$D10</f>
        <v>0</v>
      </c>
      <c r="I10" s="74">
        <v>0</v>
      </c>
      <c r="J10" s="75">
        <f>I10/$D10</f>
        <v>0</v>
      </c>
      <c r="K10" s="74">
        <v>423000</v>
      </c>
      <c r="L10" s="75">
        <f>K10/$D10</f>
        <v>1</v>
      </c>
      <c r="M10" s="74">
        <f>SUM(K10,I10,G10,E10)</f>
        <v>423000</v>
      </c>
      <c r="N10" s="75">
        <f t="shared" si="0"/>
        <v>1</v>
      </c>
      <c r="O10" s="74">
        <v>378000</v>
      </c>
      <c r="P10" s="76">
        <v>0.90214797136038183</v>
      </c>
      <c r="Q10" s="77">
        <f>K10-O10</f>
        <v>45000</v>
      </c>
      <c r="R10" s="78">
        <f>(L10-P10)*100</f>
        <v>9.7852028639618176</v>
      </c>
      <c r="S10" s="79"/>
    </row>
    <row r="11" spans="1:19" ht="21.6" customHeight="1">
      <c r="D11" s="81"/>
      <c r="E11" s="82"/>
      <c r="F11" s="82"/>
      <c r="G11" s="83"/>
      <c r="H11" s="83"/>
      <c r="I11" s="83"/>
      <c r="J11" s="83"/>
      <c r="K11" s="83"/>
      <c r="L11" s="83"/>
      <c r="M11" s="83"/>
      <c r="N11" s="83"/>
    </row>
    <row r="12" spans="1:19" ht="21.6" customHeight="1">
      <c r="D12" s="81"/>
      <c r="G12" s="33"/>
      <c r="H12" s="33"/>
      <c r="I12" s="33"/>
      <c r="J12" s="33"/>
      <c r="K12" s="33"/>
      <c r="L12" s="33"/>
      <c r="M12" s="33"/>
      <c r="N12" s="33"/>
    </row>
    <row r="13" spans="1:19" ht="21.6" customHeight="1">
      <c r="D13" s="81"/>
      <c r="G13" s="33"/>
      <c r="H13" s="33"/>
      <c r="I13" s="33"/>
      <c r="J13" s="33"/>
      <c r="K13" s="33"/>
      <c r="L13" s="33"/>
      <c r="M13" s="33"/>
      <c r="N13" s="33"/>
    </row>
    <row r="14" spans="1:19">
      <c r="D14" s="81"/>
      <c r="G14" s="33"/>
      <c r="H14" s="33"/>
      <c r="I14" s="33"/>
      <c r="J14" s="33"/>
      <c r="K14" s="33"/>
      <c r="L14" s="33"/>
      <c r="M14" s="33"/>
      <c r="N14" s="33"/>
    </row>
    <row r="15" spans="1:19">
      <c r="D15" s="81"/>
      <c r="G15" s="33"/>
      <c r="H15" s="33"/>
      <c r="I15" s="33"/>
      <c r="J15" s="33"/>
      <c r="K15" s="33"/>
      <c r="L15" s="33"/>
      <c r="M15" s="33"/>
      <c r="N15" s="33"/>
    </row>
    <row r="16" spans="1:19">
      <c r="D16" s="81"/>
      <c r="G16" s="33"/>
      <c r="H16" s="33"/>
      <c r="I16" s="33"/>
      <c r="J16" s="33"/>
      <c r="K16" s="33"/>
      <c r="L16" s="33"/>
      <c r="M16" s="33"/>
      <c r="N16" s="33"/>
    </row>
    <row r="17" spans="4:14">
      <c r="D17" s="81"/>
      <c r="G17" s="33"/>
      <c r="H17" s="33"/>
      <c r="I17" s="33"/>
      <c r="J17" s="33"/>
      <c r="K17" s="33"/>
      <c r="L17" s="33"/>
      <c r="M17" s="33"/>
      <c r="N17" s="33"/>
    </row>
    <row r="18" spans="4:14">
      <c r="D18" s="81"/>
      <c r="G18" s="33"/>
      <c r="H18" s="33"/>
      <c r="I18" s="33"/>
      <c r="J18" s="33"/>
      <c r="K18" s="33"/>
      <c r="L18" s="33"/>
      <c r="M18" s="33"/>
      <c r="N18" s="33"/>
    </row>
    <row r="19" spans="4:14">
      <c r="D19" s="81"/>
      <c r="G19" s="33"/>
      <c r="H19" s="33"/>
      <c r="I19" s="33"/>
      <c r="J19" s="33"/>
      <c r="K19" s="33"/>
      <c r="L19" s="33"/>
      <c r="M19" s="33"/>
      <c r="N19" s="33"/>
    </row>
    <row r="20" spans="4:14">
      <c r="D20" s="81"/>
      <c r="G20" s="33"/>
      <c r="H20" s="33"/>
      <c r="I20" s="33"/>
      <c r="J20" s="33"/>
      <c r="K20" s="33"/>
      <c r="L20" s="33"/>
      <c r="M20" s="33"/>
      <c r="N20" s="33"/>
    </row>
    <row r="21" spans="4:14">
      <c r="D21" s="81"/>
      <c r="G21" s="33"/>
      <c r="H21" s="33"/>
      <c r="I21" s="33"/>
      <c r="J21" s="33"/>
      <c r="K21" s="33"/>
      <c r="L21" s="33"/>
      <c r="M21" s="33"/>
      <c r="N21" s="33"/>
    </row>
    <row r="22" spans="4:14">
      <c r="D22" s="81"/>
      <c r="G22" s="33"/>
      <c r="H22" s="33"/>
      <c r="I22" s="33"/>
      <c r="J22" s="33"/>
      <c r="K22" s="33"/>
      <c r="L22" s="33"/>
      <c r="M22" s="33"/>
      <c r="N22" s="33"/>
    </row>
    <row r="23" spans="4:14">
      <c r="D23" s="81"/>
      <c r="G23" s="33"/>
      <c r="H23" s="33"/>
      <c r="I23" s="33"/>
      <c r="J23" s="33"/>
      <c r="K23" s="33"/>
      <c r="L23" s="33"/>
      <c r="M23" s="33"/>
      <c r="N23" s="33"/>
    </row>
    <row r="24" spans="4:14">
      <c r="D24" s="81"/>
      <c r="G24" s="33"/>
      <c r="H24" s="33"/>
      <c r="I24" s="33"/>
      <c r="J24" s="33"/>
      <c r="K24" s="33"/>
      <c r="L24" s="33"/>
      <c r="M24" s="33"/>
      <c r="N24" s="33"/>
    </row>
    <row r="25" spans="4:14">
      <c r="D25" s="81"/>
      <c r="G25" s="33"/>
      <c r="H25" s="33"/>
      <c r="I25" s="33"/>
      <c r="J25" s="33"/>
      <c r="K25" s="33"/>
      <c r="L25" s="33"/>
      <c r="M25" s="33"/>
      <c r="N25" s="33"/>
    </row>
    <row r="26" spans="4:14">
      <c r="D26" s="81"/>
      <c r="G26" s="33"/>
      <c r="H26" s="33"/>
      <c r="I26" s="33"/>
      <c r="J26" s="33"/>
      <c r="K26" s="33"/>
      <c r="L26" s="33"/>
      <c r="M26" s="33"/>
      <c r="N26" s="33"/>
    </row>
    <row r="27" spans="4:14">
      <c r="D27" s="81"/>
      <c r="G27" s="33"/>
      <c r="H27" s="33"/>
      <c r="I27" s="33"/>
      <c r="J27" s="33"/>
      <c r="K27" s="33"/>
      <c r="L27" s="33"/>
      <c r="M27" s="33"/>
      <c r="N27" s="33"/>
    </row>
    <row r="28" spans="4:14">
      <c r="D28" s="81"/>
      <c r="G28" s="33"/>
      <c r="H28" s="33"/>
      <c r="I28" s="33"/>
      <c r="J28" s="33"/>
      <c r="K28" s="33"/>
      <c r="L28" s="33"/>
      <c r="M28" s="33"/>
      <c r="N28" s="33"/>
    </row>
    <row r="29" spans="4:14">
      <c r="D29" s="81"/>
      <c r="G29" s="33"/>
      <c r="H29" s="33"/>
      <c r="I29" s="33"/>
      <c r="J29" s="33"/>
      <c r="K29" s="33"/>
      <c r="L29" s="33"/>
      <c r="M29" s="33"/>
      <c r="N29" s="33"/>
    </row>
    <row r="30" spans="4:14">
      <c r="D30" s="81"/>
      <c r="G30" s="33"/>
      <c r="H30" s="33"/>
      <c r="I30" s="33"/>
      <c r="J30" s="33"/>
      <c r="K30" s="33"/>
      <c r="L30" s="33"/>
      <c r="M30" s="33"/>
      <c r="N30" s="33"/>
    </row>
    <row r="31" spans="4:14">
      <c r="D31" s="81"/>
      <c r="G31" s="33"/>
      <c r="H31" s="33"/>
      <c r="I31" s="33"/>
      <c r="J31" s="33"/>
      <c r="K31" s="33"/>
      <c r="L31" s="33"/>
      <c r="M31" s="33"/>
      <c r="N31" s="33"/>
    </row>
    <row r="32" spans="4:14">
      <c r="D32" s="81"/>
      <c r="G32" s="33"/>
      <c r="H32" s="33"/>
      <c r="I32" s="33"/>
      <c r="J32" s="33"/>
      <c r="K32" s="33"/>
      <c r="L32" s="33"/>
      <c r="M32" s="33"/>
      <c r="N32" s="33"/>
    </row>
    <row r="33" spans="4:14">
      <c r="D33" s="81"/>
      <c r="G33" s="33"/>
      <c r="H33" s="33"/>
      <c r="I33" s="33"/>
      <c r="J33" s="33"/>
      <c r="K33" s="33"/>
      <c r="L33" s="33"/>
      <c r="M33" s="33"/>
      <c r="N33" s="33"/>
    </row>
    <row r="34" spans="4:14">
      <c r="D34" s="81"/>
      <c r="G34" s="33"/>
      <c r="H34" s="33"/>
      <c r="I34" s="33"/>
      <c r="J34" s="33"/>
      <c r="K34" s="33"/>
      <c r="L34" s="33"/>
      <c r="M34" s="33"/>
      <c r="N34" s="33"/>
    </row>
    <row r="35" spans="4:14">
      <c r="D35" s="81"/>
      <c r="G35" s="33"/>
      <c r="H35" s="33"/>
      <c r="I35" s="33"/>
      <c r="J35" s="33"/>
      <c r="K35" s="33"/>
      <c r="L35" s="33"/>
      <c r="M35" s="33"/>
      <c r="N35" s="33"/>
    </row>
    <row r="36" spans="4:14">
      <c r="D36" s="81"/>
      <c r="G36" s="33"/>
      <c r="H36" s="33"/>
      <c r="I36" s="33"/>
      <c r="J36" s="33"/>
      <c r="K36" s="33"/>
      <c r="L36" s="33"/>
      <c r="M36" s="33"/>
      <c r="N36" s="33"/>
    </row>
    <row r="37" spans="4:14">
      <c r="D37" s="81"/>
      <c r="G37" s="33"/>
      <c r="H37" s="33"/>
      <c r="I37" s="33"/>
      <c r="J37" s="33"/>
      <c r="K37" s="33"/>
      <c r="L37" s="33"/>
      <c r="M37" s="33"/>
      <c r="N37" s="33"/>
    </row>
    <row r="38" spans="4:14">
      <c r="D38" s="81"/>
      <c r="G38" s="33"/>
      <c r="H38" s="33"/>
      <c r="I38" s="33"/>
      <c r="J38" s="33"/>
      <c r="K38" s="33"/>
      <c r="L38" s="33"/>
      <c r="M38" s="33"/>
      <c r="N38" s="33"/>
    </row>
    <row r="39" spans="4:14">
      <c r="D39" s="81"/>
      <c r="G39" s="33"/>
      <c r="H39" s="33"/>
      <c r="I39" s="33"/>
      <c r="J39" s="33"/>
      <c r="K39" s="33"/>
      <c r="L39" s="33"/>
      <c r="M39" s="33"/>
      <c r="N39" s="33"/>
    </row>
    <row r="40" spans="4:14">
      <c r="D40" s="81"/>
      <c r="G40" s="33"/>
      <c r="H40" s="33"/>
      <c r="I40" s="33"/>
      <c r="J40" s="33"/>
      <c r="K40" s="33"/>
      <c r="L40" s="33"/>
      <c r="M40" s="33"/>
      <c r="N40" s="33"/>
    </row>
    <row r="41" spans="4:14">
      <c r="D41" s="81"/>
      <c r="G41" s="33"/>
      <c r="H41" s="33"/>
      <c r="I41" s="33"/>
      <c r="J41" s="33"/>
      <c r="K41" s="33"/>
      <c r="L41" s="33"/>
      <c r="M41" s="33"/>
      <c r="N41" s="33"/>
    </row>
    <row r="42" spans="4:14">
      <c r="D42" s="81"/>
      <c r="G42" s="33"/>
      <c r="H42" s="33"/>
      <c r="I42" s="33"/>
      <c r="J42" s="33"/>
      <c r="K42" s="33"/>
      <c r="L42" s="33"/>
      <c r="M42" s="33"/>
      <c r="N42" s="33"/>
    </row>
    <row r="43" spans="4:14">
      <c r="D43" s="81"/>
      <c r="G43" s="33"/>
      <c r="H43" s="33"/>
      <c r="I43" s="33"/>
      <c r="J43" s="33"/>
      <c r="K43" s="33"/>
      <c r="L43" s="33"/>
      <c r="M43" s="33"/>
      <c r="N43" s="33"/>
    </row>
    <row r="44" spans="4:14">
      <c r="D44" s="81"/>
      <c r="G44" s="33"/>
      <c r="H44" s="33"/>
      <c r="I44" s="33"/>
      <c r="J44" s="33"/>
      <c r="K44" s="33"/>
      <c r="L44" s="33"/>
      <c r="M44" s="33"/>
      <c r="N44" s="33"/>
    </row>
    <row r="45" spans="4:14">
      <c r="D45" s="81"/>
      <c r="G45" s="33"/>
      <c r="H45" s="33"/>
      <c r="I45" s="33"/>
      <c r="J45" s="33"/>
      <c r="K45" s="33"/>
      <c r="L45" s="33"/>
      <c r="M45" s="33"/>
      <c r="N45" s="33"/>
    </row>
    <row r="46" spans="4:14">
      <c r="D46" s="81"/>
      <c r="G46" s="33"/>
      <c r="H46" s="33"/>
      <c r="I46" s="33"/>
      <c r="J46" s="33"/>
      <c r="K46" s="33"/>
      <c r="L46" s="33"/>
      <c r="M46" s="33"/>
      <c r="N46" s="33"/>
    </row>
    <row r="47" spans="4:14">
      <c r="D47" s="81"/>
      <c r="G47" s="33"/>
      <c r="H47" s="33"/>
      <c r="I47" s="33"/>
      <c r="J47" s="33"/>
      <c r="K47" s="33"/>
      <c r="L47" s="33"/>
      <c r="M47" s="33"/>
      <c r="N47" s="33"/>
    </row>
    <row r="48" spans="4:14">
      <c r="D48" s="81"/>
      <c r="G48" s="33"/>
      <c r="H48" s="33"/>
      <c r="I48" s="33"/>
      <c r="J48" s="33"/>
      <c r="K48" s="33"/>
      <c r="L48" s="33"/>
      <c r="M48" s="33"/>
      <c r="N48" s="33"/>
    </row>
    <row r="49" spans="4:14">
      <c r="D49" s="81"/>
      <c r="G49" s="33"/>
      <c r="H49" s="33"/>
      <c r="I49" s="33"/>
      <c r="J49" s="33"/>
      <c r="K49" s="33"/>
      <c r="L49" s="33"/>
      <c r="M49" s="33"/>
      <c r="N49" s="33"/>
    </row>
    <row r="50" spans="4:14">
      <c r="D50" s="81"/>
      <c r="G50" s="33"/>
      <c r="H50" s="33"/>
      <c r="I50" s="33"/>
      <c r="J50" s="33"/>
      <c r="K50" s="33"/>
      <c r="L50" s="33"/>
      <c r="M50" s="33"/>
      <c r="N50" s="33"/>
    </row>
    <row r="51" spans="4:14">
      <c r="D51" s="81"/>
      <c r="G51" s="33"/>
      <c r="H51" s="33"/>
      <c r="I51" s="33"/>
      <c r="J51" s="33"/>
      <c r="K51" s="33"/>
      <c r="L51" s="33"/>
      <c r="M51" s="33"/>
      <c r="N51" s="33"/>
    </row>
    <row r="52" spans="4:14">
      <c r="D52" s="81"/>
      <c r="G52" s="33"/>
      <c r="H52" s="33"/>
      <c r="I52" s="33"/>
      <c r="J52" s="33"/>
      <c r="K52" s="33"/>
      <c r="L52" s="33"/>
      <c r="M52" s="33"/>
      <c r="N52" s="33"/>
    </row>
    <row r="53" spans="4:14">
      <c r="D53" s="81"/>
      <c r="G53" s="33"/>
      <c r="H53" s="33"/>
      <c r="I53" s="33"/>
      <c r="J53" s="33"/>
      <c r="K53" s="33"/>
      <c r="L53" s="33"/>
      <c r="M53" s="33"/>
      <c r="N53" s="33"/>
    </row>
    <row r="54" spans="4:14">
      <c r="D54" s="81"/>
      <c r="G54" s="33"/>
      <c r="H54" s="33"/>
      <c r="I54" s="33"/>
      <c r="J54" s="33"/>
      <c r="K54" s="33"/>
      <c r="L54" s="33"/>
      <c r="M54" s="33"/>
      <c r="N54" s="33"/>
    </row>
    <row r="55" spans="4:14">
      <c r="D55" s="81"/>
      <c r="G55" s="33"/>
      <c r="H55" s="33"/>
      <c r="I55" s="33"/>
      <c r="J55" s="33"/>
      <c r="K55" s="33"/>
      <c r="L55" s="33"/>
      <c r="M55" s="33"/>
      <c r="N55" s="33"/>
    </row>
    <row r="56" spans="4:14">
      <c r="D56" s="81"/>
      <c r="G56" s="33"/>
      <c r="H56" s="33"/>
      <c r="I56" s="33"/>
      <c r="J56" s="33"/>
      <c r="K56" s="33"/>
      <c r="L56" s="33"/>
      <c r="M56" s="33"/>
      <c r="N56" s="33"/>
    </row>
    <row r="57" spans="4:14">
      <c r="D57" s="81"/>
      <c r="G57" s="33"/>
      <c r="H57" s="33"/>
      <c r="I57" s="33"/>
      <c r="J57" s="33"/>
      <c r="K57" s="33"/>
      <c r="L57" s="33"/>
      <c r="M57" s="33"/>
      <c r="N57" s="33"/>
    </row>
    <row r="58" spans="4:14">
      <c r="D58" s="81"/>
      <c r="G58" s="33"/>
      <c r="H58" s="33"/>
      <c r="I58" s="33"/>
      <c r="J58" s="33"/>
      <c r="K58" s="33"/>
      <c r="L58" s="33"/>
      <c r="M58" s="33"/>
      <c r="N58" s="33"/>
    </row>
    <row r="59" spans="4:14">
      <c r="D59" s="81"/>
      <c r="G59" s="33"/>
      <c r="H59" s="33"/>
      <c r="I59" s="33"/>
      <c r="J59" s="33"/>
      <c r="K59" s="33"/>
      <c r="L59" s="33"/>
      <c r="M59" s="33"/>
      <c r="N59" s="33"/>
    </row>
    <row r="60" spans="4:14">
      <c r="D60" s="81"/>
      <c r="G60" s="33"/>
      <c r="H60" s="33"/>
      <c r="I60" s="33"/>
      <c r="J60" s="33"/>
      <c r="K60" s="33"/>
      <c r="L60" s="33"/>
      <c r="M60" s="33"/>
      <c r="N60" s="33"/>
    </row>
    <row r="61" spans="4:14">
      <c r="D61" s="81"/>
      <c r="G61" s="33"/>
      <c r="H61" s="33"/>
      <c r="I61" s="33"/>
      <c r="J61" s="33"/>
      <c r="K61" s="33"/>
      <c r="L61" s="33"/>
      <c r="M61" s="33"/>
      <c r="N61" s="33"/>
    </row>
    <row r="62" spans="4:14">
      <c r="D62" s="81"/>
      <c r="G62" s="33"/>
      <c r="H62" s="33"/>
      <c r="I62" s="33"/>
      <c r="J62" s="33"/>
      <c r="K62" s="33"/>
      <c r="L62" s="33"/>
      <c r="M62" s="33"/>
      <c r="N62" s="33"/>
    </row>
    <row r="63" spans="4:14">
      <c r="D63" s="81"/>
      <c r="G63" s="33"/>
      <c r="H63" s="33"/>
      <c r="I63" s="33"/>
      <c r="J63" s="33"/>
      <c r="K63" s="33"/>
      <c r="L63" s="33"/>
      <c r="M63" s="33"/>
      <c r="N63" s="33"/>
    </row>
    <row r="64" spans="4:14">
      <c r="D64" s="81"/>
      <c r="G64" s="33"/>
      <c r="H64" s="33"/>
      <c r="I64" s="33"/>
      <c r="J64" s="33"/>
      <c r="K64" s="33"/>
      <c r="L64" s="33"/>
      <c r="M64" s="33"/>
      <c r="N64" s="33"/>
    </row>
    <row r="65" spans="4:14">
      <c r="D65" s="81"/>
      <c r="G65" s="33"/>
      <c r="H65" s="33"/>
      <c r="I65" s="33"/>
      <c r="J65" s="33"/>
      <c r="K65" s="33"/>
      <c r="L65" s="33"/>
      <c r="M65" s="33"/>
      <c r="N65" s="33"/>
    </row>
    <row r="66" spans="4:14">
      <c r="D66" s="81"/>
      <c r="G66" s="33"/>
      <c r="H66" s="33"/>
      <c r="I66" s="33"/>
      <c r="J66" s="33"/>
      <c r="K66" s="33"/>
      <c r="L66" s="33"/>
      <c r="M66" s="33"/>
      <c r="N66" s="33"/>
    </row>
    <row r="67" spans="4:14">
      <c r="D67" s="81"/>
      <c r="G67" s="33"/>
      <c r="H67" s="33"/>
      <c r="I67" s="33"/>
      <c r="J67" s="33"/>
      <c r="K67" s="33"/>
      <c r="L67" s="33"/>
      <c r="M67" s="33"/>
      <c r="N67" s="33"/>
    </row>
    <row r="68" spans="4:14">
      <c r="D68" s="81"/>
      <c r="G68" s="33"/>
      <c r="H68" s="33"/>
      <c r="I68" s="33"/>
      <c r="J68" s="33"/>
      <c r="K68" s="33"/>
      <c r="L68" s="33"/>
      <c r="M68" s="33"/>
      <c r="N68" s="33"/>
    </row>
    <row r="69" spans="4:14">
      <c r="D69" s="81"/>
      <c r="G69" s="33"/>
      <c r="H69" s="33"/>
      <c r="I69" s="33"/>
      <c r="J69" s="33"/>
      <c r="K69" s="33"/>
      <c r="L69" s="33"/>
      <c r="M69" s="33"/>
      <c r="N69" s="33"/>
    </row>
    <row r="70" spans="4:14">
      <c r="D70" s="81"/>
      <c r="G70" s="33"/>
      <c r="H70" s="33"/>
      <c r="I70" s="33"/>
      <c r="J70" s="33"/>
      <c r="K70" s="33"/>
      <c r="L70" s="33"/>
      <c r="M70" s="33"/>
      <c r="N70" s="33"/>
    </row>
    <row r="71" spans="4:14">
      <c r="D71" s="81"/>
      <c r="G71" s="33"/>
      <c r="H71" s="33"/>
      <c r="I71" s="33"/>
      <c r="J71" s="33"/>
      <c r="K71" s="33"/>
      <c r="L71" s="33"/>
      <c r="M71" s="33"/>
      <c r="N71" s="33"/>
    </row>
    <row r="72" spans="4:14">
      <c r="D72" s="81"/>
      <c r="G72" s="33"/>
      <c r="H72" s="33"/>
      <c r="I72" s="33"/>
      <c r="J72" s="33"/>
      <c r="K72" s="33"/>
      <c r="L72" s="33"/>
      <c r="M72" s="33"/>
      <c r="N72" s="33"/>
    </row>
    <row r="73" spans="4:14">
      <c r="D73" s="81"/>
      <c r="G73" s="33"/>
      <c r="H73" s="33"/>
      <c r="I73" s="33"/>
      <c r="J73" s="33"/>
      <c r="K73" s="33"/>
      <c r="L73" s="33"/>
      <c r="M73" s="33"/>
      <c r="N73" s="33"/>
    </row>
    <row r="74" spans="4:14">
      <c r="D74" s="81"/>
      <c r="G74" s="33"/>
      <c r="H74" s="33"/>
      <c r="I74" s="33"/>
      <c r="J74" s="33"/>
      <c r="K74" s="33"/>
      <c r="L74" s="33"/>
      <c r="M74" s="33"/>
      <c r="N74" s="33"/>
    </row>
    <row r="75" spans="4:14">
      <c r="D75" s="81"/>
      <c r="G75" s="33"/>
      <c r="H75" s="33"/>
      <c r="I75" s="33"/>
      <c r="J75" s="33"/>
      <c r="K75" s="33"/>
      <c r="L75" s="33"/>
      <c r="M75" s="33"/>
      <c r="N75" s="33"/>
    </row>
    <row r="76" spans="4:14">
      <c r="D76" s="81"/>
      <c r="G76" s="33"/>
      <c r="H76" s="33"/>
      <c r="I76" s="33"/>
      <c r="J76" s="33"/>
      <c r="K76" s="33"/>
      <c r="L76" s="33"/>
      <c r="M76" s="33"/>
      <c r="N76" s="33"/>
    </row>
    <row r="77" spans="4:14">
      <c r="D77" s="81"/>
      <c r="G77" s="33"/>
      <c r="H77" s="33"/>
      <c r="I77" s="33"/>
      <c r="J77" s="33"/>
      <c r="K77" s="33"/>
      <c r="L77" s="33"/>
      <c r="M77" s="33"/>
      <c r="N77" s="33"/>
    </row>
    <row r="78" spans="4:14">
      <c r="D78" s="81"/>
      <c r="G78" s="33"/>
      <c r="H78" s="33"/>
      <c r="I78" s="33"/>
      <c r="J78" s="33"/>
      <c r="K78" s="33"/>
      <c r="L78" s="33"/>
      <c r="M78" s="33"/>
      <c r="N78" s="33"/>
    </row>
    <row r="79" spans="4:14">
      <c r="D79" s="81"/>
      <c r="G79" s="33"/>
      <c r="H79" s="33"/>
      <c r="I79" s="33"/>
      <c r="J79" s="33"/>
      <c r="K79" s="33"/>
      <c r="L79" s="33"/>
      <c r="M79" s="33"/>
      <c r="N79" s="33"/>
    </row>
    <row r="80" spans="4:14">
      <c r="D80" s="81"/>
      <c r="G80" s="33"/>
      <c r="H80" s="33"/>
      <c r="I80" s="33"/>
      <c r="J80" s="33"/>
      <c r="K80" s="33"/>
      <c r="L80" s="33"/>
      <c r="M80" s="33"/>
      <c r="N80" s="33"/>
    </row>
    <row r="81" spans="4:14">
      <c r="D81" s="81"/>
      <c r="G81" s="33"/>
      <c r="H81" s="33"/>
      <c r="I81" s="33"/>
      <c r="J81" s="33"/>
      <c r="K81" s="33"/>
      <c r="L81" s="33"/>
      <c r="M81" s="33"/>
      <c r="N81" s="33"/>
    </row>
    <row r="82" spans="4:14">
      <c r="D82" s="81"/>
      <c r="G82" s="33"/>
      <c r="H82" s="33"/>
      <c r="I82" s="33"/>
      <c r="J82" s="33"/>
      <c r="K82" s="33"/>
      <c r="L82" s="33"/>
      <c r="M82" s="33"/>
      <c r="N82" s="33"/>
    </row>
    <row r="83" spans="4:14">
      <c r="D83" s="81"/>
      <c r="G83" s="33"/>
      <c r="H83" s="33"/>
      <c r="I83" s="33"/>
      <c r="J83" s="33"/>
      <c r="K83" s="33"/>
      <c r="L83" s="33"/>
      <c r="M83" s="33"/>
      <c r="N83" s="33"/>
    </row>
    <row r="84" spans="4:14">
      <c r="D84" s="81"/>
      <c r="G84" s="33"/>
      <c r="H84" s="33"/>
      <c r="I84" s="33"/>
      <c r="J84" s="33"/>
      <c r="K84" s="33"/>
      <c r="L84" s="33"/>
      <c r="M84" s="33"/>
      <c r="N84" s="33"/>
    </row>
    <row r="85" spans="4:14">
      <c r="D85" s="81"/>
      <c r="G85" s="33"/>
      <c r="H85" s="33"/>
      <c r="I85" s="33"/>
      <c r="J85" s="33"/>
      <c r="K85" s="33"/>
      <c r="L85" s="33"/>
      <c r="M85" s="33"/>
      <c r="N85" s="33"/>
    </row>
    <row r="86" spans="4:14">
      <c r="D86" s="81"/>
      <c r="G86" s="33"/>
      <c r="H86" s="33"/>
      <c r="I86" s="33"/>
      <c r="J86" s="33"/>
      <c r="K86" s="33"/>
      <c r="L86" s="33"/>
      <c r="M86" s="33"/>
      <c r="N86" s="33"/>
    </row>
    <row r="87" spans="4:14">
      <c r="D87" s="81"/>
      <c r="G87" s="33"/>
      <c r="H87" s="33"/>
      <c r="I87" s="33"/>
      <c r="J87" s="33"/>
      <c r="K87" s="33"/>
      <c r="L87" s="33"/>
      <c r="M87" s="33"/>
      <c r="N87" s="33"/>
    </row>
    <row r="88" spans="4:14">
      <c r="D88" s="81"/>
      <c r="G88" s="33"/>
      <c r="H88" s="33"/>
      <c r="I88" s="33"/>
      <c r="J88" s="33"/>
      <c r="K88" s="33"/>
      <c r="L88" s="33"/>
      <c r="M88" s="33"/>
      <c r="N88" s="33"/>
    </row>
    <row r="89" spans="4:14">
      <c r="D89" s="81"/>
      <c r="G89" s="33"/>
      <c r="H89" s="33"/>
      <c r="I89" s="33"/>
      <c r="J89" s="33"/>
      <c r="K89" s="33"/>
      <c r="L89" s="33"/>
      <c r="M89" s="33"/>
      <c r="N89" s="33"/>
    </row>
    <row r="90" spans="4:14">
      <c r="D90" s="81"/>
      <c r="G90" s="33"/>
      <c r="H90" s="33"/>
      <c r="I90" s="33"/>
      <c r="J90" s="33"/>
      <c r="K90" s="33"/>
      <c r="L90" s="33"/>
      <c r="M90" s="33"/>
      <c r="N90" s="33"/>
    </row>
    <row r="91" spans="4:14">
      <c r="D91" s="81"/>
      <c r="G91" s="33"/>
      <c r="H91" s="33"/>
      <c r="I91" s="33"/>
      <c r="J91" s="33"/>
      <c r="K91" s="33"/>
      <c r="L91" s="33"/>
      <c r="M91" s="33"/>
      <c r="N91" s="33"/>
    </row>
    <row r="92" spans="4:14">
      <c r="D92" s="81"/>
      <c r="G92" s="33"/>
      <c r="H92" s="33"/>
      <c r="I92" s="33"/>
      <c r="J92" s="33"/>
      <c r="K92" s="33"/>
      <c r="L92" s="33"/>
      <c r="M92" s="33"/>
      <c r="N92" s="33"/>
    </row>
    <row r="93" spans="4:14">
      <c r="D93" s="81"/>
      <c r="G93" s="33"/>
      <c r="H93" s="33"/>
      <c r="I93" s="33"/>
      <c r="J93" s="33"/>
      <c r="K93" s="33"/>
      <c r="L93" s="33"/>
      <c r="M93" s="33"/>
      <c r="N93" s="33"/>
    </row>
    <row r="94" spans="4:14">
      <c r="D94" s="81"/>
      <c r="G94" s="33"/>
      <c r="H94" s="33"/>
      <c r="I94" s="33"/>
      <c r="J94" s="33"/>
      <c r="K94" s="33"/>
      <c r="L94" s="33"/>
      <c r="M94" s="33"/>
      <c r="N94" s="33"/>
    </row>
    <row r="95" spans="4:14">
      <c r="D95" s="81"/>
      <c r="G95" s="33"/>
      <c r="H95" s="33"/>
      <c r="I95" s="33"/>
      <c r="J95" s="33"/>
      <c r="K95" s="33"/>
      <c r="L95" s="33"/>
      <c r="M95" s="33"/>
      <c r="N95" s="33"/>
    </row>
    <row r="96" spans="4:14">
      <c r="D96" s="81"/>
      <c r="G96" s="33"/>
      <c r="H96" s="33"/>
      <c r="I96" s="33"/>
      <c r="J96" s="33"/>
      <c r="K96" s="33"/>
      <c r="L96" s="33"/>
      <c r="M96" s="33"/>
      <c r="N96" s="33"/>
    </row>
    <row r="97" spans="4:14">
      <c r="D97" s="81"/>
      <c r="G97" s="33"/>
      <c r="H97" s="33"/>
      <c r="I97" s="33"/>
      <c r="J97" s="33"/>
      <c r="K97" s="33"/>
      <c r="L97" s="33"/>
      <c r="M97" s="33"/>
      <c r="N97" s="33"/>
    </row>
    <row r="98" spans="4:14">
      <c r="D98" s="81"/>
      <c r="G98" s="33"/>
      <c r="H98" s="33"/>
      <c r="I98" s="33"/>
      <c r="J98" s="33"/>
      <c r="K98" s="33"/>
      <c r="L98" s="33"/>
      <c r="M98" s="33"/>
      <c r="N98" s="33"/>
    </row>
    <row r="99" spans="4:14">
      <c r="D99" s="81"/>
      <c r="G99" s="33"/>
      <c r="H99" s="33"/>
      <c r="I99" s="33"/>
      <c r="J99" s="33"/>
      <c r="K99" s="33"/>
      <c r="L99" s="33"/>
      <c r="M99" s="33"/>
      <c r="N99" s="33"/>
    </row>
    <row r="100" spans="4:14">
      <c r="D100" s="81"/>
      <c r="G100" s="33"/>
      <c r="H100" s="33"/>
      <c r="I100" s="33"/>
      <c r="J100" s="33"/>
      <c r="K100" s="33"/>
      <c r="L100" s="33"/>
      <c r="M100" s="33"/>
      <c r="N100" s="33"/>
    </row>
    <row r="101" spans="4:14">
      <c r="D101" s="81"/>
      <c r="G101" s="33"/>
      <c r="H101" s="33"/>
      <c r="I101" s="33"/>
      <c r="J101" s="33"/>
      <c r="K101" s="33"/>
      <c r="L101" s="33"/>
      <c r="M101" s="33"/>
      <c r="N101" s="33"/>
    </row>
    <row r="102" spans="4:14">
      <c r="D102" s="81"/>
      <c r="G102" s="33"/>
      <c r="H102" s="33"/>
      <c r="I102" s="33"/>
      <c r="J102" s="33"/>
      <c r="K102" s="33"/>
      <c r="L102" s="33"/>
      <c r="M102" s="33"/>
      <c r="N102" s="33"/>
    </row>
    <row r="103" spans="4:14">
      <c r="D103" s="81"/>
      <c r="G103" s="33"/>
      <c r="H103" s="33"/>
      <c r="I103" s="33"/>
      <c r="J103" s="33"/>
      <c r="K103" s="33"/>
      <c r="L103" s="33"/>
      <c r="M103" s="33"/>
      <c r="N103" s="33"/>
    </row>
    <row r="104" spans="4:14">
      <c r="D104" s="81"/>
      <c r="G104" s="33"/>
      <c r="H104" s="33"/>
      <c r="I104" s="33"/>
      <c r="J104" s="33"/>
      <c r="K104" s="33"/>
      <c r="L104" s="33"/>
      <c r="M104" s="33"/>
      <c r="N104" s="33"/>
    </row>
    <row r="105" spans="4:14">
      <c r="D105" s="81"/>
      <c r="G105" s="33"/>
      <c r="H105" s="33"/>
      <c r="I105" s="33"/>
      <c r="J105" s="33"/>
      <c r="K105" s="33"/>
      <c r="L105" s="33"/>
      <c r="M105" s="33"/>
      <c r="N105" s="33"/>
    </row>
    <row r="106" spans="4:14">
      <c r="D106" s="81"/>
      <c r="G106" s="33"/>
      <c r="H106" s="33"/>
      <c r="I106" s="33"/>
      <c r="J106" s="33"/>
      <c r="K106" s="33"/>
      <c r="L106" s="33"/>
      <c r="M106" s="33"/>
      <c r="N106" s="33"/>
    </row>
    <row r="107" spans="4:14">
      <c r="D107" s="81"/>
      <c r="G107" s="33"/>
      <c r="H107" s="33"/>
      <c r="I107" s="33"/>
      <c r="J107" s="33"/>
      <c r="K107" s="33"/>
      <c r="L107" s="33"/>
      <c r="M107" s="33"/>
      <c r="N107" s="33"/>
    </row>
    <row r="108" spans="4:14">
      <c r="D108" s="81"/>
      <c r="G108" s="33"/>
      <c r="H108" s="33"/>
      <c r="I108" s="33"/>
      <c r="J108" s="33"/>
      <c r="K108" s="33"/>
      <c r="L108" s="33"/>
      <c r="M108" s="33"/>
      <c r="N108" s="33"/>
    </row>
    <row r="109" spans="4:14">
      <c r="D109" s="81"/>
      <c r="G109" s="33"/>
      <c r="H109" s="33"/>
      <c r="I109" s="33"/>
      <c r="J109" s="33"/>
      <c r="K109" s="33"/>
      <c r="L109" s="33"/>
      <c r="M109" s="33"/>
      <c r="N109" s="33"/>
    </row>
    <row r="110" spans="4:14">
      <c r="D110" s="81"/>
      <c r="G110" s="33"/>
      <c r="H110" s="33"/>
      <c r="I110" s="33"/>
      <c r="J110" s="33"/>
      <c r="K110" s="33"/>
      <c r="L110" s="33"/>
      <c r="M110" s="33"/>
      <c r="N110" s="33"/>
    </row>
    <row r="111" spans="4:14">
      <c r="D111" s="81"/>
      <c r="G111" s="33"/>
      <c r="H111" s="33"/>
      <c r="I111" s="33"/>
      <c r="J111" s="33"/>
      <c r="K111" s="33"/>
      <c r="L111" s="33"/>
      <c r="M111" s="33"/>
      <c r="N111" s="33"/>
    </row>
    <row r="112" spans="4:14">
      <c r="D112" s="81"/>
      <c r="G112" s="33"/>
      <c r="H112" s="33"/>
      <c r="I112" s="33"/>
      <c r="J112" s="33"/>
      <c r="K112" s="33"/>
      <c r="L112" s="33"/>
      <c r="M112" s="33"/>
      <c r="N112" s="33"/>
    </row>
    <row r="113" spans="4:14">
      <c r="D113" s="81"/>
      <c r="G113" s="33"/>
      <c r="H113" s="33"/>
      <c r="I113" s="33"/>
      <c r="J113" s="33"/>
      <c r="K113" s="33"/>
      <c r="L113" s="33"/>
      <c r="M113" s="33"/>
      <c r="N113" s="33"/>
    </row>
    <row r="114" spans="4:14">
      <c r="D114" s="81"/>
      <c r="G114" s="33"/>
      <c r="H114" s="33"/>
      <c r="I114" s="33"/>
      <c r="J114" s="33"/>
      <c r="K114" s="33"/>
      <c r="L114" s="33"/>
      <c r="M114" s="33"/>
      <c r="N114" s="33"/>
    </row>
    <row r="115" spans="4:14">
      <c r="D115" s="81"/>
      <c r="G115" s="33"/>
      <c r="H115" s="33"/>
      <c r="I115" s="33"/>
      <c r="J115" s="33"/>
      <c r="K115" s="33"/>
      <c r="L115" s="33"/>
      <c r="M115" s="33"/>
      <c r="N115" s="33"/>
    </row>
    <row r="116" spans="4:14">
      <c r="D116" s="81"/>
      <c r="G116" s="33"/>
      <c r="H116" s="33"/>
      <c r="I116" s="33"/>
      <c r="J116" s="33"/>
      <c r="K116" s="33"/>
      <c r="L116" s="33"/>
      <c r="M116" s="33"/>
      <c r="N116" s="33"/>
    </row>
    <row r="117" spans="4:14">
      <c r="D117" s="81"/>
      <c r="G117" s="33"/>
      <c r="H117" s="33"/>
      <c r="I117" s="33"/>
      <c r="J117" s="33"/>
      <c r="K117" s="33"/>
      <c r="L117" s="33"/>
      <c r="M117" s="33"/>
      <c r="N117" s="33"/>
    </row>
    <row r="118" spans="4:14">
      <c r="D118" s="81"/>
      <c r="G118" s="33"/>
      <c r="H118" s="33"/>
      <c r="I118" s="33"/>
      <c r="J118" s="33"/>
      <c r="K118" s="33"/>
      <c r="L118" s="33"/>
      <c r="M118" s="33"/>
      <c r="N118" s="33"/>
    </row>
    <row r="119" spans="4:14">
      <c r="D119" s="81"/>
      <c r="G119" s="33"/>
      <c r="H119" s="33"/>
      <c r="I119" s="33"/>
      <c r="J119" s="33"/>
      <c r="K119" s="33"/>
      <c r="L119" s="33"/>
      <c r="M119" s="33"/>
      <c r="N119" s="33"/>
    </row>
    <row r="120" spans="4:14">
      <c r="D120" s="81"/>
      <c r="G120" s="33"/>
      <c r="H120" s="33"/>
      <c r="I120" s="33"/>
      <c r="J120" s="33"/>
      <c r="K120" s="33"/>
      <c r="L120" s="33"/>
      <c r="M120" s="33"/>
      <c r="N120" s="33"/>
    </row>
    <row r="121" spans="4:14">
      <c r="D121" s="81"/>
      <c r="G121" s="33"/>
      <c r="H121" s="33"/>
      <c r="I121" s="33"/>
      <c r="J121" s="33"/>
      <c r="K121" s="33"/>
      <c r="L121" s="33"/>
      <c r="M121" s="33"/>
      <c r="N121" s="33"/>
    </row>
    <row r="122" spans="4:14">
      <c r="D122" s="81"/>
      <c r="G122" s="33"/>
      <c r="H122" s="33"/>
      <c r="I122" s="33"/>
      <c r="J122" s="33"/>
      <c r="K122" s="33"/>
      <c r="L122" s="33"/>
      <c r="M122" s="33"/>
      <c r="N122" s="33"/>
    </row>
    <row r="123" spans="4:14">
      <c r="D123" s="81"/>
      <c r="G123" s="33"/>
      <c r="H123" s="33"/>
      <c r="I123" s="33"/>
      <c r="J123" s="33"/>
      <c r="K123" s="33"/>
      <c r="L123" s="33"/>
      <c r="M123" s="33"/>
      <c r="N123" s="33"/>
    </row>
    <row r="124" spans="4:14">
      <c r="D124" s="81"/>
      <c r="G124" s="33"/>
      <c r="H124" s="33"/>
      <c r="I124" s="33"/>
      <c r="J124" s="33"/>
      <c r="K124" s="33"/>
      <c r="L124" s="33"/>
      <c r="M124" s="33"/>
      <c r="N124" s="33"/>
    </row>
    <row r="125" spans="4:14">
      <c r="D125" s="81"/>
      <c r="G125" s="33"/>
      <c r="H125" s="33"/>
      <c r="I125" s="33"/>
      <c r="J125" s="33"/>
      <c r="K125" s="33"/>
      <c r="L125" s="33"/>
      <c r="M125" s="33"/>
      <c r="N125" s="33"/>
    </row>
    <row r="126" spans="4:14">
      <c r="D126" s="81"/>
      <c r="G126" s="33"/>
      <c r="H126" s="33"/>
      <c r="I126" s="33"/>
      <c r="J126" s="33"/>
      <c r="K126" s="33"/>
      <c r="L126" s="33"/>
      <c r="M126" s="33"/>
      <c r="N126" s="33"/>
    </row>
    <row r="127" spans="4:14">
      <c r="D127" s="81"/>
      <c r="G127" s="33"/>
      <c r="H127" s="33"/>
      <c r="I127" s="33"/>
      <c r="J127" s="33"/>
      <c r="K127" s="33"/>
      <c r="L127" s="33"/>
      <c r="M127" s="33"/>
      <c r="N127" s="33"/>
    </row>
    <row r="128" spans="4:14">
      <c r="D128" s="81"/>
      <c r="G128" s="33"/>
      <c r="H128" s="33"/>
      <c r="I128" s="33"/>
      <c r="J128" s="33"/>
      <c r="K128" s="33"/>
      <c r="L128" s="33"/>
      <c r="M128" s="33"/>
      <c r="N128" s="33"/>
    </row>
    <row r="129" spans="4:14">
      <c r="D129" s="81"/>
      <c r="G129" s="33"/>
      <c r="H129" s="33"/>
      <c r="I129" s="33"/>
      <c r="J129" s="33"/>
      <c r="K129" s="33"/>
      <c r="L129" s="33"/>
      <c r="M129" s="33"/>
      <c r="N129" s="33"/>
    </row>
    <row r="130" spans="4:14">
      <c r="D130" s="81"/>
      <c r="G130" s="33"/>
      <c r="H130" s="33"/>
      <c r="I130" s="33"/>
      <c r="J130" s="33"/>
      <c r="K130" s="33"/>
      <c r="L130" s="33"/>
      <c r="M130" s="33"/>
      <c r="N130" s="33"/>
    </row>
    <row r="131" spans="4:14">
      <c r="D131" s="81"/>
      <c r="G131" s="33"/>
      <c r="H131" s="33"/>
      <c r="I131" s="33"/>
      <c r="J131" s="33"/>
      <c r="K131" s="33"/>
      <c r="L131" s="33"/>
      <c r="M131" s="33"/>
      <c r="N131" s="33"/>
    </row>
    <row r="132" spans="4:14">
      <c r="D132" s="81"/>
      <c r="G132" s="33"/>
      <c r="H132" s="33"/>
      <c r="I132" s="33"/>
      <c r="J132" s="33"/>
      <c r="K132" s="33"/>
      <c r="L132" s="33"/>
      <c r="M132" s="33"/>
      <c r="N132" s="33"/>
    </row>
    <row r="133" spans="4:14">
      <c r="D133" s="81"/>
      <c r="G133" s="33"/>
      <c r="H133" s="33"/>
      <c r="I133" s="33"/>
      <c r="J133" s="33"/>
      <c r="K133" s="33"/>
      <c r="L133" s="33"/>
      <c r="M133" s="33"/>
      <c r="N133" s="33"/>
    </row>
    <row r="134" spans="4:14">
      <c r="D134" s="81"/>
      <c r="G134" s="33"/>
      <c r="H134" s="33"/>
      <c r="I134" s="33"/>
      <c r="J134" s="33"/>
      <c r="K134" s="33"/>
      <c r="L134" s="33"/>
      <c r="M134" s="33"/>
      <c r="N134" s="33"/>
    </row>
    <row r="135" spans="4:14">
      <c r="D135" s="81"/>
      <c r="G135" s="33"/>
      <c r="H135" s="33"/>
      <c r="I135" s="33"/>
      <c r="J135" s="33"/>
      <c r="K135" s="33"/>
      <c r="L135" s="33"/>
      <c r="M135" s="33"/>
      <c r="N135" s="33"/>
    </row>
    <row r="136" spans="4:14">
      <c r="D136" s="81"/>
      <c r="G136" s="33"/>
      <c r="H136" s="33"/>
      <c r="I136" s="33"/>
      <c r="J136" s="33"/>
      <c r="K136" s="33"/>
      <c r="L136" s="33"/>
      <c r="M136" s="33"/>
      <c r="N136" s="33"/>
    </row>
    <row r="137" spans="4:14">
      <c r="D137" s="81"/>
      <c r="G137" s="33"/>
      <c r="H137" s="33"/>
      <c r="I137" s="33"/>
      <c r="J137" s="33"/>
      <c r="K137" s="33"/>
      <c r="L137" s="33"/>
      <c r="M137" s="33"/>
      <c r="N137" s="33"/>
    </row>
    <row r="138" spans="4:14">
      <c r="D138" s="81"/>
      <c r="G138" s="33"/>
      <c r="H138" s="33"/>
      <c r="I138" s="33"/>
      <c r="J138" s="33"/>
      <c r="K138" s="33"/>
      <c r="L138" s="33"/>
      <c r="M138" s="33"/>
      <c r="N138" s="33"/>
    </row>
    <row r="139" spans="4:14">
      <c r="D139" s="81"/>
      <c r="G139" s="33"/>
      <c r="H139" s="33"/>
      <c r="I139" s="33"/>
      <c r="J139" s="33"/>
      <c r="K139" s="33"/>
      <c r="L139" s="33"/>
      <c r="M139" s="33"/>
      <c r="N139" s="33"/>
    </row>
    <row r="140" spans="4:14">
      <c r="D140" s="81"/>
      <c r="G140" s="33"/>
      <c r="H140" s="33"/>
      <c r="I140" s="33"/>
      <c r="J140" s="33"/>
      <c r="K140" s="33"/>
      <c r="L140" s="33"/>
      <c r="M140" s="33"/>
      <c r="N140" s="33"/>
    </row>
    <row r="141" spans="4:14">
      <c r="D141" s="81"/>
      <c r="G141" s="33"/>
      <c r="H141" s="33"/>
      <c r="I141" s="33"/>
      <c r="J141" s="33"/>
      <c r="K141" s="33"/>
      <c r="L141" s="33"/>
      <c r="M141" s="33"/>
      <c r="N141" s="33"/>
    </row>
    <row r="142" spans="4:14">
      <c r="D142" s="81"/>
      <c r="G142" s="33"/>
      <c r="H142" s="33"/>
      <c r="I142" s="33"/>
      <c r="J142" s="33"/>
      <c r="K142" s="33"/>
      <c r="L142" s="33"/>
      <c r="M142" s="33"/>
      <c r="N142" s="33"/>
    </row>
    <row r="143" spans="4:14">
      <c r="D143" s="81"/>
      <c r="G143" s="33"/>
      <c r="H143" s="33"/>
      <c r="I143" s="33"/>
      <c r="J143" s="33"/>
      <c r="K143" s="33"/>
      <c r="L143" s="33"/>
      <c r="M143" s="33"/>
      <c r="N143" s="33"/>
    </row>
    <row r="144" spans="4:14">
      <c r="D144" s="81"/>
      <c r="G144" s="33"/>
      <c r="H144" s="33"/>
      <c r="I144" s="33"/>
      <c r="J144" s="33"/>
      <c r="K144" s="33"/>
      <c r="L144" s="33"/>
      <c r="M144" s="33"/>
      <c r="N144" s="33"/>
    </row>
    <row r="145" spans="4:14">
      <c r="D145" s="81"/>
      <c r="G145" s="33"/>
      <c r="H145" s="33"/>
      <c r="I145" s="33"/>
      <c r="J145" s="33"/>
      <c r="K145" s="33"/>
      <c r="L145" s="33"/>
      <c r="M145" s="33"/>
      <c r="N145" s="33"/>
    </row>
    <row r="146" spans="4:14">
      <c r="D146" s="81"/>
      <c r="G146" s="33"/>
      <c r="H146" s="33"/>
      <c r="I146" s="33"/>
      <c r="J146" s="33"/>
      <c r="K146" s="33"/>
      <c r="L146" s="33"/>
      <c r="M146" s="33"/>
      <c r="N146" s="33"/>
    </row>
    <row r="147" spans="4:14">
      <c r="D147" s="81"/>
      <c r="G147" s="33"/>
      <c r="H147" s="33"/>
      <c r="I147" s="33"/>
      <c r="J147" s="33"/>
      <c r="K147" s="33"/>
      <c r="L147" s="33"/>
      <c r="M147" s="33"/>
      <c r="N147" s="33"/>
    </row>
    <row r="148" spans="4:14">
      <c r="D148" s="81"/>
      <c r="G148" s="33"/>
      <c r="H148" s="33"/>
      <c r="I148" s="33"/>
      <c r="J148" s="33"/>
      <c r="K148" s="33"/>
      <c r="L148" s="33"/>
      <c r="M148" s="33"/>
      <c r="N148" s="33"/>
    </row>
    <row r="149" spans="4:14">
      <c r="D149" s="81"/>
      <c r="G149" s="33"/>
      <c r="H149" s="33"/>
      <c r="I149" s="33"/>
      <c r="J149" s="33"/>
      <c r="K149" s="33"/>
      <c r="L149" s="33"/>
      <c r="M149" s="33"/>
      <c r="N149" s="33"/>
    </row>
    <row r="150" spans="4:14">
      <c r="D150" s="81"/>
      <c r="G150" s="33"/>
      <c r="H150" s="33"/>
      <c r="I150" s="33"/>
      <c r="J150" s="33"/>
      <c r="K150" s="33"/>
      <c r="L150" s="33"/>
      <c r="M150" s="33"/>
      <c r="N150" s="33"/>
    </row>
    <row r="151" spans="4:14">
      <c r="D151" s="81"/>
      <c r="G151" s="33"/>
      <c r="H151" s="33"/>
      <c r="I151" s="33"/>
      <c r="J151" s="33"/>
      <c r="K151" s="33"/>
      <c r="L151" s="33"/>
      <c r="M151" s="33"/>
      <c r="N151" s="33"/>
    </row>
    <row r="152" spans="4:14">
      <c r="D152" s="81"/>
      <c r="G152" s="33"/>
      <c r="H152" s="33"/>
      <c r="I152" s="33"/>
      <c r="J152" s="33"/>
      <c r="K152" s="33"/>
      <c r="L152" s="33"/>
      <c r="M152" s="33"/>
      <c r="N152" s="33"/>
    </row>
    <row r="153" spans="4:14">
      <c r="D153" s="81"/>
      <c r="G153" s="33"/>
      <c r="H153" s="33"/>
      <c r="I153" s="33"/>
      <c r="J153" s="33"/>
      <c r="K153" s="33"/>
      <c r="L153" s="33"/>
      <c r="M153" s="33"/>
      <c r="N153" s="33"/>
    </row>
    <row r="154" spans="4:14">
      <c r="D154" s="81"/>
      <c r="G154" s="33"/>
      <c r="H154" s="33"/>
      <c r="I154" s="33"/>
      <c r="J154" s="33"/>
      <c r="K154" s="33"/>
      <c r="L154" s="33"/>
      <c r="M154" s="33"/>
      <c r="N154" s="33"/>
    </row>
    <row r="155" spans="4:14">
      <c r="D155" s="81"/>
      <c r="G155" s="33"/>
      <c r="H155" s="33"/>
      <c r="I155" s="33"/>
      <c r="J155" s="33"/>
      <c r="K155" s="33"/>
      <c r="L155" s="33"/>
      <c r="M155" s="33"/>
      <c r="N155" s="33"/>
    </row>
    <row r="156" spans="4:14">
      <c r="D156" s="81"/>
      <c r="G156" s="33"/>
      <c r="H156" s="33"/>
      <c r="I156" s="33"/>
      <c r="J156" s="33"/>
      <c r="K156" s="33"/>
      <c r="L156" s="33"/>
      <c r="M156" s="33"/>
      <c r="N156" s="33"/>
    </row>
    <row r="157" spans="4:14">
      <c r="D157" s="81"/>
      <c r="G157" s="33"/>
      <c r="H157" s="33"/>
      <c r="I157" s="33"/>
      <c r="J157" s="33"/>
      <c r="K157" s="33"/>
      <c r="L157" s="33"/>
      <c r="M157" s="33"/>
      <c r="N157" s="33"/>
    </row>
    <row r="158" spans="4:14">
      <c r="D158" s="81"/>
      <c r="G158" s="33"/>
      <c r="H158" s="33"/>
      <c r="I158" s="33"/>
      <c r="J158" s="33"/>
      <c r="K158" s="33"/>
      <c r="L158" s="33"/>
      <c r="M158" s="33"/>
      <c r="N158" s="33"/>
    </row>
    <row r="159" spans="4:14">
      <c r="D159" s="81"/>
      <c r="G159" s="33"/>
      <c r="H159" s="33"/>
      <c r="I159" s="33"/>
      <c r="J159" s="33"/>
      <c r="K159" s="33"/>
      <c r="L159" s="33"/>
      <c r="M159" s="33"/>
      <c r="N159" s="33"/>
    </row>
    <row r="160" spans="4:14">
      <c r="D160" s="81"/>
      <c r="G160" s="33"/>
      <c r="H160" s="33"/>
      <c r="I160" s="33"/>
      <c r="J160" s="33"/>
      <c r="K160" s="33"/>
      <c r="L160" s="33"/>
      <c r="M160" s="33"/>
      <c r="N160" s="33"/>
    </row>
    <row r="161" spans="4:14">
      <c r="D161" s="81"/>
      <c r="G161" s="33"/>
      <c r="H161" s="33"/>
      <c r="I161" s="33"/>
      <c r="J161" s="33"/>
      <c r="K161" s="33"/>
      <c r="L161" s="33"/>
      <c r="M161" s="33"/>
      <c r="N161" s="33"/>
    </row>
    <row r="162" spans="4:14">
      <c r="D162" s="81"/>
      <c r="G162" s="33"/>
      <c r="H162" s="33"/>
      <c r="I162" s="33"/>
      <c r="J162" s="33"/>
      <c r="K162" s="33"/>
      <c r="L162" s="33"/>
      <c r="M162" s="33"/>
      <c r="N162" s="33"/>
    </row>
    <row r="163" spans="4:14">
      <c r="D163" s="81"/>
      <c r="G163" s="33"/>
      <c r="H163" s="33"/>
      <c r="I163" s="33"/>
      <c r="J163" s="33"/>
      <c r="K163" s="33"/>
      <c r="L163" s="33"/>
      <c r="M163" s="33"/>
      <c r="N163" s="33"/>
    </row>
    <row r="164" spans="4:14">
      <c r="D164" s="81"/>
      <c r="G164" s="33"/>
      <c r="H164" s="33"/>
      <c r="I164" s="33"/>
      <c r="J164" s="33"/>
      <c r="K164" s="33"/>
      <c r="L164" s="33"/>
      <c r="M164" s="33"/>
      <c r="N164" s="33"/>
    </row>
    <row r="165" spans="4:14">
      <c r="D165" s="81"/>
      <c r="G165" s="33"/>
      <c r="H165" s="33"/>
      <c r="I165" s="33"/>
      <c r="J165" s="33"/>
      <c r="K165" s="33"/>
      <c r="L165" s="33"/>
      <c r="M165" s="33"/>
      <c r="N165" s="33"/>
    </row>
    <row r="166" spans="4:14">
      <c r="D166" s="81"/>
      <c r="G166" s="33"/>
      <c r="H166" s="33"/>
      <c r="I166" s="33"/>
      <c r="J166" s="33"/>
      <c r="K166" s="33"/>
      <c r="L166" s="33"/>
      <c r="M166" s="33"/>
      <c r="N166" s="33"/>
    </row>
    <row r="167" spans="4:14">
      <c r="D167" s="81"/>
      <c r="G167" s="33"/>
      <c r="H167" s="33"/>
      <c r="I167" s="33"/>
      <c r="J167" s="33"/>
      <c r="K167" s="33"/>
      <c r="L167" s="33"/>
      <c r="M167" s="33"/>
      <c r="N167" s="33"/>
    </row>
    <row r="168" spans="4:14">
      <c r="D168" s="81"/>
      <c r="G168" s="33"/>
      <c r="H168" s="33"/>
      <c r="I168" s="33"/>
      <c r="J168" s="33"/>
      <c r="K168" s="33"/>
      <c r="L168" s="33"/>
      <c r="M168" s="33"/>
      <c r="N168" s="33"/>
    </row>
    <row r="169" spans="4:14">
      <c r="D169" s="81"/>
      <c r="G169" s="33"/>
      <c r="H169" s="33"/>
      <c r="I169" s="33"/>
      <c r="J169" s="33"/>
      <c r="K169" s="33"/>
      <c r="L169" s="33"/>
      <c r="M169" s="33"/>
      <c r="N169" s="33"/>
    </row>
    <row r="170" spans="4:14">
      <c r="D170" s="81"/>
      <c r="G170" s="33"/>
      <c r="H170" s="33"/>
      <c r="I170" s="33"/>
      <c r="J170" s="33"/>
      <c r="K170" s="33"/>
      <c r="L170" s="33"/>
      <c r="M170" s="33"/>
      <c r="N170" s="33"/>
    </row>
    <row r="171" spans="4:14">
      <c r="D171" s="81"/>
      <c r="G171" s="33"/>
      <c r="H171" s="33"/>
      <c r="I171" s="33"/>
      <c r="J171" s="33"/>
      <c r="K171" s="33"/>
      <c r="L171" s="33"/>
      <c r="M171" s="33"/>
      <c r="N171" s="33"/>
    </row>
    <row r="172" spans="4:14">
      <c r="D172" s="81"/>
      <c r="G172" s="33"/>
      <c r="H172" s="33"/>
      <c r="I172" s="33"/>
      <c r="J172" s="33"/>
      <c r="K172" s="33"/>
      <c r="L172" s="33"/>
      <c r="M172" s="33"/>
      <c r="N172" s="33"/>
    </row>
    <row r="173" spans="4:14">
      <c r="D173" s="81"/>
      <c r="G173" s="33"/>
      <c r="H173" s="33"/>
      <c r="I173" s="33"/>
      <c r="J173" s="33"/>
      <c r="K173" s="33"/>
      <c r="L173" s="33"/>
      <c r="M173" s="33"/>
      <c r="N173" s="33"/>
    </row>
    <row r="174" spans="4:14">
      <c r="D174" s="81"/>
      <c r="G174" s="33"/>
      <c r="H174" s="33"/>
      <c r="I174" s="33"/>
      <c r="J174" s="33"/>
      <c r="K174" s="33"/>
      <c r="L174" s="33"/>
      <c r="M174" s="33"/>
      <c r="N174" s="33"/>
    </row>
    <row r="175" spans="4:14">
      <c r="D175" s="81"/>
      <c r="G175" s="33"/>
      <c r="H175" s="33"/>
      <c r="I175" s="33"/>
      <c r="J175" s="33"/>
      <c r="K175" s="33"/>
      <c r="L175" s="33"/>
      <c r="M175" s="33"/>
      <c r="N175" s="33"/>
    </row>
    <row r="176" spans="4:14">
      <c r="D176" s="81"/>
      <c r="G176" s="33"/>
      <c r="H176" s="33"/>
      <c r="I176" s="33"/>
      <c r="J176" s="33"/>
      <c r="K176" s="33"/>
      <c r="L176" s="33"/>
      <c r="M176" s="33"/>
      <c r="N176" s="33"/>
    </row>
    <row r="177" spans="4:14">
      <c r="D177" s="81"/>
      <c r="G177" s="33"/>
      <c r="H177" s="33"/>
      <c r="I177" s="33"/>
      <c r="J177" s="33"/>
      <c r="K177" s="33"/>
      <c r="L177" s="33"/>
      <c r="M177" s="33"/>
      <c r="N177" s="33"/>
    </row>
    <row r="178" spans="4:14">
      <c r="D178" s="81"/>
      <c r="G178" s="33"/>
      <c r="H178" s="33"/>
      <c r="I178" s="33"/>
      <c r="J178" s="33"/>
      <c r="K178" s="33"/>
      <c r="L178" s="33"/>
      <c r="M178" s="33"/>
      <c r="N178" s="33"/>
    </row>
    <row r="179" spans="4:14">
      <c r="D179" s="81"/>
      <c r="G179" s="33"/>
      <c r="H179" s="33"/>
      <c r="I179" s="33"/>
      <c r="J179" s="33"/>
      <c r="K179" s="33"/>
      <c r="L179" s="33"/>
      <c r="M179" s="33"/>
      <c r="N179" s="33"/>
    </row>
    <row r="180" spans="4:14">
      <c r="D180" s="81"/>
      <c r="G180" s="33"/>
      <c r="H180" s="33"/>
      <c r="I180" s="33"/>
      <c r="J180" s="33"/>
      <c r="K180" s="33"/>
      <c r="L180" s="33"/>
      <c r="M180" s="33"/>
      <c r="N180" s="33"/>
    </row>
    <row r="181" spans="4:14">
      <c r="D181" s="81"/>
      <c r="G181" s="33"/>
      <c r="H181" s="33"/>
      <c r="I181" s="33"/>
      <c r="J181" s="33"/>
      <c r="K181" s="33"/>
      <c r="L181" s="33"/>
      <c r="M181" s="33"/>
      <c r="N181" s="33"/>
    </row>
    <row r="182" spans="4:14">
      <c r="D182" s="81"/>
      <c r="G182" s="33"/>
      <c r="H182" s="33"/>
      <c r="I182" s="33"/>
      <c r="J182" s="33"/>
      <c r="K182" s="33"/>
      <c r="L182" s="33"/>
      <c r="M182" s="33"/>
      <c r="N182" s="33"/>
    </row>
    <row r="183" spans="4:14">
      <c r="D183" s="81"/>
      <c r="G183" s="33"/>
      <c r="H183" s="33"/>
      <c r="I183" s="33"/>
      <c r="J183" s="33"/>
      <c r="K183" s="33"/>
      <c r="L183" s="33"/>
      <c r="M183" s="33"/>
      <c r="N183" s="33"/>
    </row>
    <row r="184" spans="4:14">
      <c r="D184" s="81"/>
      <c r="G184" s="33"/>
      <c r="H184" s="33"/>
      <c r="I184" s="33"/>
      <c r="J184" s="33"/>
      <c r="K184" s="33"/>
      <c r="L184" s="33"/>
      <c r="M184" s="33"/>
      <c r="N184" s="33"/>
    </row>
    <row r="185" spans="4:14">
      <c r="D185" s="81"/>
      <c r="G185" s="33"/>
      <c r="H185" s="33"/>
      <c r="I185" s="33"/>
      <c r="J185" s="33"/>
      <c r="K185" s="33"/>
      <c r="L185" s="33"/>
      <c r="M185" s="33"/>
      <c r="N185" s="33"/>
    </row>
    <row r="186" spans="4:14">
      <c r="D186" s="81"/>
      <c r="G186" s="33"/>
      <c r="H186" s="33"/>
      <c r="I186" s="33"/>
      <c r="J186" s="33"/>
      <c r="K186" s="33"/>
      <c r="L186" s="33"/>
      <c r="M186" s="33"/>
      <c r="N186" s="33"/>
    </row>
    <row r="187" spans="4:14">
      <c r="D187" s="81"/>
      <c r="G187" s="33"/>
      <c r="H187" s="33"/>
      <c r="I187" s="33"/>
      <c r="J187" s="33"/>
      <c r="K187" s="33"/>
      <c r="L187" s="33"/>
      <c r="M187" s="33"/>
      <c r="N187" s="33"/>
    </row>
    <row r="188" spans="4:14">
      <c r="D188" s="81"/>
      <c r="G188" s="33"/>
      <c r="H188" s="33"/>
      <c r="I188" s="33"/>
      <c r="J188" s="33"/>
      <c r="K188" s="33"/>
      <c r="L188" s="33"/>
      <c r="M188" s="33"/>
      <c r="N188" s="33"/>
    </row>
    <row r="189" spans="4:14">
      <c r="D189" s="81"/>
      <c r="G189" s="33"/>
      <c r="H189" s="33"/>
      <c r="I189" s="33"/>
      <c r="J189" s="33"/>
      <c r="K189" s="33"/>
      <c r="L189" s="33"/>
      <c r="M189" s="33"/>
      <c r="N189" s="33"/>
    </row>
    <row r="190" spans="4:14">
      <c r="D190" s="81"/>
      <c r="G190" s="33"/>
      <c r="H190" s="33"/>
      <c r="I190" s="33"/>
      <c r="J190" s="33"/>
      <c r="K190" s="33"/>
      <c r="L190" s="33"/>
      <c r="M190" s="33"/>
      <c r="N190" s="33"/>
    </row>
    <row r="191" spans="4:14">
      <c r="D191" s="81"/>
      <c r="G191" s="33"/>
      <c r="H191" s="33"/>
      <c r="I191" s="33"/>
      <c r="J191" s="33"/>
      <c r="K191" s="33"/>
      <c r="L191" s="33"/>
      <c r="M191" s="33"/>
      <c r="N191" s="33"/>
    </row>
    <row r="192" spans="4:14">
      <c r="D192" s="81"/>
      <c r="G192" s="33"/>
      <c r="H192" s="33"/>
      <c r="I192" s="33"/>
      <c r="J192" s="33"/>
      <c r="K192" s="33"/>
      <c r="L192" s="33"/>
      <c r="M192" s="33"/>
      <c r="N192" s="33"/>
    </row>
    <row r="193" spans="4:14">
      <c r="D193" s="81"/>
      <c r="G193" s="33"/>
      <c r="H193" s="33"/>
      <c r="I193" s="33"/>
      <c r="J193" s="33"/>
      <c r="K193" s="33"/>
      <c r="L193" s="33"/>
      <c r="M193" s="33"/>
      <c r="N193" s="33"/>
    </row>
    <row r="194" spans="4:14">
      <c r="D194" s="81"/>
      <c r="G194" s="33"/>
      <c r="H194" s="33"/>
      <c r="I194" s="33"/>
      <c r="J194" s="33"/>
      <c r="K194" s="33"/>
      <c r="L194" s="33"/>
      <c r="M194" s="33"/>
      <c r="N194" s="33"/>
    </row>
    <row r="195" spans="4:14">
      <c r="D195" s="81"/>
      <c r="G195" s="33"/>
      <c r="H195" s="33"/>
      <c r="I195" s="33"/>
      <c r="J195" s="33"/>
      <c r="K195" s="33"/>
      <c r="L195" s="33"/>
      <c r="M195" s="33"/>
      <c r="N195" s="33"/>
    </row>
    <row r="196" spans="4:14">
      <c r="D196" s="81"/>
      <c r="G196" s="33"/>
      <c r="H196" s="33"/>
      <c r="I196" s="33"/>
      <c r="J196" s="33"/>
      <c r="K196" s="33"/>
      <c r="L196" s="33"/>
      <c r="M196" s="33"/>
      <c r="N196" s="33"/>
    </row>
    <row r="197" spans="4:14">
      <c r="D197" s="81"/>
      <c r="G197" s="33"/>
      <c r="H197" s="33"/>
      <c r="I197" s="33"/>
      <c r="J197" s="33"/>
      <c r="K197" s="33"/>
      <c r="L197" s="33"/>
      <c r="M197" s="33"/>
      <c r="N197" s="33"/>
    </row>
    <row r="198" spans="4:14">
      <c r="D198" s="81"/>
      <c r="G198" s="33"/>
      <c r="H198" s="33"/>
      <c r="I198" s="33"/>
      <c r="J198" s="33"/>
      <c r="K198" s="33"/>
      <c r="L198" s="33"/>
      <c r="M198" s="33"/>
      <c r="N198" s="33"/>
    </row>
    <row r="199" spans="4:14">
      <c r="D199" s="81"/>
      <c r="G199" s="33"/>
      <c r="H199" s="33"/>
      <c r="I199" s="33"/>
      <c r="J199" s="33"/>
      <c r="K199" s="33"/>
      <c r="L199" s="33"/>
      <c r="M199" s="33"/>
      <c r="N199" s="33"/>
    </row>
    <row r="200" spans="4:14">
      <c r="D200" s="81"/>
      <c r="G200" s="33"/>
      <c r="H200" s="33"/>
      <c r="I200" s="33"/>
      <c r="J200" s="33"/>
      <c r="K200" s="33"/>
      <c r="L200" s="33"/>
      <c r="M200" s="33"/>
      <c r="N200" s="33"/>
    </row>
    <row r="201" spans="4:14">
      <c r="D201" s="81"/>
      <c r="G201" s="33"/>
      <c r="H201" s="33"/>
      <c r="I201" s="33"/>
      <c r="J201" s="33"/>
      <c r="K201" s="33"/>
      <c r="L201" s="33"/>
      <c r="M201" s="33"/>
      <c r="N201" s="33"/>
    </row>
    <row r="202" spans="4:14">
      <c r="D202" s="81"/>
      <c r="G202" s="33"/>
      <c r="H202" s="33"/>
      <c r="I202" s="33"/>
      <c r="J202" s="33"/>
      <c r="K202" s="33"/>
      <c r="L202" s="33"/>
      <c r="M202" s="33"/>
      <c r="N202" s="33"/>
    </row>
    <row r="203" spans="4:14">
      <c r="D203" s="81"/>
      <c r="G203" s="33"/>
      <c r="H203" s="33"/>
      <c r="I203" s="33"/>
      <c r="J203" s="33"/>
      <c r="K203" s="33"/>
      <c r="L203" s="33"/>
      <c r="M203" s="33"/>
      <c r="N203" s="33"/>
    </row>
    <row r="204" spans="4:14">
      <c r="D204" s="81"/>
      <c r="G204" s="33"/>
      <c r="H204" s="33"/>
      <c r="I204" s="33"/>
      <c r="J204" s="33"/>
      <c r="K204" s="33"/>
      <c r="L204" s="33"/>
      <c r="M204" s="33"/>
      <c r="N204" s="33"/>
    </row>
    <row r="205" spans="4:14">
      <c r="D205" s="81"/>
      <c r="G205" s="33"/>
      <c r="H205" s="33"/>
      <c r="I205" s="33"/>
      <c r="J205" s="33"/>
      <c r="K205" s="33"/>
      <c r="L205" s="33"/>
      <c r="M205" s="33"/>
      <c r="N205" s="33"/>
    </row>
    <row r="206" spans="4:14">
      <c r="D206" s="81"/>
      <c r="G206" s="33"/>
      <c r="H206" s="33"/>
      <c r="I206" s="33"/>
      <c r="J206" s="33"/>
      <c r="K206" s="33"/>
      <c r="L206" s="33"/>
      <c r="M206" s="33"/>
      <c r="N206" s="33"/>
    </row>
    <row r="207" spans="4:14">
      <c r="D207" s="81"/>
      <c r="G207" s="33"/>
      <c r="H207" s="33"/>
      <c r="I207" s="33"/>
      <c r="J207" s="33"/>
      <c r="K207" s="33"/>
      <c r="L207" s="33"/>
      <c r="M207" s="33"/>
      <c r="N207" s="33"/>
    </row>
    <row r="208" spans="4:14">
      <c r="D208" s="81"/>
      <c r="G208" s="33"/>
      <c r="H208" s="33"/>
      <c r="I208" s="33"/>
      <c r="J208" s="33"/>
      <c r="K208" s="33"/>
      <c r="L208" s="33"/>
      <c r="M208" s="33"/>
      <c r="N208" s="33"/>
    </row>
    <row r="209" spans="4:14">
      <c r="D209" s="81"/>
      <c r="G209" s="33"/>
      <c r="H209" s="33"/>
      <c r="I209" s="33"/>
      <c r="J209" s="33"/>
      <c r="K209" s="33"/>
      <c r="L209" s="33"/>
      <c r="M209" s="33"/>
      <c r="N209" s="33"/>
    </row>
    <row r="210" spans="4:14">
      <c r="D210" s="81"/>
      <c r="G210" s="33"/>
      <c r="H210" s="33"/>
      <c r="I210" s="33"/>
      <c r="J210" s="33"/>
      <c r="K210" s="33"/>
      <c r="L210" s="33"/>
      <c r="M210" s="33"/>
      <c r="N210" s="33"/>
    </row>
    <row r="211" spans="4:14">
      <c r="D211" s="81"/>
      <c r="G211" s="33"/>
      <c r="H211" s="33"/>
      <c r="I211" s="33"/>
      <c r="J211" s="33"/>
      <c r="K211" s="33"/>
      <c r="L211" s="33"/>
      <c r="M211" s="33"/>
      <c r="N211" s="33"/>
    </row>
    <row r="212" spans="4:14">
      <c r="D212" s="81"/>
      <c r="G212" s="33"/>
      <c r="H212" s="33"/>
      <c r="I212" s="33"/>
      <c r="J212" s="33"/>
      <c r="K212" s="33"/>
      <c r="L212" s="33"/>
      <c r="M212" s="33"/>
      <c r="N212" s="33"/>
    </row>
    <row r="213" spans="4:14">
      <c r="D213" s="81"/>
      <c r="G213" s="33"/>
      <c r="H213" s="33"/>
      <c r="I213" s="33"/>
      <c r="J213" s="33"/>
      <c r="K213" s="33"/>
      <c r="L213" s="33"/>
      <c r="M213" s="33"/>
      <c r="N213" s="33"/>
    </row>
    <row r="214" spans="4:14">
      <c r="D214" s="81"/>
      <c r="G214" s="33"/>
      <c r="H214" s="33"/>
      <c r="I214" s="33"/>
      <c r="J214" s="33"/>
      <c r="K214" s="33"/>
      <c r="L214" s="33"/>
      <c r="M214" s="33"/>
      <c r="N214" s="33"/>
    </row>
    <row r="215" spans="4:14">
      <c r="D215" s="81"/>
      <c r="G215" s="33"/>
      <c r="H215" s="33"/>
      <c r="I215" s="33"/>
      <c r="J215" s="33"/>
      <c r="K215" s="33"/>
      <c r="L215" s="33"/>
      <c r="M215" s="33"/>
      <c r="N215" s="33"/>
    </row>
    <row r="216" spans="4:14">
      <c r="D216" s="81"/>
      <c r="G216" s="33"/>
      <c r="H216" s="33"/>
      <c r="I216" s="33"/>
      <c r="J216" s="33"/>
      <c r="K216" s="33"/>
      <c r="L216" s="33"/>
      <c r="M216" s="33"/>
      <c r="N216" s="33"/>
    </row>
    <row r="217" spans="4:14">
      <c r="D217" s="81"/>
      <c r="G217" s="33"/>
      <c r="H217" s="33"/>
      <c r="I217" s="33"/>
      <c r="J217" s="33"/>
      <c r="K217" s="33"/>
      <c r="L217" s="33"/>
      <c r="M217" s="33"/>
      <c r="N217" s="33"/>
    </row>
    <row r="218" spans="4:14">
      <c r="D218" s="81"/>
      <c r="G218" s="33"/>
      <c r="H218" s="33"/>
      <c r="I218" s="33"/>
      <c r="J218" s="33"/>
      <c r="K218" s="33"/>
      <c r="L218" s="33"/>
      <c r="M218" s="33"/>
      <c r="N218" s="33"/>
    </row>
    <row r="219" spans="4:14">
      <c r="D219" s="81"/>
      <c r="G219" s="33"/>
      <c r="H219" s="33"/>
      <c r="I219" s="33"/>
      <c r="J219" s="33"/>
      <c r="K219" s="33"/>
      <c r="L219" s="33"/>
      <c r="M219" s="33"/>
      <c r="N219" s="33"/>
    </row>
    <row r="220" spans="4:14">
      <c r="D220" s="81"/>
      <c r="G220" s="33"/>
      <c r="H220" s="33"/>
      <c r="I220" s="33"/>
      <c r="J220" s="33"/>
      <c r="K220" s="33"/>
      <c r="L220" s="33"/>
      <c r="M220" s="33"/>
      <c r="N220" s="33"/>
    </row>
    <row r="221" spans="4:14">
      <c r="D221" s="81"/>
      <c r="G221" s="33"/>
      <c r="H221" s="33"/>
      <c r="I221" s="33"/>
      <c r="J221" s="33"/>
      <c r="K221" s="33"/>
      <c r="L221" s="33"/>
      <c r="M221" s="33"/>
      <c r="N221" s="33"/>
    </row>
    <row r="222" spans="4:14">
      <c r="D222" s="81"/>
      <c r="G222" s="33"/>
      <c r="H222" s="33"/>
      <c r="I222" s="33"/>
      <c r="J222" s="33"/>
      <c r="K222" s="33"/>
      <c r="L222" s="33"/>
      <c r="M222" s="33"/>
      <c r="N222" s="33"/>
    </row>
    <row r="223" spans="4:14">
      <c r="D223" s="81"/>
      <c r="G223" s="33"/>
      <c r="H223" s="33"/>
      <c r="I223" s="33"/>
      <c r="J223" s="33"/>
      <c r="K223" s="33"/>
      <c r="L223" s="33"/>
      <c r="M223" s="33"/>
      <c r="N223" s="33"/>
    </row>
    <row r="224" spans="4:14">
      <c r="D224" s="81"/>
      <c r="G224" s="33"/>
      <c r="H224" s="33"/>
      <c r="I224" s="33"/>
      <c r="J224" s="33"/>
      <c r="K224" s="33"/>
      <c r="L224" s="33"/>
      <c r="M224" s="33"/>
      <c r="N224" s="33"/>
    </row>
    <row r="225" spans="4:14">
      <c r="D225" s="81"/>
      <c r="G225" s="33"/>
      <c r="H225" s="33"/>
      <c r="I225" s="33"/>
      <c r="J225" s="33"/>
      <c r="K225" s="33"/>
      <c r="L225" s="33"/>
      <c r="M225" s="33"/>
      <c r="N225" s="33"/>
    </row>
    <row r="226" spans="4:14">
      <c r="D226" s="81"/>
      <c r="G226" s="33"/>
      <c r="H226" s="33"/>
      <c r="I226" s="33"/>
      <c r="J226" s="33"/>
      <c r="K226" s="33"/>
      <c r="L226" s="33"/>
      <c r="M226" s="33"/>
      <c r="N226" s="33"/>
    </row>
    <row r="227" spans="4:14">
      <c r="D227" s="81"/>
      <c r="G227" s="33"/>
      <c r="H227" s="33"/>
      <c r="I227" s="33"/>
      <c r="J227" s="33"/>
      <c r="K227" s="33"/>
      <c r="L227" s="33"/>
      <c r="M227" s="33"/>
      <c r="N227" s="33"/>
    </row>
    <row r="228" spans="4:14">
      <c r="D228" s="81"/>
      <c r="G228" s="33"/>
      <c r="H228" s="33"/>
      <c r="I228" s="33"/>
      <c r="J228" s="33"/>
      <c r="K228" s="33"/>
      <c r="L228" s="33"/>
      <c r="M228" s="33"/>
      <c r="N228" s="33"/>
    </row>
    <row r="229" spans="4:14">
      <c r="D229" s="81"/>
      <c r="G229" s="33"/>
      <c r="H229" s="33"/>
      <c r="I229" s="33"/>
      <c r="J229" s="33"/>
      <c r="K229" s="33"/>
      <c r="L229" s="33"/>
      <c r="M229" s="33"/>
      <c r="N229" s="33"/>
    </row>
    <row r="230" spans="4:14">
      <c r="D230" s="81"/>
      <c r="G230" s="33"/>
      <c r="H230" s="33"/>
      <c r="I230" s="33"/>
      <c r="J230" s="33"/>
      <c r="K230" s="33"/>
      <c r="L230" s="33"/>
      <c r="M230" s="33"/>
      <c r="N230" s="33"/>
    </row>
    <row r="231" spans="4:14">
      <c r="D231" s="81"/>
      <c r="G231" s="33"/>
      <c r="H231" s="33"/>
      <c r="I231" s="33"/>
      <c r="J231" s="33"/>
      <c r="K231" s="33"/>
      <c r="L231" s="33"/>
      <c r="M231" s="33"/>
      <c r="N231" s="33"/>
    </row>
    <row r="232" spans="4:14">
      <c r="D232" s="81"/>
      <c r="G232" s="33"/>
      <c r="H232" s="33"/>
      <c r="I232" s="33"/>
      <c r="J232" s="33"/>
      <c r="K232" s="33"/>
      <c r="L232" s="33"/>
      <c r="M232" s="33"/>
      <c r="N232" s="33"/>
    </row>
    <row r="233" spans="4:14">
      <c r="D233" s="81"/>
      <c r="G233" s="33"/>
      <c r="H233" s="33"/>
      <c r="I233" s="33"/>
      <c r="J233" s="33"/>
      <c r="K233" s="33"/>
      <c r="L233" s="33"/>
      <c r="M233" s="33"/>
      <c r="N233" s="33"/>
    </row>
    <row r="234" spans="4:14">
      <c r="D234" s="81"/>
      <c r="G234" s="33"/>
      <c r="H234" s="33"/>
      <c r="I234" s="33"/>
      <c r="J234" s="33"/>
      <c r="K234" s="33"/>
      <c r="L234" s="33"/>
      <c r="M234" s="33"/>
      <c r="N234" s="33"/>
    </row>
    <row r="235" spans="4:14">
      <c r="D235" s="81"/>
      <c r="G235" s="33"/>
      <c r="H235" s="33"/>
      <c r="I235" s="33"/>
      <c r="J235" s="33"/>
      <c r="K235" s="33"/>
      <c r="L235" s="33"/>
      <c r="M235" s="33"/>
      <c r="N235" s="33"/>
    </row>
    <row r="236" spans="4:14">
      <c r="D236" s="81"/>
      <c r="G236" s="33"/>
      <c r="H236" s="33"/>
      <c r="I236" s="33"/>
      <c r="J236" s="33"/>
      <c r="K236" s="33"/>
      <c r="L236" s="33"/>
      <c r="M236" s="33"/>
      <c r="N236" s="33"/>
    </row>
    <row r="237" spans="4:14">
      <c r="D237" s="81"/>
      <c r="G237" s="33"/>
      <c r="H237" s="33"/>
      <c r="I237" s="33"/>
      <c r="J237" s="33"/>
      <c r="K237" s="33"/>
      <c r="L237" s="33"/>
      <c r="M237" s="33"/>
      <c r="N237" s="33"/>
    </row>
    <row r="238" spans="4:14">
      <c r="D238" s="81"/>
      <c r="G238" s="33"/>
      <c r="H238" s="33"/>
      <c r="I238" s="33"/>
      <c r="J238" s="33"/>
      <c r="K238" s="33"/>
      <c r="L238" s="33"/>
      <c r="M238" s="33"/>
      <c r="N238" s="33"/>
    </row>
    <row r="239" spans="4:14">
      <c r="D239" s="81"/>
      <c r="G239" s="33"/>
      <c r="H239" s="33"/>
      <c r="I239" s="33"/>
      <c r="J239" s="33"/>
      <c r="K239" s="33"/>
      <c r="L239" s="33"/>
      <c r="M239" s="33"/>
      <c r="N239" s="33"/>
    </row>
    <row r="240" spans="4:14">
      <c r="D240" s="81"/>
      <c r="G240" s="33"/>
      <c r="H240" s="33"/>
      <c r="I240" s="33"/>
      <c r="J240" s="33"/>
      <c r="K240" s="33"/>
      <c r="L240" s="33"/>
      <c r="M240" s="33"/>
      <c r="N240" s="33"/>
    </row>
    <row r="241" spans="4:14">
      <c r="D241" s="81"/>
      <c r="G241" s="33"/>
      <c r="H241" s="33"/>
      <c r="I241" s="33"/>
      <c r="J241" s="33"/>
      <c r="K241" s="33"/>
      <c r="L241" s="33"/>
      <c r="M241" s="33"/>
      <c r="N241" s="33"/>
    </row>
    <row r="242" spans="4:14">
      <c r="D242" s="81"/>
      <c r="G242" s="33"/>
      <c r="H242" s="33"/>
      <c r="I242" s="33"/>
      <c r="J242" s="33"/>
      <c r="K242" s="33"/>
      <c r="L242" s="33"/>
      <c r="M242" s="33"/>
      <c r="N242" s="33"/>
    </row>
    <row r="243" spans="4:14">
      <c r="D243" s="81"/>
      <c r="G243" s="33"/>
      <c r="H243" s="33"/>
      <c r="I243" s="33"/>
      <c r="J243" s="33"/>
      <c r="K243" s="33"/>
      <c r="L243" s="33"/>
      <c r="M243" s="33"/>
      <c r="N243" s="33"/>
    </row>
    <row r="244" spans="4:14">
      <c r="D244" s="81"/>
      <c r="G244" s="33"/>
      <c r="H244" s="33"/>
      <c r="I244" s="33"/>
      <c r="J244" s="33"/>
      <c r="K244" s="33"/>
      <c r="L244" s="33"/>
      <c r="M244" s="33"/>
      <c r="N244" s="33"/>
    </row>
    <row r="245" spans="4:14">
      <c r="D245" s="81"/>
      <c r="G245" s="33"/>
      <c r="H245" s="33"/>
      <c r="I245" s="33"/>
      <c r="J245" s="33"/>
      <c r="K245" s="33"/>
      <c r="L245" s="33"/>
      <c r="M245" s="33"/>
      <c r="N245" s="33"/>
    </row>
    <row r="246" spans="4:14">
      <c r="D246" s="81"/>
      <c r="G246" s="33"/>
      <c r="H246" s="33"/>
      <c r="I246" s="33"/>
      <c r="J246" s="33"/>
      <c r="K246" s="33"/>
      <c r="L246" s="33"/>
      <c r="M246" s="33"/>
      <c r="N246" s="33"/>
    </row>
    <row r="247" spans="4:14">
      <c r="D247" s="81"/>
      <c r="G247" s="33"/>
      <c r="H247" s="33"/>
      <c r="I247" s="33"/>
      <c r="J247" s="33"/>
      <c r="K247" s="33"/>
      <c r="L247" s="33"/>
      <c r="M247" s="33"/>
      <c r="N247" s="33"/>
    </row>
    <row r="248" spans="4:14">
      <c r="D248" s="81"/>
      <c r="G248" s="33"/>
      <c r="H248" s="33"/>
      <c r="I248" s="33"/>
      <c r="J248" s="33"/>
      <c r="K248" s="33"/>
      <c r="L248" s="33"/>
      <c r="M248" s="33"/>
      <c r="N248" s="33"/>
    </row>
    <row r="249" spans="4:14">
      <c r="D249" s="81"/>
      <c r="G249" s="33"/>
      <c r="H249" s="33"/>
      <c r="I249" s="33"/>
      <c r="J249" s="33"/>
      <c r="K249" s="33"/>
      <c r="L249" s="33"/>
      <c r="M249" s="33"/>
      <c r="N249" s="33"/>
    </row>
    <row r="250" spans="4:14">
      <c r="D250" s="81"/>
      <c r="G250" s="33"/>
      <c r="H250" s="33"/>
      <c r="I250" s="33"/>
      <c r="J250" s="33"/>
      <c r="K250" s="33"/>
      <c r="L250" s="33"/>
      <c r="M250" s="33"/>
      <c r="N250" s="33"/>
    </row>
    <row r="251" spans="4:14">
      <c r="D251" s="81"/>
      <c r="G251" s="33"/>
      <c r="H251" s="33"/>
      <c r="I251" s="33"/>
      <c r="J251" s="33"/>
      <c r="K251" s="33"/>
      <c r="L251" s="33"/>
      <c r="M251" s="33"/>
      <c r="N251" s="33"/>
    </row>
    <row r="252" spans="4:14">
      <c r="D252" s="81"/>
      <c r="G252" s="33"/>
      <c r="H252" s="33"/>
      <c r="I252" s="33"/>
      <c r="J252" s="33"/>
      <c r="K252" s="33"/>
      <c r="L252" s="33"/>
      <c r="M252" s="33"/>
      <c r="N252" s="33"/>
    </row>
    <row r="253" spans="4:14">
      <c r="D253" s="81"/>
      <c r="G253" s="33"/>
      <c r="H253" s="33"/>
      <c r="I253" s="33"/>
      <c r="J253" s="33"/>
      <c r="K253" s="33"/>
      <c r="L253" s="33"/>
      <c r="M253" s="33"/>
      <c r="N253" s="33"/>
    </row>
    <row r="254" spans="4:14">
      <c r="D254" s="81"/>
      <c r="G254" s="33"/>
      <c r="H254" s="33"/>
      <c r="I254" s="33"/>
      <c r="J254" s="33"/>
      <c r="K254" s="33"/>
      <c r="L254" s="33"/>
      <c r="M254" s="33"/>
      <c r="N254" s="33"/>
    </row>
    <row r="255" spans="4:14">
      <c r="D255" s="81"/>
      <c r="G255" s="33"/>
      <c r="H255" s="33"/>
      <c r="I255" s="33"/>
      <c r="J255" s="33"/>
      <c r="K255" s="33"/>
      <c r="L255" s="33"/>
      <c r="M255" s="33"/>
      <c r="N255" s="33"/>
    </row>
    <row r="256" spans="4:14">
      <c r="D256" s="81"/>
      <c r="G256" s="33"/>
      <c r="H256" s="33"/>
      <c r="I256" s="33"/>
      <c r="J256" s="33"/>
      <c r="K256" s="33"/>
      <c r="L256" s="33"/>
      <c r="M256" s="33"/>
      <c r="N256" s="33"/>
    </row>
    <row r="257" spans="4:14">
      <c r="D257" s="81"/>
      <c r="G257" s="33"/>
      <c r="H257" s="33"/>
      <c r="I257" s="33"/>
      <c r="J257" s="33"/>
      <c r="K257" s="33"/>
      <c r="L257" s="33"/>
      <c r="M257" s="33"/>
      <c r="N257" s="33"/>
    </row>
    <row r="258" spans="4:14">
      <c r="D258" s="81"/>
      <c r="G258" s="33"/>
      <c r="H258" s="33"/>
      <c r="I258" s="33"/>
      <c r="J258" s="33"/>
      <c r="K258" s="33"/>
      <c r="L258" s="33"/>
      <c r="M258" s="33"/>
      <c r="N258" s="33"/>
    </row>
    <row r="259" spans="4:14">
      <c r="D259" s="81"/>
      <c r="G259" s="33"/>
      <c r="H259" s="33"/>
      <c r="I259" s="33"/>
      <c r="J259" s="33"/>
      <c r="K259" s="33"/>
      <c r="L259" s="33"/>
      <c r="M259" s="33"/>
      <c r="N259" s="33"/>
    </row>
    <row r="260" spans="4:14">
      <c r="D260" s="81"/>
      <c r="G260" s="33"/>
      <c r="H260" s="33"/>
      <c r="I260" s="33"/>
      <c r="J260" s="33"/>
      <c r="K260" s="33"/>
      <c r="L260" s="33"/>
      <c r="M260" s="33"/>
      <c r="N260" s="33"/>
    </row>
    <row r="261" spans="4:14">
      <c r="D261" s="81"/>
      <c r="G261" s="33"/>
      <c r="H261" s="33"/>
      <c r="I261" s="33"/>
      <c r="J261" s="33"/>
      <c r="K261" s="33"/>
      <c r="L261" s="33"/>
      <c r="M261" s="33"/>
      <c r="N261" s="33"/>
    </row>
    <row r="262" spans="4:14">
      <c r="D262" s="81"/>
      <c r="G262" s="33"/>
      <c r="H262" s="33"/>
      <c r="I262" s="33"/>
      <c r="J262" s="33"/>
      <c r="K262" s="33"/>
      <c r="L262" s="33"/>
      <c r="M262" s="33"/>
      <c r="N262" s="33"/>
    </row>
    <row r="263" spans="4:14">
      <c r="D263" s="81"/>
      <c r="G263" s="33"/>
      <c r="H263" s="33"/>
      <c r="I263" s="33"/>
      <c r="J263" s="33"/>
      <c r="K263" s="33"/>
      <c r="L263" s="33"/>
      <c r="M263" s="33"/>
      <c r="N263" s="33"/>
    </row>
    <row r="264" spans="4:14">
      <c r="D264" s="81"/>
      <c r="G264" s="33"/>
      <c r="H264" s="33"/>
      <c r="I264" s="33"/>
      <c r="J264" s="33"/>
      <c r="K264" s="33"/>
      <c r="L264" s="33"/>
      <c r="M264" s="33"/>
      <c r="N264" s="33"/>
    </row>
    <row r="265" spans="4:14">
      <c r="D265" s="81"/>
      <c r="G265" s="33"/>
      <c r="H265" s="33"/>
      <c r="I265" s="33"/>
      <c r="J265" s="33"/>
      <c r="K265" s="33"/>
      <c r="L265" s="33"/>
      <c r="M265" s="33"/>
      <c r="N265" s="33"/>
    </row>
    <row r="266" spans="4:14">
      <c r="D266" s="81"/>
      <c r="G266" s="33"/>
      <c r="H266" s="33"/>
      <c r="I266" s="33"/>
      <c r="J266" s="33"/>
      <c r="K266" s="33"/>
      <c r="L266" s="33"/>
      <c r="M266" s="33"/>
      <c r="N266" s="33"/>
    </row>
    <row r="267" spans="4:14">
      <c r="D267" s="81"/>
      <c r="G267" s="33"/>
      <c r="H267" s="33"/>
      <c r="I267" s="33"/>
      <c r="J267" s="33"/>
      <c r="K267" s="33"/>
      <c r="L267" s="33"/>
      <c r="M267" s="33"/>
      <c r="N267" s="33"/>
    </row>
    <row r="268" spans="4:14">
      <c r="D268" s="81"/>
      <c r="G268" s="33"/>
      <c r="H268" s="33"/>
      <c r="I268" s="33"/>
      <c r="J268" s="33"/>
      <c r="K268" s="33"/>
      <c r="L268" s="33"/>
      <c r="M268" s="33"/>
      <c r="N268" s="33"/>
    </row>
    <row r="269" spans="4:14">
      <c r="D269" s="81"/>
      <c r="G269" s="33"/>
      <c r="H269" s="33"/>
      <c r="I269" s="33"/>
      <c r="J269" s="33"/>
      <c r="K269" s="33"/>
      <c r="L269" s="33"/>
      <c r="M269" s="33"/>
      <c r="N269" s="33"/>
    </row>
    <row r="270" spans="4:14">
      <c r="D270" s="81"/>
      <c r="G270" s="33"/>
      <c r="H270" s="33"/>
      <c r="I270" s="33"/>
      <c r="J270" s="33"/>
      <c r="K270" s="33"/>
      <c r="L270" s="33"/>
      <c r="M270" s="33"/>
      <c r="N270" s="33"/>
    </row>
    <row r="271" spans="4:14">
      <c r="D271" s="81"/>
      <c r="G271" s="33"/>
      <c r="H271" s="33"/>
      <c r="I271" s="33"/>
      <c r="J271" s="33"/>
      <c r="K271" s="33"/>
      <c r="L271" s="33"/>
      <c r="M271" s="33"/>
      <c r="N271" s="33"/>
    </row>
    <row r="272" spans="4:14">
      <c r="D272" s="81"/>
      <c r="G272" s="33"/>
      <c r="H272" s="33"/>
      <c r="I272" s="33"/>
      <c r="J272" s="33"/>
      <c r="K272" s="33"/>
      <c r="L272" s="33"/>
      <c r="M272" s="33"/>
      <c r="N272" s="33"/>
    </row>
    <row r="273" spans="4:14">
      <c r="D273" s="81"/>
      <c r="G273" s="33"/>
      <c r="H273" s="33"/>
      <c r="I273" s="33"/>
      <c r="J273" s="33"/>
      <c r="K273" s="33"/>
      <c r="L273" s="33"/>
      <c r="M273" s="33"/>
      <c r="N273" s="33"/>
    </row>
    <row r="274" spans="4:14">
      <c r="D274" s="81"/>
      <c r="G274" s="33"/>
      <c r="H274" s="33"/>
      <c r="I274" s="33"/>
      <c r="J274" s="33"/>
      <c r="K274" s="33"/>
      <c r="L274" s="33"/>
      <c r="M274" s="33"/>
      <c r="N274" s="33"/>
    </row>
    <row r="275" spans="4:14">
      <c r="D275" s="81"/>
      <c r="G275" s="33"/>
      <c r="H275" s="33"/>
      <c r="I275" s="33"/>
      <c r="J275" s="33"/>
      <c r="K275" s="33"/>
      <c r="L275" s="33"/>
      <c r="M275" s="33"/>
      <c r="N275" s="33"/>
    </row>
    <row r="276" spans="4:14">
      <c r="D276" s="81"/>
      <c r="G276" s="33"/>
      <c r="H276" s="33"/>
      <c r="I276" s="33"/>
      <c r="J276" s="33"/>
      <c r="K276" s="33"/>
      <c r="L276" s="33"/>
      <c r="M276" s="33"/>
      <c r="N276" s="33"/>
    </row>
    <row r="277" spans="4:14">
      <c r="D277" s="81"/>
      <c r="G277" s="33"/>
      <c r="H277" s="33"/>
      <c r="I277" s="33"/>
      <c r="J277" s="33"/>
      <c r="K277" s="33"/>
      <c r="L277" s="33"/>
      <c r="M277" s="33"/>
      <c r="N277" s="33"/>
    </row>
    <row r="278" spans="4:14">
      <c r="D278" s="81"/>
      <c r="G278" s="33"/>
      <c r="H278" s="33"/>
      <c r="I278" s="33"/>
      <c r="J278" s="33"/>
      <c r="K278" s="33"/>
      <c r="L278" s="33"/>
      <c r="M278" s="33"/>
      <c r="N278" s="33"/>
    </row>
    <row r="279" spans="4:14">
      <c r="D279" s="81"/>
      <c r="G279" s="33"/>
      <c r="H279" s="33"/>
      <c r="I279" s="33"/>
      <c r="J279" s="33"/>
      <c r="K279" s="33"/>
      <c r="L279" s="33"/>
      <c r="M279" s="33"/>
      <c r="N279" s="33"/>
    </row>
    <row r="280" spans="4:14">
      <c r="D280" s="81"/>
      <c r="G280" s="33"/>
      <c r="H280" s="33"/>
      <c r="I280" s="33"/>
      <c r="J280" s="33"/>
      <c r="K280" s="33"/>
      <c r="L280" s="33"/>
      <c r="M280" s="33"/>
      <c r="N280" s="33"/>
    </row>
    <row r="281" spans="4:14">
      <c r="D281" s="81"/>
      <c r="G281" s="33"/>
      <c r="H281" s="33"/>
      <c r="I281" s="33"/>
      <c r="J281" s="33"/>
      <c r="K281" s="33"/>
      <c r="L281" s="33"/>
      <c r="M281" s="33"/>
      <c r="N281" s="33"/>
    </row>
    <row r="282" spans="4:14">
      <c r="D282" s="81"/>
      <c r="G282" s="33"/>
      <c r="H282" s="33"/>
      <c r="I282" s="33"/>
      <c r="J282" s="33"/>
      <c r="K282" s="33"/>
      <c r="L282" s="33"/>
      <c r="M282" s="33"/>
      <c r="N282" s="33"/>
    </row>
    <row r="283" spans="4:14">
      <c r="D283" s="81"/>
      <c r="G283" s="33"/>
      <c r="H283" s="33"/>
      <c r="I283" s="33"/>
      <c r="J283" s="33"/>
      <c r="K283" s="33"/>
      <c r="L283" s="33"/>
      <c r="M283" s="33"/>
      <c r="N283" s="33"/>
    </row>
    <row r="284" spans="4:14">
      <c r="D284" s="81"/>
      <c r="G284" s="33"/>
      <c r="H284" s="33"/>
      <c r="I284" s="33"/>
      <c r="J284" s="33"/>
      <c r="K284" s="33"/>
      <c r="L284" s="33"/>
      <c r="M284" s="33"/>
      <c r="N284" s="33"/>
    </row>
    <row r="285" spans="4:14">
      <c r="D285" s="81"/>
      <c r="G285" s="33"/>
      <c r="H285" s="33"/>
      <c r="I285" s="33"/>
      <c r="J285" s="33"/>
      <c r="K285" s="33"/>
      <c r="L285" s="33"/>
      <c r="M285" s="33"/>
      <c r="N285" s="33"/>
    </row>
    <row r="286" spans="4:14">
      <c r="D286" s="81"/>
      <c r="G286" s="33"/>
      <c r="H286" s="33"/>
      <c r="I286" s="33"/>
      <c r="J286" s="33"/>
      <c r="K286" s="33"/>
      <c r="L286" s="33"/>
      <c r="M286" s="33"/>
      <c r="N286" s="33"/>
    </row>
    <row r="287" spans="4:14">
      <c r="D287" s="81"/>
      <c r="G287" s="33"/>
      <c r="H287" s="33"/>
      <c r="I287" s="33"/>
      <c r="J287" s="33"/>
      <c r="K287" s="33"/>
      <c r="L287" s="33"/>
      <c r="M287" s="33"/>
      <c r="N287" s="33"/>
    </row>
    <row r="288" spans="4:14">
      <c r="D288" s="81"/>
      <c r="G288" s="33"/>
      <c r="H288" s="33"/>
      <c r="I288" s="33"/>
      <c r="J288" s="33"/>
      <c r="K288" s="33"/>
      <c r="L288" s="33"/>
      <c r="M288" s="33"/>
      <c r="N288" s="33"/>
    </row>
    <row r="289" spans="4:14">
      <c r="D289" s="81"/>
      <c r="G289" s="33"/>
      <c r="H289" s="33"/>
      <c r="I289" s="33"/>
      <c r="J289" s="33"/>
      <c r="K289" s="33"/>
      <c r="L289" s="33"/>
      <c r="M289" s="33"/>
      <c r="N289" s="33"/>
    </row>
    <row r="290" spans="4:14">
      <c r="D290" s="81"/>
      <c r="G290" s="33"/>
      <c r="H290" s="33"/>
      <c r="I290" s="33"/>
      <c r="J290" s="33"/>
      <c r="K290" s="33"/>
      <c r="L290" s="33"/>
      <c r="M290" s="33"/>
      <c r="N290" s="33"/>
    </row>
    <row r="291" spans="4:14">
      <c r="D291" s="81"/>
      <c r="G291" s="33"/>
      <c r="H291" s="33"/>
      <c r="I291" s="33"/>
      <c r="J291" s="33"/>
      <c r="K291" s="33"/>
      <c r="L291" s="33"/>
      <c r="M291" s="33"/>
      <c r="N291" s="33"/>
    </row>
    <row r="292" spans="4:14">
      <c r="D292" s="81"/>
      <c r="G292" s="33"/>
      <c r="H292" s="33"/>
      <c r="I292" s="33"/>
      <c r="J292" s="33"/>
      <c r="K292" s="33"/>
      <c r="L292" s="33"/>
      <c r="M292" s="33"/>
      <c r="N292" s="33"/>
    </row>
    <row r="293" spans="4:14">
      <c r="D293" s="81"/>
      <c r="G293" s="33"/>
      <c r="H293" s="33"/>
      <c r="I293" s="33"/>
      <c r="J293" s="33"/>
      <c r="K293" s="33"/>
      <c r="L293" s="33"/>
      <c r="M293" s="33"/>
      <c r="N293" s="33"/>
    </row>
    <row r="294" spans="4:14">
      <c r="D294" s="81"/>
      <c r="G294" s="33"/>
      <c r="H294" s="33"/>
      <c r="I294" s="33"/>
      <c r="J294" s="33"/>
      <c r="K294" s="33"/>
      <c r="L294" s="33"/>
      <c r="M294" s="33"/>
      <c r="N294" s="33"/>
    </row>
    <row r="295" spans="4:14">
      <c r="D295" s="81"/>
      <c r="G295" s="33"/>
      <c r="H295" s="33"/>
      <c r="I295" s="33"/>
      <c r="J295" s="33"/>
      <c r="K295" s="33"/>
      <c r="L295" s="33"/>
      <c r="M295" s="33"/>
      <c r="N295" s="33"/>
    </row>
    <row r="296" spans="4:14">
      <c r="D296" s="81"/>
      <c r="G296" s="33"/>
      <c r="H296" s="33"/>
      <c r="I296" s="33"/>
      <c r="J296" s="33"/>
      <c r="K296" s="33"/>
      <c r="L296" s="33"/>
      <c r="M296" s="33"/>
      <c r="N296" s="33"/>
    </row>
    <row r="297" spans="4:14">
      <c r="D297" s="81"/>
      <c r="G297" s="33"/>
      <c r="H297" s="33"/>
      <c r="I297" s="33"/>
      <c r="J297" s="33"/>
      <c r="K297" s="33"/>
      <c r="L297" s="33"/>
      <c r="M297" s="33"/>
      <c r="N297" s="33"/>
    </row>
    <row r="298" spans="4:14">
      <c r="D298" s="81"/>
      <c r="G298" s="33"/>
      <c r="H298" s="33"/>
      <c r="I298" s="33"/>
      <c r="J298" s="33"/>
      <c r="K298" s="33"/>
      <c r="L298" s="33"/>
      <c r="M298" s="33"/>
      <c r="N298" s="33"/>
    </row>
    <row r="299" spans="4:14">
      <c r="D299" s="81"/>
      <c r="G299" s="33"/>
      <c r="H299" s="33"/>
      <c r="I299" s="33"/>
      <c r="J299" s="33"/>
      <c r="K299" s="33"/>
      <c r="L299" s="33"/>
      <c r="M299" s="33"/>
      <c r="N299" s="33"/>
    </row>
    <row r="300" spans="4:14">
      <c r="D300" s="81"/>
      <c r="G300" s="33"/>
      <c r="H300" s="33"/>
      <c r="I300" s="33"/>
      <c r="J300" s="33"/>
      <c r="K300" s="33"/>
      <c r="L300" s="33"/>
      <c r="M300" s="33"/>
      <c r="N300" s="33"/>
    </row>
    <row r="301" spans="4:14">
      <c r="D301" s="81"/>
      <c r="G301" s="33"/>
      <c r="H301" s="33"/>
      <c r="I301" s="33"/>
      <c r="J301" s="33"/>
      <c r="K301" s="33"/>
      <c r="L301" s="33"/>
      <c r="M301" s="33"/>
      <c r="N301" s="33"/>
    </row>
    <row r="302" spans="4:14">
      <c r="D302" s="81"/>
      <c r="G302" s="33"/>
      <c r="H302" s="33"/>
      <c r="I302" s="33"/>
      <c r="J302" s="33"/>
      <c r="K302" s="33"/>
      <c r="L302" s="33"/>
      <c r="M302" s="33"/>
      <c r="N302" s="33"/>
    </row>
    <row r="303" spans="4:14">
      <c r="D303" s="81"/>
      <c r="G303" s="33"/>
      <c r="H303" s="33"/>
      <c r="I303" s="33"/>
      <c r="J303" s="33"/>
      <c r="K303" s="33"/>
      <c r="L303" s="33"/>
      <c r="M303" s="33"/>
      <c r="N303" s="33"/>
    </row>
    <row r="304" spans="4:14">
      <c r="D304" s="81"/>
      <c r="G304" s="33"/>
      <c r="H304" s="33"/>
      <c r="I304" s="33"/>
      <c r="J304" s="33"/>
      <c r="K304" s="33"/>
      <c r="L304" s="33"/>
      <c r="M304" s="33"/>
      <c r="N304" s="33"/>
    </row>
    <row r="305" spans="4:14">
      <c r="D305" s="81"/>
      <c r="G305" s="33"/>
      <c r="H305" s="33"/>
      <c r="I305" s="33"/>
      <c r="J305" s="33"/>
      <c r="K305" s="33"/>
      <c r="L305" s="33"/>
      <c r="M305" s="33"/>
      <c r="N305" s="33"/>
    </row>
    <row r="306" spans="4:14">
      <c r="D306" s="81"/>
      <c r="G306" s="33"/>
      <c r="H306" s="33"/>
      <c r="I306" s="33"/>
      <c r="J306" s="33"/>
      <c r="K306" s="33"/>
      <c r="L306" s="33"/>
      <c r="M306" s="33"/>
      <c r="N306" s="33"/>
    </row>
    <row r="307" spans="4:14">
      <c r="D307" s="81"/>
      <c r="G307" s="33"/>
      <c r="H307" s="33"/>
      <c r="I307" s="33"/>
      <c r="J307" s="33"/>
      <c r="K307" s="33"/>
      <c r="L307" s="33"/>
      <c r="M307" s="33"/>
      <c r="N307" s="33"/>
    </row>
    <row r="308" spans="4:14">
      <c r="D308" s="81"/>
      <c r="G308" s="33"/>
      <c r="H308" s="33"/>
      <c r="I308" s="33"/>
      <c r="J308" s="33"/>
      <c r="K308" s="33"/>
      <c r="L308" s="33"/>
      <c r="M308" s="33"/>
      <c r="N308" s="33"/>
    </row>
    <row r="309" spans="4:14">
      <c r="D309" s="81"/>
      <c r="G309" s="33"/>
      <c r="H309" s="33"/>
      <c r="I309" s="33"/>
      <c r="J309" s="33"/>
      <c r="K309" s="33"/>
      <c r="L309" s="33"/>
      <c r="M309" s="33"/>
      <c r="N309" s="33"/>
    </row>
    <row r="310" spans="4:14">
      <c r="D310" s="81"/>
      <c r="G310" s="33"/>
      <c r="H310" s="33"/>
      <c r="I310" s="33"/>
      <c r="J310" s="33"/>
      <c r="K310" s="33"/>
      <c r="L310" s="33"/>
      <c r="M310" s="33"/>
      <c r="N310" s="33"/>
    </row>
    <row r="311" spans="4:14">
      <c r="D311" s="81"/>
      <c r="G311" s="33"/>
      <c r="H311" s="33"/>
      <c r="I311" s="33"/>
      <c r="J311" s="33"/>
      <c r="K311" s="33"/>
      <c r="L311" s="33"/>
      <c r="M311" s="33"/>
      <c r="N311" s="33"/>
    </row>
    <row r="312" spans="4:14">
      <c r="D312" s="81"/>
      <c r="G312" s="33"/>
      <c r="H312" s="33"/>
      <c r="I312" s="33"/>
      <c r="J312" s="33"/>
      <c r="K312" s="33"/>
      <c r="L312" s="33"/>
      <c r="M312" s="33"/>
      <c r="N312" s="33"/>
    </row>
    <row r="313" spans="4:14">
      <c r="D313" s="81"/>
      <c r="G313" s="33"/>
      <c r="H313" s="33"/>
      <c r="I313" s="33"/>
      <c r="J313" s="33"/>
      <c r="K313" s="33"/>
      <c r="L313" s="33"/>
      <c r="M313" s="33"/>
      <c r="N313" s="33"/>
    </row>
    <row r="314" spans="4:14">
      <c r="D314" s="81"/>
      <c r="G314" s="33"/>
      <c r="H314" s="33"/>
      <c r="I314" s="33"/>
      <c r="J314" s="33"/>
      <c r="K314" s="33"/>
      <c r="L314" s="33"/>
      <c r="M314" s="33"/>
      <c r="N314" s="33"/>
    </row>
    <row r="315" spans="4:14">
      <c r="D315" s="81"/>
      <c r="G315" s="33"/>
      <c r="H315" s="33"/>
      <c r="I315" s="33"/>
      <c r="J315" s="33"/>
      <c r="K315" s="33"/>
      <c r="L315" s="33"/>
      <c r="M315" s="33"/>
      <c r="N315" s="33"/>
    </row>
    <row r="316" spans="4:14">
      <c r="D316" s="81"/>
      <c r="G316" s="33"/>
      <c r="H316" s="33"/>
      <c r="I316" s="33"/>
      <c r="J316" s="33"/>
      <c r="K316" s="33"/>
      <c r="L316" s="33"/>
      <c r="M316" s="33"/>
      <c r="N316" s="33"/>
    </row>
    <row r="317" spans="4:14">
      <c r="D317" s="81"/>
      <c r="G317" s="33"/>
      <c r="H317" s="33"/>
      <c r="I317" s="33"/>
      <c r="J317" s="33"/>
      <c r="K317" s="33"/>
      <c r="L317" s="33"/>
      <c r="M317" s="33"/>
      <c r="N317" s="33"/>
    </row>
    <row r="318" spans="4:14">
      <c r="D318" s="81"/>
      <c r="G318" s="33"/>
      <c r="H318" s="33"/>
      <c r="I318" s="33"/>
      <c r="J318" s="33"/>
      <c r="K318" s="33"/>
      <c r="L318" s="33"/>
      <c r="M318" s="33"/>
      <c r="N318" s="33"/>
    </row>
    <row r="319" spans="4:14">
      <c r="D319" s="81"/>
      <c r="G319" s="33"/>
      <c r="H319" s="33"/>
      <c r="I319" s="33"/>
      <c r="J319" s="33"/>
      <c r="K319" s="33"/>
      <c r="L319" s="33"/>
      <c r="M319" s="33"/>
      <c r="N319" s="33"/>
    </row>
    <row r="320" spans="4:14">
      <c r="D320" s="81"/>
      <c r="G320" s="33"/>
      <c r="H320" s="33"/>
      <c r="I320" s="33"/>
      <c r="J320" s="33"/>
      <c r="K320" s="33"/>
      <c r="L320" s="33"/>
      <c r="M320" s="33"/>
      <c r="N320" s="33"/>
    </row>
    <row r="321" spans="4:14">
      <c r="D321" s="81"/>
      <c r="G321" s="33"/>
      <c r="H321" s="33"/>
      <c r="I321" s="33"/>
      <c r="J321" s="33"/>
      <c r="K321" s="33"/>
      <c r="L321" s="33"/>
      <c r="M321" s="33"/>
      <c r="N321" s="33"/>
    </row>
    <row r="322" spans="4:14">
      <c r="D322" s="81"/>
      <c r="G322" s="33"/>
      <c r="H322" s="33"/>
      <c r="I322" s="33"/>
      <c r="J322" s="33"/>
      <c r="K322" s="33"/>
      <c r="L322" s="33"/>
      <c r="M322" s="33"/>
      <c r="N322" s="33"/>
    </row>
    <row r="323" spans="4:14">
      <c r="D323" s="81"/>
      <c r="G323" s="33"/>
      <c r="H323" s="33"/>
      <c r="I323" s="33"/>
      <c r="J323" s="33"/>
      <c r="K323" s="33"/>
      <c r="L323" s="33"/>
      <c r="M323" s="33"/>
      <c r="N323" s="33"/>
    </row>
    <row r="324" spans="4:14">
      <c r="D324" s="81"/>
      <c r="G324" s="33"/>
      <c r="H324" s="33"/>
      <c r="I324" s="33"/>
      <c r="J324" s="33"/>
      <c r="K324" s="33"/>
      <c r="L324" s="33"/>
      <c r="M324" s="33"/>
      <c r="N324" s="33"/>
    </row>
    <row r="325" spans="4:14">
      <c r="D325" s="81"/>
      <c r="G325" s="33"/>
      <c r="H325" s="33"/>
      <c r="I325" s="33"/>
      <c r="J325" s="33"/>
      <c r="K325" s="33"/>
      <c r="L325" s="33"/>
      <c r="M325" s="33"/>
      <c r="N325" s="33"/>
    </row>
    <row r="326" spans="4:14">
      <c r="D326" s="81"/>
      <c r="G326" s="33"/>
      <c r="H326" s="33"/>
      <c r="I326" s="33"/>
      <c r="J326" s="33"/>
      <c r="K326" s="33"/>
      <c r="L326" s="33"/>
      <c r="M326" s="33"/>
      <c r="N326" s="33"/>
    </row>
    <row r="327" spans="4:14">
      <c r="D327" s="81"/>
      <c r="G327" s="33"/>
      <c r="H327" s="33"/>
      <c r="I327" s="33"/>
      <c r="J327" s="33"/>
      <c r="K327" s="33"/>
      <c r="L327" s="33"/>
      <c r="M327" s="33"/>
      <c r="N327" s="33"/>
    </row>
    <row r="328" spans="4:14">
      <c r="D328" s="81"/>
      <c r="G328" s="33"/>
      <c r="H328" s="33"/>
      <c r="I328" s="33"/>
      <c r="J328" s="33"/>
      <c r="K328" s="33"/>
      <c r="L328" s="33"/>
      <c r="M328" s="33"/>
      <c r="N328" s="33"/>
    </row>
    <row r="329" spans="4:14">
      <c r="D329" s="81"/>
      <c r="G329" s="33"/>
      <c r="H329" s="33"/>
      <c r="I329" s="33"/>
      <c r="J329" s="33"/>
      <c r="K329" s="33"/>
      <c r="L329" s="33"/>
      <c r="M329" s="33"/>
      <c r="N329" s="33"/>
    </row>
    <row r="330" spans="4:14">
      <c r="D330" s="81"/>
      <c r="G330" s="33"/>
      <c r="H330" s="33"/>
      <c r="I330" s="33"/>
      <c r="J330" s="33"/>
      <c r="K330" s="33"/>
      <c r="L330" s="33"/>
      <c r="M330" s="33"/>
      <c r="N330" s="33"/>
    </row>
    <row r="331" spans="4:14">
      <c r="D331" s="81"/>
      <c r="G331" s="33"/>
      <c r="H331" s="33"/>
      <c r="I331" s="33"/>
      <c r="J331" s="33"/>
      <c r="K331" s="33"/>
      <c r="L331" s="33"/>
      <c r="M331" s="33"/>
      <c r="N331" s="33"/>
    </row>
    <row r="332" spans="4:14">
      <c r="D332" s="81"/>
      <c r="G332" s="33"/>
      <c r="H332" s="33"/>
      <c r="I332" s="33"/>
      <c r="J332" s="33"/>
      <c r="K332" s="33"/>
      <c r="L332" s="33"/>
      <c r="M332" s="33"/>
      <c r="N332" s="33"/>
    </row>
    <row r="333" spans="4:14">
      <c r="D333" s="81"/>
      <c r="G333" s="33"/>
      <c r="H333" s="33"/>
      <c r="I333" s="33"/>
      <c r="J333" s="33"/>
      <c r="K333" s="33"/>
      <c r="L333" s="33"/>
      <c r="M333" s="33"/>
      <c r="N333" s="33"/>
    </row>
    <row r="334" spans="4:14">
      <c r="D334" s="81"/>
      <c r="G334" s="33"/>
      <c r="H334" s="33"/>
      <c r="I334" s="33"/>
      <c r="J334" s="33"/>
      <c r="K334" s="33"/>
      <c r="L334" s="33"/>
      <c r="M334" s="33"/>
      <c r="N334" s="33"/>
    </row>
    <row r="335" spans="4:14">
      <c r="D335" s="81"/>
      <c r="G335" s="33"/>
      <c r="H335" s="33"/>
      <c r="I335" s="33"/>
      <c r="J335" s="33"/>
      <c r="K335" s="33"/>
      <c r="L335" s="33"/>
      <c r="M335" s="33"/>
      <c r="N335" s="33"/>
    </row>
    <row r="336" spans="4:14">
      <c r="D336" s="81"/>
      <c r="G336" s="33"/>
      <c r="H336" s="33"/>
      <c r="I336" s="33"/>
      <c r="J336" s="33"/>
      <c r="K336" s="33"/>
      <c r="L336" s="33"/>
      <c r="M336" s="33"/>
      <c r="N336" s="33"/>
    </row>
    <row r="337" spans="4:14">
      <c r="D337" s="81"/>
      <c r="G337" s="33"/>
      <c r="H337" s="33"/>
      <c r="I337" s="33"/>
      <c r="J337" s="33"/>
      <c r="K337" s="33"/>
      <c r="L337" s="33"/>
      <c r="M337" s="33"/>
      <c r="N337" s="33"/>
    </row>
    <row r="338" spans="4:14">
      <c r="D338" s="81"/>
      <c r="G338" s="33"/>
      <c r="H338" s="33"/>
      <c r="I338" s="33"/>
      <c r="J338" s="33"/>
      <c r="K338" s="33"/>
      <c r="L338" s="33"/>
      <c r="M338" s="33"/>
      <c r="N338" s="33"/>
    </row>
    <row r="339" spans="4:14">
      <c r="D339" s="81"/>
      <c r="G339" s="33"/>
      <c r="H339" s="33"/>
      <c r="I339" s="33"/>
      <c r="J339" s="33"/>
      <c r="K339" s="33"/>
      <c r="L339" s="33"/>
      <c r="M339" s="33"/>
      <c r="N339" s="33"/>
    </row>
    <row r="340" spans="4:14">
      <c r="D340" s="81"/>
      <c r="G340" s="33"/>
      <c r="H340" s="33"/>
      <c r="I340" s="33"/>
      <c r="J340" s="33"/>
      <c r="K340" s="33"/>
      <c r="L340" s="33"/>
      <c r="M340" s="33"/>
      <c r="N340" s="33"/>
    </row>
    <row r="341" spans="4:14">
      <c r="D341" s="81"/>
      <c r="G341" s="33"/>
      <c r="H341" s="33"/>
      <c r="I341" s="33"/>
      <c r="J341" s="33"/>
      <c r="K341" s="33"/>
      <c r="L341" s="33"/>
      <c r="M341" s="33"/>
      <c r="N341" s="33"/>
    </row>
    <row r="342" spans="4:14">
      <c r="D342" s="81"/>
      <c r="G342" s="33"/>
      <c r="H342" s="33"/>
      <c r="I342" s="33"/>
      <c r="J342" s="33"/>
      <c r="K342" s="33"/>
      <c r="L342" s="33"/>
      <c r="M342" s="33"/>
      <c r="N342" s="33"/>
    </row>
    <row r="343" spans="4:14">
      <c r="D343" s="81"/>
      <c r="G343" s="33"/>
      <c r="H343" s="33"/>
      <c r="I343" s="33"/>
      <c r="J343" s="33"/>
      <c r="K343" s="33"/>
      <c r="L343" s="33"/>
      <c r="M343" s="33"/>
      <c r="N343" s="33"/>
    </row>
    <row r="344" spans="4:14">
      <c r="D344" s="81"/>
      <c r="G344" s="33"/>
      <c r="H344" s="33"/>
      <c r="I344" s="33"/>
      <c r="J344" s="33"/>
      <c r="K344" s="33"/>
      <c r="L344" s="33"/>
      <c r="M344" s="33"/>
      <c r="N344" s="33"/>
    </row>
    <row r="345" spans="4:14">
      <c r="D345" s="81"/>
      <c r="G345" s="33"/>
      <c r="H345" s="33"/>
      <c r="I345" s="33"/>
      <c r="J345" s="33"/>
      <c r="K345" s="33"/>
      <c r="L345" s="33"/>
      <c r="M345" s="33"/>
      <c r="N345" s="33"/>
    </row>
    <row r="346" spans="4:14">
      <c r="D346" s="81"/>
      <c r="G346" s="33"/>
      <c r="H346" s="33"/>
      <c r="I346" s="33"/>
      <c r="J346" s="33"/>
      <c r="K346" s="33"/>
      <c r="L346" s="33"/>
      <c r="M346" s="33"/>
      <c r="N346" s="33"/>
    </row>
    <row r="347" spans="4:14">
      <c r="D347" s="81"/>
      <c r="G347" s="33"/>
      <c r="H347" s="33"/>
      <c r="I347" s="33"/>
      <c r="J347" s="33"/>
      <c r="K347" s="33"/>
      <c r="L347" s="33"/>
      <c r="M347" s="33"/>
      <c r="N347" s="33"/>
    </row>
    <row r="348" spans="4:14">
      <c r="D348" s="81"/>
      <c r="G348" s="33"/>
      <c r="H348" s="33"/>
      <c r="I348" s="33"/>
      <c r="J348" s="33"/>
      <c r="K348" s="33"/>
      <c r="L348" s="33"/>
      <c r="M348" s="33"/>
      <c r="N348" s="33"/>
    </row>
    <row r="349" spans="4:14">
      <c r="D349" s="81"/>
      <c r="G349" s="33"/>
      <c r="H349" s="33"/>
      <c r="I349" s="33"/>
      <c r="J349" s="33"/>
      <c r="K349" s="33"/>
      <c r="L349" s="33"/>
      <c r="M349" s="33"/>
      <c r="N349" s="33"/>
    </row>
    <row r="350" spans="4:14">
      <c r="D350" s="81"/>
      <c r="G350" s="33"/>
      <c r="H350" s="33"/>
      <c r="I350" s="33"/>
      <c r="J350" s="33"/>
      <c r="K350" s="33"/>
      <c r="L350" s="33"/>
      <c r="M350" s="33"/>
      <c r="N350" s="33"/>
    </row>
    <row r="351" spans="4:14">
      <c r="D351" s="81"/>
      <c r="G351" s="33"/>
      <c r="H351" s="33"/>
      <c r="I351" s="33"/>
      <c r="J351" s="33"/>
      <c r="K351" s="33"/>
      <c r="L351" s="33"/>
      <c r="M351" s="33"/>
      <c r="N351" s="33"/>
    </row>
    <row r="352" spans="4:14">
      <c r="D352" s="81"/>
      <c r="G352" s="33"/>
      <c r="H352" s="33"/>
      <c r="I352" s="33"/>
      <c r="J352" s="33"/>
      <c r="K352" s="33"/>
      <c r="L352" s="33"/>
      <c r="M352" s="33"/>
      <c r="N352" s="33"/>
    </row>
    <row r="353" spans="4:14">
      <c r="D353" s="81"/>
      <c r="G353" s="33"/>
      <c r="H353" s="33"/>
      <c r="I353" s="33"/>
      <c r="J353" s="33"/>
      <c r="K353" s="33"/>
      <c r="L353" s="33"/>
      <c r="M353" s="33"/>
      <c r="N353" s="33"/>
    </row>
    <row r="354" spans="4:14">
      <c r="D354" s="81"/>
      <c r="G354" s="33"/>
      <c r="H354" s="33"/>
      <c r="I354" s="33"/>
      <c r="J354" s="33"/>
      <c r="K354" s="33"/>
      <c r="L354" s="33"/>
      <c r="M354" s="33"/>
      <c r="N354" s="33"/>
    </row>
    <row r="355" spans="4:14">
      <c r="D355" s="81"/>
      <c r="G355" s="33"/>
      <c r="H355" s="33"/>
      <c r="I355" s="33"/>
      <c r="J355" s="33"/>
      <c r="K355" s="33"/>
      <c r="L355" s="33"/>
      <c r="M355" s="33"/>
      <c r="N355" s="33"/>
    </row>
    <row r="356" spans="4:14">
      <c r="D356" s="81"/>
      <c r="G356" s="33"/>
      <c r="H356" s="33"/>
      <c r="I356" s="33"/>
      <c r="J356" s="33"/>
      <c r="K356" s="33"/>
      <c r="L356" s="33"/>
      <c r="M356" s="33"/>
      <c r="N356" s="33"/>
    </row>
    <row r="357" spans="4:14">
      <c r="D357" s="81"/>
      <c r="G357" s="33"/>
      <c r="H357" s="33"/>
      <c r="I357" s="33"/>
      <c r="J357" s="33"/>
      <c r="K357" s="33"/>
      <c r="L357" s="33"/>
      <c r="M357" s="33"/>
      <c r="N357" s="33"/>
    </row>
    <row r="358" spans="4:14">
      <c r="D358" s="81"/>
      <c r="G358" s="33"/>
      <c r="H358" s="33"/>
      <c r="I358" s="33"/>
      <c r="J358" s="33"/>
      <c r="K358" s="33"/>
      <c r="L358" s="33"/>
      <c r="M358" s="33"/>
      <c r="N358" s="33"/>
    </row>
    <row r="359" spans="4:14">
      <c r="D359" s="81"/>
      <c r="G359" s="33"/>
      <c r="H359" s="33"/>
      <c r="I359" s="33"/>
      <c r="J359" s="33"/>
      <c r="K359" s="33"/>
      <c r="L359" s="33"/>
      <c r="M359" s="33"/>
      <c r="N359" s="33"/>
    </row>
    <row r="360" spans="4:14">
      <c r="D360" s="81"/>
      <c r="G360" s="33"/>
      <c r="H360" s="33"/>
      <c r="I360" s="33"/>
      <c r="J360" s="33"/>
      <c r="K360" s="33"/>
      <c r="L360" s="33"/>
      <c r="M360" s="33"/>
      <c r="N360" s="33"/>
    </row>
    <row r="361" spans="4:14">
      <c r="D361" s="81"/>
      <c r="G361" s="33"/>
      <c r="H361" s="33"/>
      <c r="I361" s="33"/>
      <c r="J361" s="33"/>
      <c r="K361" s="33"/>
      <c r="L361" s="33"/>
      <c r="M361" s="33"/>
      <c r="N361" s="33"/>
    </row>
    <row r="362" spans="4:14">
      <c r="D362" s="81"/>
      <c r="G362" s="33"/>
      <c r="H362" s="33"/>
      <c r="I362" s="33"/>
      <c r="J362" s="33"/>
      <c r="K362" s="33"/>
      <c r="L362" s="33"/>
      <c r="M362" s="33"/>
      <c r="N362" s="33"/>
    </row>
    <row r="363" spans="4:14">
      <c r="D363" s="81"/>
      <c r="G363" s="33"/>
      <c r="H363" s="33"/>
      <c r="I363" s="33"/>
      <c r="J363" s="33"/>
      <c r="K363" s="33"/>
      <c r="L363" s="33"/>
      <c r="M363" s="33"/>
      <c r="N363" s="33"/>
    </row>
    <row r="364" spans="4:14">
      <c r="D364" s="81"/>
      <c r="G364" s="33"/>
      <c r="H364" s="33"/>
      <c r="I364" s="33"/>
      <c r="J364" s="33"/>
      <c r="K364" s="33"/>
      <c r="L364" s="33"/>
      <c r="M364" s="33"/>
      <c r="N364" s="33"/>
    </row>
    <row r="365" spans="4:14">
      <c r="D365" s="81"/>
      <c r="G365" s="33"/>
      <c r="H365" s="33"/>
      <c r="I365" s="33"/>
      <c r="J365" s="33"/>
      <c r="K365" s="33"/>
      <c r="L365" s="33"/>
      <c r="M365" s="33"/>
      <c r="N365" s="33"/>
    </row>
    <row r="366" spans="4:14">
      <c r="D366" s="81"/>
      <c r="G366" s="33"/>
      <c r="H366" s="33"/>
      <c r="I366" s="33"/>
      <c r="J366" s="33"/>
      <c r="K366" s="33"/>
      <c r="L366" s="33"/>
      <c r="M366" s="33"/>
      <c r="N366" s="33"/>
    </row>
    <row r="367" spans="4:14">
      <c r="D367" s="81"/>
      <c r="G367" s="33"/>
      <c r="H367" s="33"/>
      <c r="I367" s="33"/>
      <c r="J367" s="33"/>
      <c r="K367" s="33"/>
      <c r="L367" s="33"/>
      <c r="M367" s="33"/>
      <c r="N367" s="33"/>
    </row>
    <row r="368" spans="4:14">
      <c r="D368" s="81"/>
      <c r="G368" s="33"/>
      <c r="H368" s="33"/>
      <c r="I368" s="33"/>
      <c r="J368" s="33"/>
      <c r="K368" s="33"/>
      <c r="L368" s="33"/>
      <c r="M368" s="33"/>
      <c r="N368" s="33"/>
    </row>
    <row r="369" spans="4:14">
      <c r="D369" s="81"/>
      <c r="G369" s="33"/>
      <c r="H369" s="33"/>
      <c r="I369" s="33"/>
      <c r="J369" s="33"/>
      <c r="K369" s="33"/>
      <c r="L369" s="33"/>
      <c r="M369" s="33"/>
      <c r="N369" s="33"/>
    </row>
    <row r="370" spans="4:14">
      <c r="D370" s="81"/>
      <c r="G370" s="33"/>
      <c r="H370" s="33"/>
      <c r="I370" s="33"/>
      <c r="J370" s="33"/>
      <c r="K370" s="33"/>
      <c r="L370" s="33"/>
      <c r="M370" s="33"/>
      <c r="N370" s="33"/>
    </row>
    <row r="371" spans="4:14">
      <c r="D371" s="81"/>
      <c r="G371" s="33"/>
      <c r="H371" s="33"/>
      <c r="I371" s="33"/>
      <c r="J371" s="33"/>
      <c r="K371" s="33"/>
      <c r="L371" s="33"/>
      <c r="M371" s="33"/>
      <c r="N371" s="33"/>
    </row>
    <row r="372" spans="4:14">
      <c r="D372" s="81"/>
      <c r="G372" s="33"/>
      <c r="H372" s="33"/>
      <c r="I372" s="33"/>
      <c r="J372" s="33"/>
      <c r="K372" s="33"/>
      <c r="L372" s="33"/>
      <c r="M372" s="33"/>
      <c r="N372" s="33"/>
    </row>
    <row r="373" spans="4:14">
      <c r="D373" s="81"/>
      <c r="G373" s="33"/>
      <c r="H373" s="33"/>
      <c r="I373" s="33"/>
      <c r="J373" s="33"/>
      <c r="K373" s="33"/>
      <c r="L373" s="33"/>
      <c r="M373" s="33"/>
      <c r="N373" s="33"/>
    </row>
    <row r="374" spans="4:14">
      <c r="D374" s="81"/>
      <c r="G374" s="33"/>
      <c r="H374" s="33"/>
      <c r="I374" s="33"/>
      <c r="J374" s="33"/>
      <c r="K374" s="33"/>
      <c r="L374" s="33"/>
      <c r="M374" s="33"/>
      <c r="N374" s="33"/>
    </row>
    <row r="375" spans="4:14">
      <c r="D375" s="81"/>
      <c r="G375" s="33"/>
      <c r="H375" s="33"/>
      <c r="I375" s="33"/>
      <c r="J375" s="33"/>
      <c r="K375" s="33"/>
      <c r="L375" s="33"/>
      <c r="M375" s="33"/>
      <c r="N375" s="33"/>
    </row>
    <row r="376" spans="4:14">
      <c r="D376" s="81"/>
      <c r="G376" s="33"/>
      <c r="H376" s="33"/>
      <c r="I376" s="33"/>
      <c r="J376" s="33"/>
      <c r="K376" s="33"/>
      <c r="L376" s="33"/>
      <c r="M376" s="33"/>
      <c r="N376" s="33"/>
    </row>
    <row r="377" spans="4:14">
      <c r="D377" s="81"/>
      <c r="G377" s="33"/>
      <c r="H377" s="33"/>
      <c r="I377" s="33"/>
      <c r="J377" s="33"/>
      <c r="K377" s="33"/>
      <c r="L377" s="33"/>
      <c r="M377" s="33"/>
      <c r="N377" s="33"/>
    </row>
    <row r="378" spans="4:14">
      <c r="D378" s="81"/>
      <c r="G378" s="33"/>
      <c r="H378" s="33"/>
      <c r="I378" s="33"/>
      <c r="J378" s="33"/>
      <c r="K378" s="33"/>
      <c r="L378" s="33"/>
      <c r="M378" s="33"/>
      <c r="N378" s="33"/>
    </row>
    <row r="379" spans="4:14">
      <c r="D379" s="81"/>
      <c r="G379" s="33"/>
      <c r="H379" s="33"/>
      <c r="I379" s="33"/>
      <c r="J379" s="33"/>
      <c r="K379" s="33"/>
      <c r="L379" s="33"/>
      <c r="M379" s="33"/>
      <c r="N379" s="33"/>
    </row>
    <row r="380" spans="4:14">
      <c r="D380" s="81"/>
      <c r="G380" s="33"/>
      <c r="H380" s="33"/>
      <c r="I380" s="33"/>
      <c r="J380" s="33"/>
      <c r="K380" s="33"/>
      <c r="L380" s="33"/>
      <c r="M380" s="33"/>
      <c r="N380" s="33"/>
    </row>
    <row r="381" spans="4:14">
      <c r="D381" s="81"/>
      <c r="G381" s="33"/>
      <c r="H381" s="33"/>
      <c r="I381" s="33"/>
      <c r="J381" s="33"/>
      <c r="K381" s="33"/>
      <c r="L381" s="33"/>
      <c r="M381" s="33"/>
      <c r="N381" s="33"/>
    </row>
    <row r="382" spans="4:14">
      <c r="D382" s="81"/>
      <c r="G382" s="33"/>
      <c r="H382" s="33"/>
      <c r="I382" s="33"/>
      <c r="J382" s="33"/>
      <c r="K382" s="33"/>
      <c r="L382" s="33"/>
      <c r="M382" s="33"/>
      <c r="N382" s="33"/>
    </row>
    <row r="383" spans="4:14">
      <c r="D383" s="81"/>
      <c r="G383" s="33"/>
      <c r="H383" s="33"/>
      <c r="I383" s="33"/>
      <c r="J383" s="33"/>
      <c r="K383" s="33"/>
      <c r="L383" s="33"/>
      <c r="M383" s="33"/>
      <c r="N383" s="33"/>
    </row>
    <row r="384" spans="4:14">
      <c r="D384" s="81"/>
      <c r="G384" s="33"/>
      <c r="H384" s="33"/>
      <c r="I384" s="33"/>
      <c r="J384" s="33"/>
      <c r="K384" s="33"/>
      <c r="L384" s="33"/>
      <c r="M384" s="33"/>
      <c r="N384" s="33"/>
    </row>
    <row r="385" spans="4:14">
      <c r="D385" s="81"/>
      <c r="G385" s="33"/>
      <c r="H385" s="33"/>
      <c r="I385" s="33"/>
      <c r="J385" s="33"/>
      <c r="K385" s="33"/>
      <c r="L385" s="33"/>
      <c r="M385" s="33"/>
      <c r="N385" s="33"/>
    </row>
    <row r="386" spans="4:14">
      <c r="D386" s="81"/>
      <c r="G386" s="33"/>
      <c r="H386" s="33"/>
      <c r="I386" s="33"/>
      <c r="J386" s="33"/>
      <c r="K386" s="33"/>
      <c r="L386" s="33"/>
      <c r="M386" s="33"/>
      <c r="N386" s="33"/>
    </row>
    <row r="387" spans="4:14">
      <c r="D387" s="81"/>
      <c r="G387" s="33"/>
      <c r="H387" s="33"/>
      <c r="I387" s="33"/>
      <c r="J387" s="33"/>
      <c r="K387" s="33"/>
      <c r="L387" s="33"/>
      <c r="M387" s="33"/>
      <c r="N387" s="33"/>
    </row>
    <row r="388" spans="4:14">
      <c r="D388" s="81"/>
      <c r="G388" s="33"/>
      <c r="H388" s="33"/>
      <c r="I388" s="33"/>
      <c r="J388" s="33"/>
      <c r="K388" s="33"/>
      <c r="L388" s="33"/>
      <c r="M388" s="33"/>
      <c r="N388" s="33"/>
    </row>
    <row r="389" spans="4:14">
      <c r="D389" s="81"/>
      <c r="G389" s="33"/>
      <c r="H389" s="33"/>
      <c r="I389" s="33"/>
      <c r="J389" s="33"/>
      <c r="K389" s="33"/>
      <c r="L389" s="33"/>
      <c r="M389" s="33"/>
      <c r="N389" s="33"/>
    </row>
    <row r="390" spans="4:14">
      <c r="D390" s="81"/>
      <c r="G390" s="33"/>
      <c r="H390" s="33"/>
      <c r="I390" s="33"/>
      <c r="J390" s="33"/>
      <c r="K390" s="33"/>
      <c r="L390" s="33"/>
      <c r="M390" s="33"/>
      <c r="N390" s="33"/>
    </row>
    <row r="391" spans="4:14">
      <c r="D391" s="81"/>
      <c r="G391" s="33"/>
      <c r="H391" s="33"/>
      <c r="I391" s="33"/>
      <c r="J391" s="33"/>
      <c r="K391" s="33"/>
      <c r="L391" s="33"/>
      <c r="M391" s="33"/>
      <c r="N391" s="33"/>
    </row>
    <row r="392" spans="4:14">
      <c r="D392" s="81"/>
      <c r="G392" s="33"/>
      <c r="H392" s="33"/>
      <c r="I392" s="33"/>
      <c r="J392" s="33"/>
      <c r="K392" s="33"/>
      <c r="L392" s="33"/>
      <c r="M392" s="33"/>
      <c r="N392" s="33"/>
    </row>
    <row r="393" spans="4:14">
      <c r="D393" s="81"/>
      <c r="G393" s="33"/>
      <c r="H393" s="33"/>
      <c r="I393" s="33"/>
      <c r="J393" s="33"/>
      <c r="K393" s="33"/>
      <c r="L393" s="33"/>
      <c r="M393" s="33"/>
      <c r="N393" s="33"/>
    </row>
    <row r="394" spans="4:14">
      <c r="D394" s="81"/>
      <c r="G394" s="33"/>
      <c r="H394" s="33"/>
      <c r="I394" s="33"/>
      <c r="J394" s="33"/>
      <c r="K394" s="33"/>
      <c r="L394" s="33"/>
      <c r="M394" s="33"/>
      <c r="N394" s="33"/>
    </row>
    <row r="395" spans="4:14">
      <c r="D395" s="81"/>
      <c r="G395" s="33"/>
      <c r="H395" s="33"/>
      <c r="I395" s="33"/>
      <c r="J395" s="33"/>
      <c r="K395" s="33"/>
      <c r="L395" s="33"/>
      <c r="M395" s="33"/>
      <c r="N395" s="33"/>
    </row>
    <row r="396" spans="4:14">
      <c r="D396" s="81"/>
      <c r="G396" s="33"/>
      <c r="H396" s="33"/>
      <c r="I396" s="33"/>
      <c r="J396" s="33"/>
      <c r="K396" s="33"/>
      <c r="L396" s="33"/>
      <c r="M396" s="33"/>
      <c r="N396" s="33"/>
    </row>
    <row r="397" spans="4:14">
      <c r="D397" s="81"/>
      <c r="G397" s="33"/>
      <c r="H397" s="33"/>
      <c r="I397" s="33"/>
      <c r="J397" s="33"/>
      <c r="K397" s="33"/>
      <c r="L397" s="33"/>
      <c r="M397" s="33"/>
      <c r="N397" s="33"/>
    </row>
    <row r="398" spans="4:14">
      <c r="D398" s="81"/>
      <c r="G398" s="33"/>
      <c r="H398" s="33"/>
      <c r="I398" s="33"/>
      <c r="J398" s="33"/>
      <c r="K398" s="33"/>
      <c r="L398" s="33"/>
      <c r="M398" s="33"/>
      <c r="N398" s="33"/>
    </row>
    <row r="399" spans="4:14">
      <c r="D399" s="81"/>
      <c r="G399" s="33"/>
      <c r="H399" s="33"/>
      <c r="I399" s="33"/>
      <c r="J399" s="33"/>
      <c r="K399" s="33"/>
      <c r="L399" s="33"/>
      <c r="M399" s="33"/>
      <c r="N399" s="33"/>
    </row>
    <row r="400" spans="4:14">
      <c r="D400" s="81"/>
      <c r="G400" s="33"/>
      <c r="H400" s="33"/>
      <c r="I400" s="33"/>
      <c r="J400" s="33"/>
      <c r="K400" s="33"/>
      <c r="L400" s="33"/>
      <c r="M400" s="33"/>
      <c r="N400" s="33"/>
    </row>
    <row r="401" spans="4:14">
      <c r="D401" s="81"/>
      <c r="G401" s="33"/>
      <c r="H401" s="33"/>
      <c r="I401" s="33"/>
      <c r="J401" s="33"/>
      <c r="K401" s="33"/>
      <c r="L401" s="33"/>
      <c r="M401" s="33"/>
      <c r="N401" s="33"/>
    </row>
    <row r="402" spans="4:14">
      <c r="D402" s="81"/>
      <c r="G402" s="33"/>
      <c r="H402" s="33"/>
      <c r="I402" s="33"/>
      <c r="J402" s="33"/>
      <c r="K402" s="33"/>
      <c r="L402" s="33"/>
      <c r="M402" s="33"/>
      <c r="N402" s="33"/>
    </row>
    <row r="403" spans="4:14">
      <c r="D403" s="81"/>
      <c r="G403" s="33"/>
      <c r="H403" s="33"/>
      <c r="I403" s="33"/>
      <c r="J403" s="33"/>
      <c r="K403" s="33"/>
      <c r="L403" s="33"/>
      <c r="M403" s="33"/>
      <c r="N403" s="33"/>
    </row>
    <row r="404" spans="4:14">
      <c r="D404" s="81"/>
      <c r="G404" s="33"/>
      <c r="H404" s="33"/>
      <c r="I404" s="33"/>
      <c r="J404" s="33"/>
      <c r="K404" s="33"/>
      <c r="L404" s="33"/>
      <c r="M404" s="33"/>
      <c r="N404" s="33"/>
    </row>
    <row r="405" spans="4:14">
      <c r="D405" s="81"/>
      <c r="G405" s="33"/>
      <c r="H405" s="33"/>
      <c r="I405" s="33"/>
      <c r="J405" s="33"/>
      <c r="K405" s="33"/>
      <c r="L405" s="33"/>
      <c r="M405" s="33"/>
      <c r="N405" s="33"/>
    </row>
    <row r="406" spans="4:14">
      <c r="D406" s="81"/>
      <c r="G406" s="33"/>
      <c r="H406" s="33"/>
      <c r="I406" s="33"/>
      <c r="J406" s="33"/>
      <c r="K406" s="33"/>
      <c r="L406" s="33"/>
      <c r="M406" s="33"/>
      <c r="N406" s="33"/>
    </row>
    <row r="407" spans="4:14">
      <c r="D407" s="81"/>
      <c r="G407" s="33"/>
      <c r="H407" s="33"/>
      <c r="I407" s="33"/>
      <c r="J407" s="33"/>
      <c r="K407" s="33"/>
      <c r="L407" s="33"/>
      <c r="M407" s="33"/>
      <c r="N407" s="33"/>
    </row>
    <row r="408" spans="4:14">
      <c r="D408" s="81"/>
      <c r="G408" s="33"/>
      <c r="H408" s="33"/>
      <c r="I408" s="33"/>
      <c r="J408" s="33"/>
      <c r="K408" s="33"/>
      <c r="L408" s="33"/>
      <c r="M408" s="33"/>
      <c r="N408" s="33"/>
    </row>
    <row r="409" spans="4:14">
      <c r="D409" s="81"/>
      <c r="G409" s="33"/>
      <c r="H409" s="33"/>
      <c r="I409" s="33"/>
      <c r="J409" s="33"/>
      <c r="K409" s="33"/>
      <c r="L409" s="33"/>
      <c r="M409" s="33"/>
      <c r="N409" s="33"/>
    </row>
    <row r="410" spans="4:14">
      <c r="D410" s="81"/>
      <c r="G410" s="33"/>
      <c r="H410" s="33"/>
      <c r="I410" s="33"/>
      <c r="J410" s="33"/>
      <c r="K410" s="33"/>
      <c r="L410" s="33"/>
      <c r="M410" s="33"/>
      <c r="N410" s="33"/>
    </row>
    <row r="411" spans="4:14">
      <c r="D411" s="81"/>
      <c r="G411" s="33"/>
      <c r="H411" s="33"/>
      <c r="I411" s="33"/>
      <c r="J411" s="33"/>
      <c r="K411" s="33"/>
      <c r="L411" s="33"/>
      <c r="M411" s="33"/>
      <c r="N411" s="33"/>
    </row>
    <row r="412" spans="4:14">
      <c r="D412" s="81"/>
      <c r="G412" s="33"/>
      <c r="H412" s="33"/>
      <c r="I412" s="33"/>
      <c r="J412" s="33"/>
      <c r="K412" s="33"/>
      <c r="L412" s="33"/>
      <c r="M412" s="33"/>
      <c r="N412" s="33"/>
    </row>
    <row r="413" spans="4:14">
      <c r="D413" s="81"/>
      <c r="G413" s="33"/>
      <c r="H413" s="33"/>
      <c r="I413" s="33"/>
      <c r="J413" s="33"/>
      <c r="K413" s="33"/>
      <c r="L413" s="33"/>
      <c r="M413" s="33"/>
      <c r="N413" s="33"/>
    </row>
    <row r="414" spans="4:14">
      <c r="D414" s="81"/>
      <c r="G414" s="33"/>
      <c r="H414" s="33"/>
      <c r="I414" s="33"/>
      <c r="J414" s="33"/>
      <c r="K414" s="33"/>
      <c r="L414" s="33"/>
      <c r="M414" s="33"/>
      <c r="N414" s="33"/>
    </row>
    <row r="415" spans="4:14">
      <c r="D415" s="81"/>
      <c r="G415" s="33"/>
      <c r="H415" s="33"/>
      <c r="I415" s="33"/>
      <c r="J415" s="33"/>
      <c r="K415" s="33"/>
      <c r="L415" s="33"/>
      <c r="M415" s="33"/>
      <c r="N415" s="33"/>
    </row>
    <row r="416" spans="4:14">
      <c r="D416" s="81"/>
      <c r="G416" s="33"/>
      <c r="H416" s="33"/>
      <c r="I416" s="33"/>
      <c r="J416" s="33"/>
      <c r="K416" s="33"/>
      <c r="L416" s="33"/>
      <c r="M416" s="33"/>
      <c r="N416" s="33"/>
    </row>
    <row r="417" spans="4:14">
      <c r="D417" s="81"/>
      <c r="G417" s="33"/>
      <c r="H417" s="33"/>
      <c r="I417" s="33"/>
      <c r="J417" s="33"/>
      <c r="K417" s="33"/>
      <c r="L417" s="33"/>
      <c r="M417" s="33"/>
      <c r="N417" s="33"/>
    </row>
    <row r="418" spans="4:14">
      <c r="D418" s="81"/>
      <c r="G418" s="33"/>
      <c r="H418" s="33"/>
      <c r="I418" s="33"/>
      <c r="J418" s="33"/>
      <c r="K418" s="33"/>
      <c r="L418" s="33"/>
      <c r="M418" s="33"/>
      <c r="N418" s="33"/>
    </row>
    <row r="419" spans="4:14">
      <c r="D419" s="81"/>
      <c r="G419" s="33"/>
      <c r="H419" s="33"/>
      <c r="I419" s="33"/>
      <c r="J419" s="33"/>
      <c r="K419" s="33"/>
      <c r="L419" s="33"/>
      <c r="M419" s="33"/>
      <c r="N419" s="33"/>
    </row>
    <row r="420" spans="4:14">
      <c r="D420" s="81"/>
      <c r="G420" s="33"/>
      <c r="H420" s="33"/>
      <c r="I420" s="33"/>
      <c r="J420" s="33"/>
      <c r="K420" s="33"/>
      <c r="L420" s="33"/>
      <c r="M420" s="33"/>
      <c r="N420" s="33"/>
    </row>
    <row r="421" spans="4:14">
      <c r="D421" s="81"/>
      <c r="G421" s="33"/>
      <c r="H421" s="33"/>
      <c r="I421" s="33"/>
      <c r="J421" s="33"/>
      <c r="K421" s="33"/>
      <c r="L421" s="33"/>
      <c r="M421" s="33"/>
      <c r="N421" s="33"/>
    </row>
    <row r="422" spans="4:14">
      <c r="D422" s="81"/>
      <c r="G422" s="33"/>
      <c r="H422" s="33"/>
      <c r="I422" s="33"/>
      <c r="J422" s="33"/>
      <c r="K422" s="33"/>
      <c r="L422" s="33"/>
      <c r="M422" s="33"/>
      <c r="N422" s="33"/>
    </row>
    <row r="423" spans="4:14">
      <c r="D423" s="81"/>
      <c r="G423" s="33"/>
      <c r="H423" s="33"/>
      <c r="I423" s="33"/>
      <c r="J423" s="33"/>
      <c r="K423" s="33"/>
      <c r="L423" s="33"/>
      <c r="M423" s="33"/>
      <c r="N423" s="33"/>
    </row>
    <row r="424" spans="4:14">
      <c r="D424" s="81"/>
      <c r="G424" s="33"/>
      <c r="H424" s="33"/>
      <c r="I424" s="33"/>
      <c r="J424" s="33"/>
      <c r="K424" s="33"/>
      <c r="L424" s="33"/>
      <c r="M424" s="33"/>
      <c r="N424" s="33"/>
    </row>
    <row r="425" spans="4:14">
      <c r="D425" s="81"/>
      <c r="G425" s="33"/>
      <c r="H425" s="33"/>
      <c r="I425" s="33"/>
      <c r="J425" s="33"/>
      <c r="K425" s="33"/>
      <c r="L425" s="33"/>
      <c r="M425" s="33"/>
      <c r="N425" s="33"/>
    </row>
    <row r="426" spans="4:14">
      <c r="D426" s="81"/>
      <c r="G426" s="33"/>
      <c r="H426" s="33"/>
      <c r="I426" s="33"/>
      <c r="J426" s="33"/>
      <c r="K426" s="33"/>
      <c r="L426" s="33"/>
      <c r="M426" s="33"/>
      <c r="N426" s="33"/>
    </row>
    <row r="427" spans="4:14">
      <c r="D427" s="81"/>
      <c r="G427" s="33"/>
      <c r="H427" s="33"/>
      <c r="I427" s="33"/>
      <c r="J427" s="33"/>
      <c r="K427" s="33"/>
      <c r="L427" s="33"/>
      <c r="M427" s="33"/>
      <c r="N427" s="33"/>
    </row>
    <row r="428" spans="4:14">
      <c r="D428" s="81"/>
      <c r="G428" s="33"/>
      <c r="H428" s="33"/>
      <c r="I428" s="33"/>
      <c r="J428" s="33"/>
      <c r="K428" s="33"/>
      <c r="L428" s="33"/>
      <c r="M428" s="33"/>
      <c r="N428" s="33"/>
    </row>
    <row r="429" spans="4:14">
      <c r="D429" s="81"/>
      <c r="G429" s="33"/>
      <c r="H429" s="33"/>
      <c r="I429" s="33"/>
      <c r="J429" s="33"/>
      <c r="K429" s="33"/>
      <c r="L429" s="33"/>
      <c r="M429" s="33"/>
      <c r="N429" s="33"/>
    </row>
    <row r="430" spans="4:14">
      <c r="D430" s="81"/>
      <c r="G430" s="33"/>
      <c r="H430" s="33"/>
      <c r="I430" s="33"/>
      <c r="J430" s="33"/>
      <c r="K430" s="33"/>
      <c r="L430" s="33"/>
      <c r="M430" s="33"/>
      <c r="N430" s="33"/>
    </row>
    <row r="431" spans="4:14">
      <c r="D431" s="81"/>
      <c r="G431" s="33"/>
      <c r="H431" s="33"/>
      <c r="I431" s="33"/>
      <c r="J431" s="33"/>
      <c r="K431" s="33"/>
      <c r="L431" s="33"/>
      <c r="M431" s="33"/>
      <c r="N431" s="33"/>
    </row>
    <row r="432" spans="4:14">
      <c r="D432" s="81"/>
      <c r="G432" s="33"/>
      <c r="H432" s="33"/>
      <c r="I432" s="33"/>
      <c r="J432" s="33"/>
      <c r="K432" s="33"/>
      <c r="L432" s="33"/>
      <c r="M432" s="33"/>
      <c r="N432" s="33"/>
    </row>
    <row r="433" spans="4:14">
      <c r="D433" s="81"/>
      <c r="G433" s="33"/>
      <c r="H433" s="33"/>
      <c r="I433" s="33"/>
      <c r="J433" s="33"/>
      <c r="K433" s="33"/>
      <c r="L433" s="33"/>
      <c r="M433" s="33"/>
      <c r="N433" s="33"/>
    </row>
    <row r="434" spans="4:14">
      <c r="D434" s="81"/>
      <c r="G434" s="33"/>
      <c r="H434" s="33"/>
      <c r="I434" s="33"/>
      <c r="J434" s="33"/>
      <c r="K434" s="33"/>
      <c r="L434" s="33"/>
      <c r="M434" s="33"/>
      <c r="N434" s="33"/>
    </row>
    <row r="435" spans="4:14">
      <c r="D435" s="81"/>
      <c r="G435" s="33"/>
      <c r="H435" s="33"/>
      <c r="I435" s="33"/>
      <c r="J435" s="33"/>
      <c r="K435" s="33"/>
      <c r="L435" s="33"/>
      <c r="M435" s="33"/>
      <c r="N435" s="33"/>
    </row>
    <row r="436" spans="4:14">
      <c r="D436" s="81"/>
      <c r="G436" s="33"/>
      <c r="H436" s="33"/>
      <c r="I436" s="33"/>
      <c r="J436" s="33"/>
      <c r="K436" s="33"/>
      <c r="L436" s="33"/>
      <c r="M436" s="33"/>
      <c r="N436" s="33"/>
    </row>
    <row r="437" spans="4:14">
      <c r="D437" s="81"/>
      <c r="G437" s="33"/>
      <c r="H437" s="33"/>
      <c r="I437" s="33"/>
      <c r="J437" s="33"/>
      <c r="K437" s="33"/>
      <c r="L437" s="33"/>
      <c r="M437" s="33"/>
      <c r="N437" s="33"/>
    </row>
    <row r="438" spans="4:14">
      <c r="D438" s="81"/>
      <c r="G438" s="33"/>
      <c r="H438" s="33"/>
      <c r="I438" s="33"/>
      <c r="J438" s="33"/>
      <c r="K438" s="33"/>
      <c r="L438" s="33"/>
      <c r="M438" s="33"/>
      <c r="N438" s="33"/>
    </row>
    <row r="439" spans="4:14">
      <c r="D439" s="81"/>
      <c r="G439" s="33"/>
      <c r="H439" s="33"/>
      <c r="I439" s="33"/>
      <c r="J439" s="33"/>
      <c r="K439" s="33"/>
      <c r="L439" s="33"/>
      <c r="M439" s="33"/>
      <c r="N439" s="33"/>
    </row>
    <row r="440" spans="4:14">
      <c r="D440" s="81"/>
      <c r="G440" s="33"/>
      <c r="H440" s="33"/>
      <c r="I440" s="33"/>
      <c r="J440" s="33"/>
      <c r="K440" s="33"/>
      <c r="L440" s="33"/>
      <c r="M440" s="33"/>
      <c r="N440" s="33"/>
    </row>
    <row r="441" spans="4:14">
      <c r="D441" s="81"/>
      <c r="G441" s="33"/>
      <c r="H441" s="33"/>
      <c r="I441" s="33"/>
      <c r="J441" s="33"/>
      <c r="K441" s="33"/>
      <c r="L441" s="33"/>
      <c r="M441" s="33"/>
      <c r="N441" s="33"/>
    </row>
    <row r="442" spans="4:14">
      <c r="D442" s="81"/>
      <c r="G442" s="33"/>
      <c r="H442" s="33"/>
      <c r="I442" s="33"/>
      <c r="J442" s="33"/>
      <c r="K442" s="33"/>
      <c r="L442" s="33"/>
      <c r="M442" s="33"/>
      <c r="N442" s="33"/>
    </row>
    <row r="443" spans="4:14">
      <c r="D443" s="81"/>
      <c r="G443" s="33"/>
      <c r="H443" s="33"/>
      <c r="I443" s="33"/>
      <c r="J443" s="33"/>
      <c r="K443" s="33"/>
      <c r="L443" s="33"/>
      <c r="M443" s="33"/>
      <c r="N443" s="33"/>
    </row>
    <row r="444" spans="4:14">
      <c r="D444" s="81"/>
      <c r="G444" s="33"/>
      <c r="H444" s="33"/>
      <c r="I444" s="33"/>
      <c r="J444" s="33"/>
      <c r="K444" s="33"/>
      <c r="L444" s="33"/>
      <c r="M444" s="33"/>
      <c r="N444" s="33"/>
    </row>
    <row r="445" spans="4:14">
      <c r="D445" s="81"/>
      <c r="G445" s="33"/>
      <c r="H445" s="33"/>
      <c r="I445" s="33"/>
      <c r="J445" s="33"/>
      <c r="K445" s="33"/>
      <c r="L445" s="33"/>
      <c r="M445" s="33"/>
      <c r="N445" s="33"/>
    </row>
    <row r="446" spans="4:14">
      <c r="D446" s="81"/>
      <c r="G446" s="33"/>
      <c r="H446" s="33"/>
      <c r="I446" s="33"/>
      <c r="J446" s="33"/>
      <c r="K446" s="33"/>
      <c r="L446" s="33"/>
      <c r="M446" s="33"/>
      <c r="N446" s="33"/>
    </row>
    <row r="447" spans="4:14">
      <c r="D447" s="81"/>
      <c r="G447" s="33"/>
      <c r="H447" s="33"/>
      <c r="I447" s="33"/>
      <c r="J447" s="33"/>
      <c r="K447" s="33"/>
      <c r="L447" s="33"/>
      <c r="M447" s="33"/>
      <c r="N447" s="33"/>
    </row>
    <row r="448" spans="4:14">
      <c r="D448" s="81"/>
      <c r="G448" s="33"/>
      <c r="H448" s="33"/>
      <c r="I448" s="33"/>
      <c r="J448" s="33"/>
      <c r="K448" s="33"/>
      <c r="L448" s="33"/>
      <c r="M448" s="33"/>
      <c r="N448" s="33"/>
    </row>
    <row r="449" spans="4:14">
      <c r="D449" s="81"/>
      <c r="G449" s="33"/>
      <c r="H449" s="33"/>
      <c r="I449" s="33"/>
      <c r="J449" s="33"/>
      <c r="K449" s="33"/>
      <c r="L449" s="33"/>
      <c r="M449" s="33"/>
      <c r="N449" s="33"/>
    </row>
    <row r="450" spans="4:14">
      <c r="D450" s="81"/>
      <c r="G450" s="33"/>
      <c r="H450" s="33"/>
      <c r="I450" s="33"/>
      <c r="J450" s="33"/>
      <c r="K450" s="33"/>
      <c r="L450" s="33"/>
      <c r="M450" s="33"/>
      <c r="N450" s="33"/>
    </row>
    <row r="451" spans="4:14">
      <c r="D451" s="81"/>
      <c r="G451" s="33"/>
      <c r="H451" s="33"/>
      <c r="I451" s="33"/>
      <c r="J451" s="33"/>
      <c r="K451" s="33"/>
      <c r="L451" s="33"/>
      <c r="M451" s="33"/>
      <c r="N451" s="33"/>
    </row>
    <row r="452" spans="4:14">
      <c r="D452" s="81"/>
      <c r="G452" s="33"/>
      <c r="H452" s="33"/>
      <c r="I452" s="33"/>
      <c r="J452" s="33"/>
      <c r="K452" s="33"/>
      <c r="L452" s="33"/>
      <c r="M452" s="33"/>
      <c r="N452" s="33"/>
    </row>
    <row r="453" spans="4:14">
      <c r="D453" s="81"/>
      <c r="G453" s="33"/>
      <c r="H453" s="33"/>
      <c r="I453" s="33"/>
      <c r="J453" s="33"/>
      <c r="K453" s="33"/>
      <c r="L453" s="33"/>
      <c r="M453" s="33"/>
      <c r="N453" s="33"/>
    </row>
    <row r="454" spans="4:14">
      <c r="D454" s="81"/>
      <c r="G454" s="33"/>
      <c r="H454" s="33"/>
      <c r="I454" s="33"/>
      <c r="J454" s="33"/>
      <c r="K454" s="33"/>
      <c r="L454" s="33"/>
      <c r="M454" s="33"/>
      <c r="N454" s="33"/>
    </row>
    <row r="455" spans="4:14">
      <c r="D455" s="81"/>
      <c r="G455" s="33"/>
      <c r="H455" s="33"/>
      <c r="I455" s="33"/>
      <c r="J455" s="33"/>
      <c r="K455" s="33"/>
      <c r="L455" s="33"/>
      <c r="M455" s="33"/>
      <c r="N455" s="33"/>
    </row>
    <row r="456" spans="4:14">
      <c r="D456" s="81"/>
      <c r="G456" s="33"/>
      <c r="H456" s="33"/>
      <c r="I456" s="33"/>
      <c r="J456" s="33"/>
      <c r="K456" s="33"/>
      <c r="L456" s="33"/>
      <c r="M456" s="33"/>
      <c r="N456" s="33"/>
    </row>
    <row r="457" spans="4:14">
      <c r="D457" s="81"/>
      <c r="G457" s="33"/>
      <c r="H457" s="33"/>
      <c r="I457" s="33"/>
      <c r="J457" s="33"/>
      <c r="K457" s="33"/>
      <c r="L457" s="33"/>
      <c r="M457" s="33"/>
      <c r="N457" s="33"/>
    </row>
    <row r="458" spans="4:14">
      <c r="D458" s="81"/>
      <c r="G458" s="33"/>
      <c r="H458" s="33"/>
      <c r="I458" s="33"/>
      <c r="J458" s="33"/>
      <c r="K458" s="33"/>
      <c r="L458" s="33"/>
      <c r="M458" s="33"/>
      <c r="N458" s="33"/>
    </row>
    <row r="459" spans="4:14">
      <c r="D459" s="81"/>
      <c r="G459" s="33"/>
      <c r="H459" s="33"/>
      <c r="I459" s="33"/>
      <c r="J459" s="33"/>
      <c r="K459" s="33"/>
      <c r="L459" s="33"/>
      <c r="M459" s="33"/>
      <c r="N459" s="33"/>
    </row>
    <row r="460" spans="4:14">
      <c r="D460" s="81"/>
      <c r="G460" s="33"/>
      <c r="H460" s="33"/>
      <c r="I460" s="33"/>
      <c r="J460" s="33"/>
      <c r="K460" s="33"/>
      <c r="L460" s="33"/>
      <c r="M460" s="33"/>
      <c r="N460" s="33"/>
    </row>
    <row r="461" spans="4:14">
      <c r="D461" s="81"/>
      <c r="G461" s="33"/>
      <c r="H461" s="33"/>
      <c r="I461" s="33"/>
      <c r="J461" s="33"/>
      <c r="K461" s="33"/>
      <c r="L461" s="33"/>
      <c r="M461" s="33"/>
      <c r="N461" s="33"/>
    </row>
    <row r="462" spans="4:14">
      <c r="D462" s="81"/>
      <c r="G462" s="33"/>
      <c r="H462" s="33"/>
      <c r="I462" s="33"/>
      <c r="J462" s="33"/>
      <c r="K462" s="33"/>
      <c r="L462" s="33"/>
      <c r="M462" s="33"/>
      <c r="N462" s="33"/>
    </row>
    <row r="463" spans="4:14">
      <c r="D463" s="81"/>
      <c r="G463" s="33"/>
      <c r="H463" s="33"/>
      <c r="I463" s="33"/>
      <c r="J463" s="33"/>
      <c r="K463" s="33"/>
      <c r="L463" s="33"/>
      <c r="M463" s="33"/>
      <c r="N463" s="33"/>
    </row>
    <row r="464" spans="4:14">
      <c r="D464" s="81"/>
      <c r="G464" s="33"/>
      <c r="H464" s="33"/>
      <c r="I464" s="33"/>
      <c r="J464" s="33"/>
      <c r="K464" s="33"/>
      <c r="L464" s="33"/>
      <c r="M464" s="33"/>
      <c r="N464" s="33"/>
    </row>
    <row r="465" spans="4:14">
      <c r="D465" s="81"/>
      <c r="G465" s="33"/>
      <c r="H465" s="33"/>
      <c r="I465" s="33"/>
      <c r="J465" s="33"/>
      <c r="K465" s="33"/>
      <c r="L465" s="33"/>
      <c r="M465" s="33"/>
      <c r="N465" s="33"/>
    </row>
    <row r="466" spans="4:14">
      <c r="D466" s="81"/>
      <c r="G466" s="33"/>
      <c r="H466" s="33"/>
      <c r="I466" s="33"/>
      <c r="J466" s="33"/>
      <c r="K466" s="33"/>
      <c r="L466" s="33"/>
      <c r="M466" s="33"/>
      <c r="N466" s="33"/>
    </row>
    <row r="467" spans="4:14">
      <c r="D467" s="81"/>
      <c r="G467" s="33"/>
      <c r="H467" s="33"/>
      <c r="I467" s="33"/>
      <c r="J467" s="33"/>
      <c r="K467" s="33"/>
      <c r="L467" s="33"/>
      <c r="M467" s="33"/>
      <c r="N467" s="33"/>
    </row>
    <row r="468" spans="4:14">
      <c r="D468" s="81"/>
      <c r="G468" s="33"/>
      <c r="H468" s="33"/>
      <c r="I468" s="33"/>
      <c r="J468" s="33"/>
      <c r="K468" s="33"/>
      <c r="L468" s="33"/>
      <c r="M468" s="33"/>
      <c r="N468" s="33"/>
    </row>
    <row r="469" spans="4:14">
      <c r="D469" s="81"/>
      <c r="G469" s="33"/>
      <c r="H469" s="33"/>
      <c r="I469" s="33"/>
      <c r="J469" s="33"/>
      <c r="K469" s="33"/>
      <c r="L469" s="33"/>
      <c r="M469" s="33"/>
      <c r="N469" s="33"/>
    </row>
    <row r="470" spans="4:14">
      <c r="D470" s="81"/>
      <c r="G470" s="33"/>
      <c r="H470" s="33"/>
      <c r="I470" s="33"/>
      <c r="J470" s="33"/>
      <c r="K470" s="33"/>
      <c r="L470" s="33"/>
      <c r="M470" s="33"/>
      <c r="N470" s="33"/>
    </row>
    <row r="471" spans="4:14">
      <c r="D471" s="81"/>
      <c r="G471" s="33"/>
      <c r="H471" s="33"/>
      <c r="I471" s="33"/>
      <c r="J471" s="33"/>
      <c r="K471" s="33"/>
      <c r="L471" s="33"/>
      <c r="M471" s="33"/>
      <c r="N471" s="33"/>
    </row>
    <row r="472" spans="4:14">
      <c r="D472" s="81"/>
      <c r="G472" s="33"/>
      <c r="H472" s="33"/>
      <c r="I472" s="33"/>
      <c r="J472" s="33"/>
      <c r="K472" s="33"/>
      <c r="L472" s="33"/>
      <c r="M472" s="33"/>
      <c r="N472" s="33"/>
    </row>
    <row r="473" spans="4:14">
      <c r="D473" s="81"/>
      <c r="G473" s="33"/>
      <c r="H473" s="33"/>
      <c r="I473" s="33"/>
      <c r="J473" s="33"/>
      <c r="K473" s="33"/>
      <c r="L473" s="33"/>
      <c r="M473" s="33"/>
      <c r="N473" s="33"/>
    </row>
    <row r="474" spans="4:14">
      <c r="D474" s="81"/>
      <c r="G474" s="33"/>
      <c r="H474" s="33"/>
      <c r="I474" s="33"/>
      <c r="J474" s="33"/>
      <c r="K474" s="33"/>
      <c r="L474" s="33"/>
      <c r="M474" s="33"/>
      <c r="N474" s="33"/>
    </row>
    <row r="475" spans="4:14">
      <c r="D475" s="81"/>
      <c r="G475" s="33"/>
      <c r="H475" s="33"/>
      <c r="I475" s="33"/>
      <c r="J475" s="33"/>
      <c r="K475" s="33"/>
      <c r="L475" s="33"/>
      <c r="M475" s="33"/>
      <c r="N475" s="33"/>
    </row>
    <row r="476" spans="4:14">
      <c r="D476" s="81"/>
      <c r="G476" s="33"/>
      <c r="H476" s="33"/>
      <c r="I476" s="33"/>
      <c r="J476" s="33"/>
      <c r="K476" s="33"/>
      <c r="L476" s="33"/>
      <c r="M476" s="33"/>
      <c r="N476" s="33"/>
    </row>
    <row r="477" spans="4:14">
      <c r="D477" s="81"/>
      <c r="G477" s="33"/>
      <c r="H477" s="33"/>
      <c r="I477" s="33"/>
      <c r="J477" s="33"/>
      <c r="K477" s="33"/>
      <c r="L477" s="33"/>
      <c r="M477" s="33"/>
      <c r="N477" s="33"/>
    </row>
    <row r="478" spans="4:14">
      <c r="D478" s="81"/>
      <c r="G478" s="33"/>
      <c r="H478" s="33"/>
      <c r="I478" s="33"/>
      <c r="J478" s="33"/>
      <c r="K478" s="33"/>
      <c r="L478" s="33"/>
      <c r="M478" s="33"/>
      <c r="N478" s="33"/>
    </row>
    <row r="479" spans="4:14">
      <c r="D479" s="81"/>
      <c r="G479" s="33"/>
      <c r="H479" s="33"/>
      <c r="I479" s="33"/>
      <c r="J479" s="33"/>
      <c r="K479" s="33"/>
      <c r="L479" s="33"/>
      <c r="M479" s="33"/>
      <c r="N479" s="33"/>
    </row>
    <row r="480" spans="4:14">
      <c r="D480" s="81"/>
      <c r="G480" s="33"/>
      <c r="H480" s="33"/>
      <c r="I480" s="33"/>
      <c r="J480" s="33"/>
      <c r="K480" s="33"/>
      <c r="L480" s="33"/>
      <c r="M480" s="33"/>
      <c r="N480" s="33"/>
    </row>
    <row r="481" spans="4:14">
      <c r="D481" s="81"/>
      <c r="G481" s="33"/>
      <c r="H481" s="33"/>
      <c r="I481" s="33"/>
      <c r="J481" s="33"/>
      <c r="K481" s="33"/>
      <c r="L481" s="33"/>
      <c r="M481" s="33"/>
      <c r="N481" s="33"/>
    </row>
    <row r="482" spans="4:14">
      <c r="D482" s="81"/>
      <c r="G482" s="33"/>
      <c r="H482" s="33"/>
      <c r="I482" s="33"/>
      <c r="J482" s="33"/>
      <c r="K482" s="33"/>
      <c r="L482" s="33"/>
      <c r="M482" s="33"/>
      <c r="N482" s="33"/>
    </row>
    <row r="483" spans="4:14">
      <c r="D483" s="81"/>
      <c r="G483" s="33"/>
      <c r="H483" s="33"/>
      <c r="I483" s="33"/>
      <c r="J483" s="33"/>
      <c r="K483" s="33"/>
      <c r="L483" s="33"/>
      <c r="M483" s="33"/>
      <c r="N483" s="33"/>
    </row>
    <row r="484" spans="4:14">
      <c r="D484" s="81"/>
      <c r="G484" s="33"/>
      <c r="H484" s="33"/>
      <c r="I484" s="33"/>
      <c r="J484" s="33"/>
      <c r="K484" s="33"/>
      <c r="L484" s="33"/>
      <c r="M484" s="33"/>
      <c r="N484" s="33"/>
    </row>
    <row r="485" spans="4:14">
      <c r="D485" s="81"/>
      <c r="G485" s="33"/>
      <c r="H485" s="33"/>
      <c r="I485" s="33"/>
      <c r="J485" s="33"/>
      <c r="K485" s="33"/>
      <c r="L485" s="33"/>
      <c r="M485" s="33"/>
      <c r="N485" s="33"/>
    </row>
    <row r="486" spans="4:14">
      <c r="D486" s="81"/>
      <c r="G486" s="33"/>
      <c r="H486" s="33"/>
      <c r="I486" s="33"/>
      <c r="J486" s="33"/>
      <c r="K486" s="33"/>
      <c r="L486" s="33"/>
      <c r="M486" s="33"/>
      <c r="N486" s="33"/>
    </row>
    <row r="487" spans="4:14">
      <c r="D487" s="81"/>
      <c r="G487" s="33"/>
      <c r="H487" s="33"/>
      <c r="I487" s="33"/>
      <c r="J487" s="33"/>
      <c r="K487" s="33"/>
      <c r="L487" s="33"/>
      <c r="M487" s="33"/>
      <c r="N487" s="33"/>
    </row>
    <row r="488" spans="4:14">
      <c r="D488" s="81"/>
      <c r="G488" s="33"/>
      <c r="H488" s="33"/>
      <c r="I488" s="33"/>
      <c r="J488" s="33"/>
      <c r="K488" s="33"/>
      <c r="L488" s="33"/>
      <c r="M488" s="33"/>
      <c r="N488" s="33"/>
    </row>
    <row r="489" spans="4:14">
      <c r="D489" s="81"/>
      <c r="G489" s="33"/>
      <c r="H489" s="33"/>
      <c r="I489" s="33"/>
      <c r="J489" s="33"/>
      <c r="K489" s="33"/>
      <c r="L489" s="33"/>
      <c r="M489" s="33"/>
      <c r="N489" s="33"/>
    </row>
    <row r="490" spans="4:14">
      <c r="D490" s="81"/>
      <c r="G490" s="33"/>
      <c r="H490" s="33"/>
      <c r="I490" s="33"/>
      <c r="J490" s="33"/>
      <c r="K490" s="33"/>
      <c r="L490" s="33"/>
      <c r="M490" s="33"/>
      <c r="N490" s="33"/>
    </row>
    <row r="491" spans="4:14">
      <c r="D491" s="81"/>
      <c r="G491" s="33"/>
      <c r="H491" s="33"/>
      <c r="I491" s="33"/>
      <c r="J491" s="33"/>
      <c r="K491" s="33"/>
      <c r="L491" s="33"/>
      <c r="M491" s="33"/>
      <c r="N491" s="33"/>
    </row>
    <row r="492" spans="4:14">
      <c r="D492" s="81"/>
      <c r="G492" s="33"/>
      <c r="H492" s="33"/>
      <c r="I492" s="33"/>
      <c r="J492" s="33"/>
      <c r="K492" s="33"/>
      <c r="L492" s="33"/>
      <c r="M492" s="33"/>
      <c r="N492" s="33"/>
    </row>
    <row r="493" spans="4:14">
      <c r="D493" s="81"/>
      <c r="G493" s="33"/>
      <c r="H493" s="33"/>
      <c r="I493" s="33"/>
      <c r="J493" s="33"/>
      <c r="K493" s="33"/>
      <c r="L493" s="33"/>
      <c r="M493" s="33"/>
      <c r="N493" s="33"/>
    </row>
    <row r="494" spans="4:14">
      <c r="D494" s="81"/>
      <c r="G494" s="33"/>
      <c r="H494" s="33"/>
      <c r="I494" s="33"/>
      <c r="J494" s="33"/>
      <c r="K494" s="33"/>
      <c r="L494" s="33"/>
      <c r="M494" s="33"/>
      <c r="N494" s="33"/>
    </row>
    <row r="495" spans="4:14">
      <c r="D495" s="81"/>
      <c r="G495" s="33"/>
      <c r="H495" s="33"/>
      <c r="I495" s="33"/>
      <c r="J495" s="33"/>
      <c r="K495" s="33"/>
      <c r="L495" s="33"/>
      <c r="M495" s="33"/>
      <c r="N495" s="33"/>
    </row>
    <row r="496" spans="4:14">
      <c r="D496" s="81"/>
      <c r="G496" s="33"/>
      <c r="H496" s="33"/>
      <c r="I496" s="33"/>
      <c r="J496" s="33"/>
      <c r="K496" s="33"/>
      <c r="L496" s="33"/>
      <c r="M496" s="33"/>
      <c r="N496" s="33"/>
    </row>
    <row r="497" spans="4:14">
      <c r="D497" s="81"/>
      <c r="G497" s="33"/>
      <c r="H497" s="33"/>
      <c r="I497" s="33"/>
      <c r="J497" s="33"/>
      <c r="K497" s="33"/>
      <c r="L497" s="33"/>
      <c r="M497" s="33"/>
      <c r="N497" s="33"/>
    </row>
    <row r="498" spans="4:14">
      <c r="D498" s="81"/>
      <c r="G498" s="33"/>
      <c r="H498" s="33"/>
      <c r="I498" s="33"/>
      <c r="J498" s="33"/>
      <c r="K498" s="33"/>
      <c r="L498" s="33"/>
      <c r="M498" s="33"/>
      <c r="N498" s="33"/>
    </row>
    <row r="499" spans="4:14">
      <c r="D499" s="81"/>
      <c r="G499" s="33"/>
      <c r="H499" s="33"/>
      <c r="I499" s="33"/>
      <c r="J499" s="33"/>
      <c r="K499" s="33"/>
      <c r="L499" s="33"/>
      <c r="M499" s="33"/>
      <c r="N499" s="33"/>
    </row>
    <row r="500" spans="4:14">
      <c r="D500" s="81"/>
      <c r="G500" s="33"/>
      <c r="H500" s="33"/>
      <c r="I500" s="33"/>
      <c r="J500" s="33"/>
      <c r="K500" s="33"/>
      <c r="L500" s="33"/>
      <c r="M500" s="33"/>
      <c r="N500" s="33"/>
    </row>
    <row r="501" spans="4:14">
      <c r="D501" s="81"/>
      <c r="G501" s="33"/>
      <c r="H501" s="33"/>
      <c r="I501" s="33"/>
      <c r="J501" s="33"/>
      <c r="K501" s="33"/>
      <c r="L501" s="33"/>
      <c r="M501" s="33"/>
      <c r="N501" s="33"/>
    </row>
    <row r="502" spans="4:14">
      <c r="D502" s="81"/>
      <c r="G502" s="33"/>
      <c r="H502" s="33"/>
      <c r="I502" s="33"/>
      <c r="J502" s="33"/>
      <c r="K502" s="33"/>
      <c r="L502" s="33"/>
      <c r="M502" s="33"/>
      <c r="N502" s="33"/>
    </row>
    <row r="503" spans="4:14">
      <c r="D503" s="81"/>
      <c r="G503" s="33"/>
      <c r="H503" s="33"/>
      <c r="I503" s="33"/>
      <c r="J503" s="33"/>
      <c r="K503" s="33"/>
      <c r="L503" s="33"/>
      <c r="M503" s="33"/>
      <c r="N503" s="33"/>
    </row>
    <row r="504" spans="4:14">
      <c r="D504" s="81"/>
      <c r="G504" s="33"/>
      <c r="H504" s="33"/>
      <c r="I504" s="33"/>
      <c r="J504" s="33"/>
      <c r="K504" s="33"/>
      <c r="L504" s="33"/>
      <c r="M504" s="33"/>
      <c r="N504" s="33"/>
    </row>
    <row r="505" spans="4:14">
      <c r="D505" s="81"/>
      <c r="G505" s="33"/>
      <c r="H505" s="33"/>
      <c r="I505" s="33"/>
      <c r="J505" s="33"/>
      <c r="K505" s="33"/>
      <c r="L505" s="33"/>
      <c r="M505" s="33"/>
      <c r="N505" s="33"/>
    </row>
    <row r="506" spans="4:14">
      <c r="D506" s="81"/>
      <c r="G506" s="33"/>
      <c r="H506" s="33"/>
      <c r="I506" s="33"/>
      <c r="J506" s="33"/>
      <c r="K506" s="33"/>
      <c r="L506" s="33"/>
      <c r="M506" s="33"/>
      <c r="N506" s="33"/>
    </row>
    <row r="507" spans="4:14">
      <c r="D507" s="81"/>
      <c r="G507" s="33"/>
      <c r="H507" s="33"/>
      <c r="I507" s="33"/>
      <c r="J507" s="33"/>
      <c r="K507" s="33"/>
      <c r="L507" s="33"/>
      <c r="M507" s="33"/>
      <c r="N507" s="33"/>
    </row>
    <row r="508" spans="4:14">
      <c r="D508" s="81"/>
      <c r="G508" s="33"/>
      <c r="H508" s="33"/>
      <c r="I508" s="33"/>
      <c r="J508" s="33"/>
      <c r="K508" s="33"/>
      <c r="L508" s="33"/>
      <c r="M508" s="33"/>
      <c r="N508" s="33"/>
    </row>
    <row r="509" spans="4:14">
      <c r="D509" s="81"/>
      <c r="G509" s="33"/>
      <c r="H509" s="33"/>
      <c r="I509" s="33"/>
      <c r="J509" s="33"/>
      <c r="K509" s="33"/>
      <c r="L509" s="33"/>
      <c r="M509" s="33"/>
      <c r="N509" s="33"/>
    </row>
    <row r="510" spans="4:14">
      <c r="D510" s="81"/>
      <c r="G510" s="33"/>
      <c r="H510" s="33"/>
      <c r="I510" s="33"/>
      <c r="J510" s="33"/>
      <c r="K510" s="33"/>
      <c r="L510" s="33"/>
      <c r="M510" s="33"/>
      <c r="N510" s="33"/>
    </row>
    <row r="511" spans="4:14">
      <c r="D511" s="81"/>
      <c r="G511" s="33"/>
      <c r="H511" s="33"/>
      <c r="I511" s="33"/>
      <c r="J511" s="33"/>
      <c r="K511" s="33"/>
      <c r="L511" s="33"/>
      <c r="M511" s="33"/>
      <c r="N511" s="33"/>
    </row>
    <row r="512" spans="4:14">
      <c r="D512" s="81"/>
      <c r="G512" s="33"/>
      <c r="H512" s="33"/>
      <c r="I512" s="33"/>
      <c r="J512" s="33"/>
      <c r="K512" s="33"/>
      <c r="L512" s="33"/>
      <c r="M512" s="33"/>
      <c r="N512" s="33"/>
    </row>
    <row r="513" spans="4:14">
      <c r="D513" s="81"/>
      <c r="G513" s="33"/>
      <c r="H513" s="33"/>
      <c r="I513" s="33"/>
      <c r="J513" s="33"/>
      <c r="K513" s="33"/>
      <c r="L513" s="33"/>
      <c r="M513" s="33"/>
      <c r="N513" s="33"/>
    </row>
    <row r="514" spans="4:14">
      <c r="D514" s="81"/>
      <c r="G514" s="33"/>
      <c r="H514" s="33"/>
      <c r="I514" s="33"/>
      <c r="J514" s="33"/>
      <c r="K514" s="33"/>
      <c r="L514" s="33"/>
      <c r="M514" s="33"/>
      <c r="N514" s="33"/>
    </row>
    <row r="515" spans="4:14">
      <c r="D515" s="81"/>
      <c r="G515" s="33"/>
      <c r="H515" s="33"/>
      <c r="I515" s="33"/>
      <c r="J515" s="33"/>
      <c r="K515" s="33"/>
      <c r="L515" s="33"/>
      <c r="M515" s="33"/>
      <c r="N515" s="33"/>
    </row>
    <row r="516" spans="4:14">
      <c r="D516" s="81"/>
      <c r="G516" s="33"/>
      <c r="H516" s="33"/>
      <c r="I516" s="33"/>
      <c r="J516" s="33"/>
      <c r="K516" s="33"/>
      <c r="L516" s="33"/>
      <c r="M516" s="33"/>
      <c r="N516" s="33"/>
    </row>
    <row r="517" spans="4:14">
      <c r="D517" s="81"/>
      <c r="G517" s="33"/>
      <c r="H517" s="33"/>
      <c r="I517" s="33"/>
      <c r="J517" s="33"/>
      <c r="K517" s="33"/>
      <c r="L517" s="33"/>
      <c r="M517" s="33"/>
      <c r="N517" s="33"/>
    </row>
    <row r="518" spans="4:14">
      <c r="D518" s="81"/>
      <c r="G518" s="33"/>
      <c r="H518" s="33"/>
      <c r="I518" s="33"/>
      <c r="J518" s="33"/>
      <c r="K518" s="33"/>
      <c r="L518" s="33"/>
      <c r="M518" s="33"/>
      <c r="N518" s="33"/>
    </row>
    <row r="519" spans="4:14">
      <c r="D519" s="81"/>
      <c r="G519" s="33"/>
      <c r="H519" s="33"/>
      <c r="I519" s="33"/>
      <c r="J519" s="33"/>
      <c r="K519" s="33"/>
      <c r="L519" s="33"/>
      <c r="M519" s="33"/>
      <c r="N519" s="33"/>
    </row>
    <row r="520" spans="4:14">
      <c r="D520" s="81"/>
      <c r="G520" s="33"/>
      <c r="H520" s="33"/>
      <c r="I520" s="33"/>
      <c r="J520" s="33"/>
      <c r="K520" s="33"/>
      <c r="L520" s="33"/>
      <c r="M520" s="33"/>
      <c r="N520" s="33"/>
    </row>
    <row r="521" spans="4:14">
      <c r="D521" s="81"/>
      <c r="G521" s="33"/>
      <c r="H521" s="33"/>
      <c r="I521" s="33"/>
      <c r="J521" s="33"/>
      <c r="K521" s="33"/>
      <c r="L521" s="33"/>
      <c r="M521" s="33"/>
      <c r="N521" s="33"/>
    </row>
    <row r="522" spans="4:14">
      <c r="D522" s="81"/>
      <c r="G522" s="33"/>
      <c r="H522" s="33"/>
      <c r="I522" s="33"/>
      <c r="J522" s="33"/>
      <c r="K522" s="33"/>
      <c r="L522" s="33"/>
      <c r="M522" s="33"/>
      <c r="N522" s="33"/>
    </row>
    <row r="523" spans="4:14">
      <c r="D523" s="81"/>
      <c r="G523" s="33"/>
      <c r="H523" s="33"/>
      <c r="I523" s="33"/>
      <c r="J523" s="33"/>
      <c r="K523" s="33"/>
      <c r="L523" s="33"/>
      <c r="M523" s="33"/>
      <c r="N523" s="33"/>
    </row>
    <row r="524" spans="4:14">
      <c r="D524" s="81"/>
      <c r="G524" s="33"/>
      <c r="H524" s="33"/>
      <c r="I524" s="33"/>
      <c r="J524" s="33"/>
      <c r="K524" s="33"/>
      <c r="L524" s="33"/>
      <c r="M524" s="33"/>
      <c r="N524" s="33"/>
    </row>
    <row r="525" spans="4:14">
      <c r="D525" s="81"/>
      <c r="G525" s="33"/>
      <c r="H525" s="33"/>
      <c r="I525" s="33"/>
      <c r="J525" s="33"/>
      <c r="K525" s="33"/>
      <c r="L525" s="33"/>
      <c r="M525" s="33"/>
      <c r="N525" s="33"/>
    </row>
    <row r="526" spans="4:14">
      <c r="D526" s="81"/>
      <c r="G526" s="33"/>
      <c r="H526" s="33"/>
      <c r="I526" s="33"/>
      <c r="J526" s="33"/>
      <c r="K526" s="33"/>
      <c r="L526" s="33"/>
      <c r="M526" s="33"/>
      <c r="N526" s="33"/>
    </row>
    <row r="527" spans="4:14">
      <c r="D527" s="81"/>
      <c r="G527" s="33"/>
      <c r="H527" s="33"/>
      <c r="I527" s="33"/>
      <c r="J527" s="33"/>
      <c r="K527" s="33"/>
      <c r="L527" s="33"/>
      <c r="M527" s="33"/>
      <c r="N527" s="33"/>
    </row>
    <row r="528" spans="4:14">
      <c r="D528" s="81"/>
      <c r="G528" s="33"/>
      <c r="H528" s="33"/>
      <c r="I528" s="33"/>
      <c r="J528" s="33"/>
      <c r="K528" s="33"/>
      <c r="L528" s="33"/>
      <c r="M528" s="33"/>
      <c r="N528" s="33"/>
    </row>
    <row r="529" spans="4:14">
      <c r="D529" s="81"/>
      <c r="G529" s="33"/>
      <c r="H529" s="33"/>
      <c r="I529" s="33"/>
      <c r="J529" s="33"/>
      <c r="K529" s="33"/>
      <c r="L529" s="33"/>
      <c r="M529" s="33"/>
      <c r="N529" s="33"/>
    </row>
    <row r="530" spans="4:14">
      <c r="D530" s="81"/>
      <c r="G530" s="33"/>
      <c r="H530" s="33"/>
      <c r="I530" s="33"/>
      <c r="J530" s="33"/>
      <c r="K530" s="33"/>
      <c r="L530" s="33"/>
      <c r="M530" s="33"/>
      <c r="N530" s="33"/>
    </row>
    <row r="531" spans="4:14">
      <c r="D531" s="81"/>
      <c r="G531" s="33"/>
      <c r="H531" s="33"/>
      <c r="I531" s="33"/>
      <c r="J531" s="33"/>
      <c r="K531" s="33"/>
      <c r="L531" s="33"/>
      <c r="M531" s="33"/>
      <c r="N531" s="33"/>
    </row>
    <row r="532" spans="4:14">
      <c r="D532" s="81"/>
      <c r="G532" s="33"/>
      <c r="H532" s="33"/>
      <c r="I532" s="33"/>
      <c r="J532" s="33"/>
      <c r="K532" s="33"/>
      <c r="L532" s="33"/>
      <c r="M532" s="33"/>
      <c r="N532" s="33"/>
    </row>
    <row r="533" spans="4:14">
      <c r="D533" s="81"/>
      <c r="G533" s="33"/>
      <c r="H533" s="33"/>
      <c r="I533" s="33"/>
      <c r="J533" s="33"/>
      <c r="K533" s="33"/>
      <c r="L533" s="33"/>
      <c r="M533" s="33"/>
      <c r="N533" s="33"/>
    </row>
    <row r="534" spans="4:14">
      <c r="D534" s="81"/>
      <c r="G534" s="33"/>
      <c r="H534" s="33"/>
      <c r="I534" s="33"/>
      <c r="J534" s="33"/>
      <c r="K534" s="33"/>
      <c r="L534" s="33"/>
      <c r="M534" s="33"/>
      <c r="N534" s="33"/>
    </row>
    <row r="535" spans="4:14">
      <c r="D535" s="81"/>
      <c r="G535" s="33"/>
      <c r="H535" s="33"/>
      <c r="I535" s="33"/>
      <c r="J535" s="33"/>
      <c r="K535" s="33"/>
      <c r="L535" s="33"/>
      <c r="M535" s="33"/>
      <c r="N535" s="33"/>
    </row>
    <row r="536" spans="4:14">
      <c r="D536" s="81"/>
      <c r="G536" s="33"/>
      <c r="H536" s="33"/>
      <c r="I536" s="33"/>
      <c r="J536" s="33"/>
      <c r="K536" s="33"/>
      <c r="L536" s="33"/>
      <c r="M536" s="33"/>
      <c r="N536" s="33"/>
    </row>
    <row r="537" spans="4:14">
      <c r="D537" s="81"/>
      <c r="G537" s="33"/>
      <c r="H537" s="33"/>
      <c r="I537" s="33"/>
      <c r="J537" s="33"/>
      <c r="K537" s="33"/>
      <c r="L537" s="33"/>
      <c r="M537" s="33"/>
      <c r="N537" s="33"/>
    </row>
    <row r="538" spans="4:14">
      <c r="D538" s="81"/>
      <c r="G538" s="33"/>
      <c r="H538" s="33"/>
      <c r="I538" s="33"/>
      <c r="J538" s="33"/>
      <c r="K538" s="33"/>
      <c r="L538" s="33"/>
      <c r="M538" s="33"/>
      <c r="N538" s="33"/>
    </row>
    <row r="539" spans="4:14">
      <c r="D539" s="81"/>
      <c r="G539" s="33"/>
      <c r="H539" s="33"/>
      <c r="I539" s="33"/>
      <c r="J539" s="33"/>
      <c r="K539" s="33"/>
      <c r="L539" s="33"/>
      <c r="M539" s="33"/>
      <c r="N539" s="33"/>
    </row>
    <row r="540" spans="4:14">
      <c r="D540" s="81"/>
      <c r="G540" s="33"/>
      <c r="H540" s="33"/>
      <c r="I540" s="33"/>
      <c r="J540" s="33"/>
      <c r="K540" s="33"/>
      <c r="L540" s="33"/>
      <c r="M540" s="33"/>
      <c r="N540" s="33"/>
    </row>
    <row r="541" spans="4:14">
      <c r="D541" s="81"/>
      <c r="G541" s="33"/>
      <c r="H541" s="33"/>
      <c r="I541" s="33"/>
      <c r="J541" s="33"/>
      <c r="K541" s="33"/>
      <c r="L541" s="33"/>
      <c r="M541" s="33"/>
      <c r="N541" s="33"/>
    </row>
    <row r="542" spans="4:14">
      <c r="D542" s="81"/>
      <c r="G542" s="33"/>
      <c r="H542" s="33"/>
      <c r="I542" s="33"/>
      <c r="J542" s="33"/>
      <c r="K542" s="33"/>
      <c r="L542" s="33"/>
      <c r="M542" s="33"/>
      <c r="N542" s="33"/>
    </row>
    <row r="543" spans="4:14">
      <c r="D543" s="81"/>
      <c r="G543" s="33"/>
      <c r="H543" s="33"/>
      <c r="I543" s="33"/>
      <c r="J543" s="33"/>
      <c r="K543" s="33"/>
      <c r="L543" s="33"/>
      <c r="M543" s="33"/>
      <c r="N543" s="33"/>
    </row>
    <row r="544" spans="4:14">
      <c r="D544" s="81"/>
      <c r="G544" s="33"/>
      <c r="H544" s="33"/>
      <c r="I544" s="33"/>
      <c r="J544" s="33"/>
      <c r="K544" s="33"/>
      <c r="L544" s="33"/>
      <c r="M544" s="33"/>
      <c r="N544" s="33"/>
    </row>
    <row r="545" spans="4:14">
      <c r="D545" s="81"/>
      <c r="G545" s="33"/>
      <c r="H545" s="33"/>
      <c r="I545" s="33"/>
      <c r="J545" s="33"/>
      <c r="K545" s="33"/>
      <c r="L545" s="33"/>
      <c r="M545" s="33"/>
      <c r="N545" s="33"/>
    </row>
    <row r="546" spans="4:14">
      <c r="D546" s="81"/>
      <c r="G546" s="33"/>
      <c r="H546" s="33"/>
      <c r="I546" s="33"/>
      <c r="J546" s="33"/>
      <c r="K546" s="33"/>
      <c r="L546" s="33"/>
      <c r="M546" s="33"/>
      <c r="N546" s="33"/>
    </row>
    <row r="547" spans="4:14">
      <c r="D547" s="81"/>
      <c r="G547" s="33"/>
      <c r="H547" s="33"/>
      <c r="I547" s="33"/>
      <c r="J547" s="33"/>
      <c r="K547" s="33"/>
      <c r="L547" s="33"/>
      <c r="M547" s="33"/>
      <c r="N547" s="33"/>
    </row>
    <row r="548" spans="4:14">
      <c r="D548" s="81"/>
      <c r="G548" s="33"/>
      <c r="H548" s="33"/>
      <c r="I548" s="33"/>
      <c r="J548" s="33"/>
      <c r="K548" s="33"/>
      <c r="L548" s="33"/>
      <c r="M548" s="33"/>
      <c r="N548" s="33"/>
    </row>
    <row r="549" spans="4:14">
      <c r="D549" s="81"/>
      <c r="G549" s="33"/>
      <c r="H549" s="33"/>
      <c r="I549" s="33"/>
      <c r="J549" s="33"/>
      <c r="K549" s="33"/>
      <c r="L549" s="33"/>
      <c r="M549" s="33"/>
      <c r="N549" s="33"/>
    </row>
    <row r="550" spans="4:14">
      <c r="D550" s="81"/>
      <c r="G550" s="33"/>
      <c r="H550" s="33"/>
      <c r="I550" s="33"/>
      <c r="J550" s="33"/>
      <c r="K550" s="33"/>
      <c r="L550" s="33"/>
      <c r="M550" s="33"/>
      <c r="N550" s="33"/>
    </row>
    <row r="551" spans="4:14">
      <c r="D551" s="81"/>
      <c r="G551" s="33"/>
      <c r="H551" s="33"/>
      <c r="I551" s="33"/>
      <c r="J551" s="33"/>
      <c r="K551" s="33"/>
      <c r="L551" s="33"/>
      <c r="M551" s="33"/>
      <c r="N551" s="33"/>
    </row>
    <row r="552" spans="4:14">
      <c r="D552" s="81"/>
      <c r="G552" s="33"/>
      <c r="H552" s="33"/>
      <c r="I552" s="33"/>
      <c r="J552" s="33"/>
      <c r="K552" s="33"/>
      <c r="L552" s="33"/>
      <c r="M552" s="33"/>
      <c r="N552" s="33"/>
    </row>
    <row r="553" spans="4:14">
      <c r="D553" s="81"/>
      <c r="G553" s="33"/>
      <c r="H553" s="33"/>
      <c r="I553" s="33"/>
      <c r="J553" s="33"/>
      <c r="K553" s="33"/>
      <c r="L553" s="33"/>
      <c r="M553" s="33"/>
      <c r="N553" s="33"/>
    </row>
    <row r="554" spans="4:14">
      <c r="D554" s="81"/>
      <c r="G554" s="33"/>
      <c r="H554" s="33"/>
      <c r="I554" s="33"/>
      <c r="J554" s="33"/>
      <c r="K554" s="33"/>
      <c r="L554" s="33"/>
      <c r="M554" s="33"/>
      <c r="N554" s="33"/>
    </row>
    <row r="555" spans="4:14">
      <c r="D555" s="81"/>
      <c r="G555" s="33"/>
      <c r="H555" s="33"/>
      <c r="I555" s="33"/>
      <c r="J555" s="33"/>
      <c r="K555" s="33"/>
      <c r="L555" s="33"/>
      <c r="M555" s="33"/>
      <c r="N555" s="33"/>
    </row>
    <row r="556" spans="4:14">
      <c r="D556" s="81"/>
      <c r="G556" s="33"/>
      <c r="H556" s="33"/>
      <c r="I556" s="33"/>
      <c r="J556" s="33"/>
      <c r="K556" s="33"/>
      <c r="L556" s="33"/>
      <c r="M556" s="33"/>
      <c r="N556" s="33"/>
    </row>
    <row r="557" spans="4:14">
      <c r="D557" s="81"/>
      <c r="G557" s="33"/>
      <c r="H557" s="33"/>
      <c r="I557" s="33"/>
      <c r="J557" s="33"/>
      <c r="K557" s="33"/>
      <c r="L557" s="33"/>
      <c r="M557" s="33"/>
      <c r="N557" s="33"/>
    </row>
    <row r="558" spans="4:14">
      <c r="D558" s="81"/>
      <c r="G558" s="33"/>
      <c r="H558" s="33"/>
      <c r="I558" s="33"/>
      <c r="J558" s="33"/>
      <c r="K558" s="33"/>
      <c r="L558" s="33"/>
      <c r="M558" s="33"/>
      <c r="N558" s="33"/>
    </row>
    <row r="559" spans="4:14">
      <c r="D559" s="81"/>
      <c r="G559" s="33"/>
      <c r="H559" s="33"/>
      <c r="I559" s="33"/>
      <c r="J559" s="33"/>
      <c r="K559" s="33"/>
      <c r="L559" s="33"/>
      <c r="M559" s="33"/>
      <c r="N559" s="33"/>
    </row>
    <row r="560" spans="4:14">
      <c r="D560" s="81"/>
      <c r="G560" s="33"/>
      <c r="H560" s="33"/>
      <c r="I560" s="33"/>
      <c r="J560" s="33"/>
      <c r="K560" s="33"/>
      <c r="L560" s="33"/>
      <c r="M560" s="33"/>
      <c r="N560" s="33"/>
    </row>
    <row r="561" spans="4:14">
      <c r="D561" s="81"/>
      <c r="G561" s="33"/>
      <c r="H561" s="33"/>
      <c r="I561" s="33"/>
      <c r="J561" s="33"/>
      <c r="K561" s="33"/>
      <c r="L561" s="33"/>
      <c r="M561" s="33"/>
      <c r="N561" s="33"/>
    </row>
    <row r="562" spans="4:14">
      <c r="D562" s="81"/>
      <c r="G562" s="33"/>
      <c r="H562" s="33"/>
      <c r="I562" s="33"/>
      <c r="J562" s="33"/>
      <c r="K562" s="33"/>
      <c r="L562" s="33"/>
      <c r="M562" s="33"/>
      <c r="N562" s="33"/>
    </row>
    <row r="563" spans="4:14">
      <c r="D563" s="81"/>
      <c r="G563" s="33"/>
      <c r="H563" s="33"/>
      <c r="I563" s="33"/>
      <c r="J563" s="33"/>
      <c r="K563" s="33"/>
      <c r="L563" s="33"/>
      <c r="M563" s="33"/>
      <c r="N563" s="33"/>
    </row>
    <row r="564" spans="4:14">
      <c r="D564" s="81"/>
      <c r="G564" s="33"/>
      <c r="H564" s="33"/>
      <c r="I564" s="33"/>
      <c r="J564" s="33"/>
      <c r="K564" s="33"/>
      <c r="L564" s="33"/>
      <c r="M564" s="33"/>
      <c r="N564" s="33"/>
    </row>
    <row r="565" spans="4:14">
      <c r="D565" s="81"/>
      <c r="G565" s="33"/>
      <c r="H565" s="33"/>
      <c r="I565" s="33"/>
      <c r="J565" s="33"/>
      <c r="K565" s="33"/>
      <c r="L565" s="33"/>
      <c r="M565" s="33"/>
      <c r="N565" s="33"/>
    </row>
    <row r="566" spans="4:14">
      <c r="D566" s="81"/>
      <c r="G566" s="33"/>
      <c r="H566" s="33"/>
      <c r="I566" s="33"/>
      <c r="J566" s="33"/>
      <c r="K566" s="33"/>
      <c r="L566" s="33"/>
      <c r="M566" s="33"/>
      <c r="N566" s="33"/>
    </row>
    <row r="567" spans="4:14">
      <c r="D567" s="81"/>
      <c r="G567" s="33"/>
      <c r="H567" s="33"/>
      <c r="I567" s="33"/>
      <c r="J567" s="33"/>
      <c r="K567" s="33"/>
      <c r="L567" s="33"/>
      <c r="M567" s="33"/>
      <c r="N567" s="33"/>
    </row>
    <row r="568" spans="4:14">
      <c r="D568" s="81"/>
      <c r="G568" s="33"/>
      <c r="H568" s="33"/>
      <c r="I568" s="33"/>
      <c r="J568" s="33"/>
      <c r="K568" s="33"/>
      <c r="L568" s="33"/>
      <c r="M568" s="33"/>
      <c r="N568" s="33"/>
    </row>
    <row r="569" spans="4:14">
      <c r="D569" s="81"/>
      <c r="G569" s="33"/>
      <c r="H569" s="33"/>
      <c r="I569" s="33"/>
      <c r="J569" s="33"/>
      <c r="K569" s="33"/>
      <c r="L569" s="33"/>
      <c r="M569" s="33"/>
      <c r="N569" s="33"/>
    </row>
    <row r="570" spans="4:14">
      <c r="D570" s="81"/>
      <c r="G570" s="33"/>
      <c r="H570" s="33"/>
      <c r="I570" s="33"/>
      <c r="J570" s="33"/>
      <c r="K570" s="33"/>
      <c r="L570" s="33"/>
      <c r="M570" s="33"/>
      <c r="N570" s="33"/>
    </row>
    <row r="571" spans="4:14">
      <c r="D571" s="81"/>
      <c r="G571" s="33"/>
      <c r="H571" s="33"/>
      <c r="I571" s="33"/>
      <c r="J571" s="33"/>
      <c r="K571" s="33"/>
      <c r="L571" s="33"/>
      <c r="M571" s="33"/>
      <c r="N571" s="33"/>
    </row>
    <row r="572" spans="4:14">
      <c r="D572" s="81"/>
      <c r="G572" s="33"/>
      <c r="H572" s="33"/>
      <c r="I572" s="33"/>
      <c r="J572" s="33"/>
      <c r="K572" s="33"/>
      <c r="L572" s="33"/>
      <c r="M572" s="33"/>
      <c r="N572" s="33"/>
    </row>
    <row r="573" spans="4:14">
      <c r="D573" s="81"/>
      <c r="G573" s="33"/>
      <c r="H573" s="33"/>
      <c r="I573" s="33"/>
      <c r="J573" s="33"/>
      <c r="K573" s="33"/>
      <c r="L573" s="33"/>
      <c r="M573" s="33"/>
      <c r="N573" s="33"/>
    </row>
    <row r="574" spans="4:14">
      <c r="D574" s="81"/>
      <c r="G574" s="33"/>
      <c r="H574" s="33"/>
      <c r="I574" s="33"/>
      <c r="J574" s="33"/>
      <c r="K574" s="33"/>
      <c r="L574" s="33"/>
      <c r="M574" s="33"/>
      <c r="N574" s="33"/>
    </row>
    <row r="575" spans="4:14">
      <c r="D575" s="81"/>
      <c r="G575" s="33"/>
      <c r="H575" s="33"/>
      <c r="I575" s="33"/>
      <c r="J575" s="33"/>
      <c r="K575" s="33"/>
      <c r="L575" s="33"/>
      <c r="M575" s="33"/>
      <c r="N575" s="33"/>
    </row>
    <row r="576" spans="4:14">
      <c r="D576" s="81"/>
      <c r="G576" s="33"/>
      <c r="H576" s="33"/>
      <c r="I576" s="33"/>
      <c r="J576" s="33"/>
      <c r="K576" s="33"/>
      <c r="L576" s="33"/>
      <c r="M576" s="33"/>
      <c r="N576" s="33"/>
    </row>
    <row r="577" spans="4:14">
      <c r="D577" s="81"/>
      <c r="G577" s="33"/>
      <c r="H577" s="33"/>
      <c r="I577" s="33"/>
      <c r="J577" s="33"/>
      <c r="K577" s="33"/>
      <c r="L577" s="33"/>
      <c r="M577" s="33"/>
      <c r="N577" s="33"/>
    </row>
    <row r="578" spans="4:14">
      <c r="D578" s="81"/>
      <c r="G578" s="33"/>
      <c r="H578" s="33"/>
      <c r="I578" s="33"/>
      <c r="J578" s="33"/>
      <c r="K578" s="33"/>
      <c r="L578" s="33"/>
      <c r="M578" s="33"/>
      <c r="N578" s="33"/>
    </row>
    <row r="579" spans="4:14">
      <c r="D579" s="81"/>
      <c r="G579" s="33"/>
      <c r="H579" s="33"/>
      <c r="I579" s="33"/>
      <c r="J579" s="33"/>
      <c r="K579" s="33"/>
      <c r="L579" s="33"/>
      <c r="M579" s="33"/>
      <c r="N579" s="33"/>
    </row>
    <row r="580" spans="4:14">
      <c r="D580" s="81"/>
      <c r="G580" s="33"/>
      <c r="H580" s="33"/>
      <c r="I580" s="33"/>
      <c r="J580" s="33"/>
      <c r="K580" s="33"/>
      <c r="L580" s="33"/>
      <c r="M580" s="33"/>
      <c r="N580" s="33"/>
    </row>
    <row r="581" spans="4:14">
      <c r="D581" s="81"/>
      <c r="G581" s="33"/>
      <c r="H581" s="33"/>
      <c r="I581" s="33"/>
      <c r="J581" s="33"/>
      <c r="K581" s="33"/>
      <c r="L581" s="33"/>
      <c r="M581" s="33"/>
      <c r="N581" s="33"/>
    </row>
    <row r="582" spans="4:14">
      <c r="D582" s="81"/>
      <c r="G582" s="33"/>
      <c r="H582" s="33"/>
      <c r="I582" s="33"/>
      <c r="J582" s="33"/>
      <c r="K582" s="33"/>
      <c r="L582" s="33"/>
      <c r="M582" s="33"/>
      <c r="N582" s="33"/>
    </row>
    <row r="583" spans="4:14">
      <c r="D583" s="81"/>
      <c r="G583" s="33"/>
      <c r="H583" s="33"/>
      <c r="I583" s="33"/>
      <c r="J583" s="33"/>
      <c r="K583" s="33"/>
      <c r="L583" s="33"/>
      <c r="M583" s="33"/>
      <c r="N583" s="33"/>
    </row>
    <row r="584" spans="4:14">
      <c r="D584" s="81"/>
      <c r="G584" s="33"/>
      <c r="H584" s="33"/>
      <c r="I584" s="33"/>
      <c r="J584" s="33"/>
      <c r="K584" s="33"/>
      <c r="L584" s="33"/>
      <c r="M584" s="33"/>
      <c r="N584" s="33"/>
    </row>
    <row r="585" spans="4:14">
      <c r="D585" s="81"/>
      <c r="G585" s="33"/>
      <c r="H585" s="33"/>
      <c r="I585" s="33"/>
      <c r="J585" s="33"/>
      <c r="K585" s="33"/>
      <c r="L585" s="33"/>
      <c r="M585" s="33"/>
      <c r="N585" s="33"/>
    </row>
    <row r="586" spans="4:14">
      <c r="D586" s="81"/>
      <c r="G586" s="33"/>
      <c r="H586" s="33"/>
      <c r="I586" s="33"/>
      <c r="J586" s="33"/>
      <c r="K586" s="33"/>
      <c r="L586" s="33"/>
      <c r="M586" s="33"/>
      <c r="N586" s="33"/>
    </row>
    <row r="587" spans="4:14">
      <c r="D587" s="81"/>
      <c r="G587" s="33"/>
      <c r="H587" s="33"/>
      <c r="I587" s="33"/>
      <c r="J587" s="33"/>
      <c r="K587" s="33"/>
      <c r="L587" s="33"/>
      <c r="M587" s="33"/>
      <c r="N587" s="33"/>
    </row>
    <row r="588" spans="4:14">
      <c r="D588" s="81"/>
      <c r="G588" s="33"/>
      <c r="H588" s="33"/>
      <c r="I588" s="33"/>
      <c r="J588" s="33"/>
      <c r="K588" s="33"/>
      <c r="L588" s="33"/>
      <c r="M588" s="33"/>
      <c r="N588" s="33"/>
    </row>
    <row r="589" spans="4:14">
      <c r="D589" s="81"/>
      <c r="G589" s="33"/>
      <c r="H589" s="33"/>
      <c r="I589" s="33"/>
      <c r="J589" s="33"/>
      <c r="K589" s="33"/>
      <c r="L589" s="33"/>
      <c r="M589" s="33"/>
      <c r="N589" s="33"/>
    </row>
    <row r="590" spans="4:14">
      <c r="D590" s="81"/>
      <c r="G590" s="33"/>
      <c r="H590" s="33"/>
      <c r="I590" s="33"/>
      <c r="J590" s="33"/>
      <c r="K590" s="33"/>
      <c r="L590" s="33"/>
      <c r="M590" s="33"/>
      <c r="N590" s="33"/>
    </row>
    <row r="591" spans="4:14">
      <c r="D591" s="81"/>
      <c r="G591" s="33"/>
      <c r="H591" s="33"/>
      <c r="I591" s="33"/>
      <c r="J591" s="33"/>
      <c r="K591" s="33"/>
      <c r="L591" s="33"/>
      <c r="M591" s="33"/>
      <c r="N591" s="33"/>
    </row>
    <row r="592" spans="4:14">
      <c r="D592" s="81"/>
      <c r="G592" s="33"/>
      <c r="H592" s="33"/>
      <c r="I592" s="33"/>
      <c r="J592" s="33"/>
      <c r="K592" s="33"/>
      <c r="L592" s="33"/>
      <c r="M592" s="33"/>
      <c r="N592" s="33"/>
    </row>
    <row r="593" spans="4:14">
      <c r="D593" s="81"/>
      <c r="G593" s="33"/>
      <c r="H593" s="33"/>
      <c r="I593" s="33"/>
      <c r="J593" s="33"/>
      <c r="K593" s="33"/>
      <c r="L593" s="33"/>
      <c r="M593" s="33"/>
      <c r="N593" s="33"/>
    </row>
    <row r="594" spans="4:14">
      <c r="D594" s="81"/>
      <c r="G594" s="33"/>
      <c r="H594" s="33"/>
      <c r="I594" s="33"/>
      <c r="J594" s="33"/>
      <c r="K594" s="33"/>
      <c r="L594" s="33"/>
      <c r="M594" s="33"/>
      <c r="N594" s="33"/>
    </row>
    <row r="595" spans="4:14">
      <c r="D595" s="81"/>
      <c r="G595" s="33"/>
      <c r="H595" s="33"/>
      <c r="I595" s="33"/>
      <c r="J595" s="33"/>
      <c r="K595" s="33"/>
      <c r="L595" s="33"/>
      <c r="M595" s="33"/>
      <c r="N595" s="33"/>
    </row>
    <row r="596" spans="4:14">
      <c r="D596" s="81"/>
      <c r="G596" s="33"/>
      <c r="H596" s="33"/>
      <c r="I596" s="33"/>
      <c r="J596" s="33"/>
      <c r="K596" s="33"/>
      <c r="L596" s="33"/>
      <c r="M596" s="33"/>
      <c r="N596" s="33"/>
    </row>
    <row r="597" spans="4:14">
      <c r="D597" s="81"/>
      <c r="G597" s="33"/>
      <c r="H597" s="33"/>
      <c r="I597" s="33"/>
      <c r="J597" s="33"/>
      <c r="K597" s="33"/>
      <c r="L597" s="33"/>
      <c r="M597" s="33"/>
      <c r="N597" s="33"/>
    </row>
  </sheetData>
  <mergeCells count="17">
    <mergeCell ref="Q3:R4"/>
    <mergeCell ref="S3:S4"/>
    <mergeCell ref="A4:C4"/>
    <mergeCell ref="D2:D5"/>
    <mergeCell ref="E3:E4"/>
    <mergeCell ref="F3:F5"/>
    <mergeCell ref="G3:G4"/>
    <mergeCell ref="H3:H5"/>
    <mergeCell ref="I3:I4"/>
    <mergeCell ref="J3:J5"/>
    <mergeCell ref="K3:K4"/>
    <mergeCell ref="L3:L5"/>
    <mergeCell ref="E2:N2"/>
    <mergeCell ref="N3:N5"/>
    <mergeCell ref="M3:M5"/>
    <mergeCell ref="O3:O4"/>
    <mergeCell ref="P3:P5"/>
  </mergeCells>
  <phoneticPr fontId="8"/>
  <printOptions horizontalCentered="1"/>
  <pageMargins left="0.39370078740157483" right="0.39370078740157483" top="0.59055118110236227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一般会計</vt:lpstr>
      <vt:lpstr>復興特会</vt:lpstr>
      <vt:lpstr>エネ特</vt:lpstr>
      <vt:lpstr>エネ特!Print_Area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平成25年度予算の支出状況の公表（庁費・旅費）</dc:title>
  <dc:creator>文部科学省</dc:creator>
  <cp:lastModifiedBy>文部科学省</cp:lastModifiedBy>
  <cp:lastPrinted>2015-07-23T06:06:44Z</cp:lastPrinted>
  <dcterms:created xsi:type="dcterms:W3CDTF">2014-07-07T08:28:01Z</dcterms:created>
  <dcterms:modified xsi:type="dcterms:W3CDTF">2015-07-23T06:12:58Z</dcterms:modified>
</cp:coreProperties>
</file>