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filterPrivacy="1" defaultThemeVersion="124226"/>
  <bookViews>
    <workbookView xWindow="480" yWindow="90" windowWidth="17520" windowHeight="11925"/>
  </bookViews>
  <sheets>
    <sheet name="記入例" sheetId="3" r:id="rId1"/>
    <sheet name="様式" sheetId="2" r:id="rId2"/>
  </sheets>
  <definedNames>
    <definedName name="_xlnm.Print_Area" localSheetId="0">記入例!$A$1:$G$60</definedName>
    <definedName name="_xlnm.Print_Area" localSheetId="1">様式!$A$1:$G$60</definedName>
    <definedName name="_xlnm.Print_Titles" localSheetId="0">記入例!$5:$6</definedName>
    <definedName name="_xlnm.Print_Titles" localSheetId="1">様式!$5:$6</definedName>
  </definedNames>
  <calcPr calcId="171027"/>
</workbook>
</file>

<file path=xl/calcChain.xml><?xml version="1.0" encoding="utf-8"?>
<calcChain xmlns="http://schemas.openxmlformats.org/spreadsheetml/2006/main">
  <c r="G49" i="2" l="1"/>
  <c r="G46" i="2"/>
  <c r="G43" i="2"/>
  <c r="G40" i="2"/>
  <c r="G37" i="2"/>
  <c r="G34" i="2"/>
  <c r="G31" i="2"/>
  <c r="G28" i="2"/>
  <c r="G25" i="2"/>
  <c r="G22" i="2"/>
  <c r="G19" i="2"/>
  <c r="G16" i="2"/>
  <c r="G10" i="2"/>
  <c r="G49" i="3"/>
  <c r="G46" i="3"/>
  <c r="G43" i="3"/>
  <c r="G40" i="3"/>
  <c r="G37" i="3"/>
  <c r="G34" i="3"/>
  <c r="G31" i="3"/>
  <c r="G28" i="3"/>
  <c r="G25" i="3"/>
  <c r="G22" i="3"/>
  <c r="G19" i="3"/>
  <c r="F49" i="3"/>
  <c r="E49" i="3"/>
  <c r="D49" i="3"/>
  <c r="C49" i="3"/>
  <c r="F46" i="3"/>
  <c r="E46" i="3"/>
  <c r="D46" i="3"/>
  <c r="C46" i="3"/>
  <c r="F43" i="3"/>
  <c r="E43" i="3"/>
  <c r="D43" i="3"/>
  <c r="C43" i="3"/>
  <c r="F40" i="3"/>
  <c r="E40" i="3"/>
  <c r="D40" i="3"/>
  <c r="C40" i="3"/>
  <c r="F37" i="3"/>
  <c r="E37" i="3"/>
  <c r="D37" i="3"/>
  <c r="C37" i="3"/>
  <c r="F34" i="3"/>
  <c r="E34" i="3"/>
  <c r="D34" i="3"/>
  <c r="C34" i="3"/>
  <c r="F31" i="3"/>
  <c r="E31" i="3"/>
  <c r="D31" i="3"/>
  <c r="C31" i="3"/>
  <c r="F28" i="3"/>
  <c r="E28" i="3"/>
  <c r="D28" i="3"/>
  <c r="C28" i="3"/>
  <c r="F25" i="3"/>
  <c r="E25" i="3"/>
  <c r="D25" i="3"/>
  <c r="C25" i="3"/>
  <c r="F22" i="3"/>
  <c r="E22" i="3"/>
  <c r="D22" i="3"/>
  <c r="C22" i="3"/>
  <c r="F19" i="3"/>
  <c r="E19" i="3"/>
  <c r="D19" i="3"/>
  <c r="C19" i="3"/>
  <c r="F16" i="3"/>
  <c r="E16" i="3"/>
  <c r="D16" i="3"/>
  <c r="C16" i="3"/>
  <c r="F13" i="3"/>
  <c r="E13" i="3"/>
  <c r="D13" i="3"/>
  <c r="C13" i="3"/>
  <c r="F10" i="3"/>
  <c r="E10" i="3"/>
  <c r="D10" i="3"/>
  <c r="C10" i="3"/>
  <c r="F7" i="3"/>
  <c r="E7" i="3"/>
  <c r="D7" i="3"/>
  <c r="C7" i="3"/>
  <c r="K3" i="3"/>
  <c r="J47" i="3" s="1"/>
  <c r="C7" i="2"/>
  <c r="G7" i="2" s="1"/>
  <c r="D7" i="2"/>
  <c r="E7" i="2"/>
  <c r="F7" i="2"/>
  <c r="F49" i="2"/>
  <c r="E49" i="2"/>
  <c r="D49" i="2"/>
  <c r="C49" i="2"/>
  <c r="F46" i="2"/>
  <c r="E46" i="2"/>
  <c r="D46" i="2"/>
  <c r="C46" i="2"/>
  <c r="F43" i="2"/>
  <c r="E43" i="2"/>
  <c r="D43" i="2"/>
  <c r="C43" i="2"/>
  <c r="F40" i="2"/>
  <c r="E40" i="2"/>
  <c r="D40" i="2"/>
  <c r="C40" i="2"/>
  <c r="F37" i="2"/>
  <c r="E37" i="2"/>
  <c r="D37" i="2"/>
  <c r="C37" i="2"/>
  <c r="F34" i="2"/>
  <c r="E34" i="2"/>
  <c r="D34" i="2"/>
  <c r="C34" i="2"/>
  <c r="F31" i="2"/>
  <c r="E31" i="2"/>
  <c r="D31" i="2"/>
  <c r="C31" i="2"/>
  <c r="F28" i="2"/>
  <c r="E28" i="2"/>
  <c r="D28" i="2"/>
  <c r="C28" i="2"/>
  <c r="F25" i="2"/>
  <c r="E25" i="2"/>
  <c r="D25" i="2"/>
  <c r="C25" i="2"/>
  <c r="F22" i="2"/>
  <c r="E22" i="2"/>
  <c r="D22" i="2"/>
  <c r="C22" i="2"/>
  <c r="F19" i="2"/>
  <c r="E19" i="2"/>
  <c r="D19" i="2"/>
  <c r="C19" i="2"/>
  <c r="F16" i="2"/>
  <c r="E16" i="2"/>
  <c r="D16" i="2"/>
  <c r="C16" i="2"/>
  <c r="F13" i="2"/>
  <c r="E13" i="2"/>
  <c r="D13" i="2"/>
  <c r="C13" i="2"/>
  <c r="F10" i="2"/>
  <c r="E10" i="2"/>
  <c r="D10" i="2"/>
  <c r="C10" i="2"/>
  <c r="K3" i="2"/>
  <c r="J47" i="2" s="1"/>
  <c r="G13" i="2" l="1"/>
  <c r="G16" i="3"/>
  <c r="J14" i="3"/>
  <c r="J26" i="3"/>
  <c r="J33" i="3"/>
  <c r="K33" i="3" s="1"/>
  <c r="J45" i="3"/>
  <c r="K45" i="3" s="1"/>
  <c r="J50" i="3"/>
  <c r="G7" i="3"/>
  <c r="J12" i="3"/>
  <c r="K12" i="3" s="1"/>
  <c r="J17" i="3"/>
  <c r="J24" i="3"/>
  <c r="K24" i="3" s="1"/>
  <c r="J29" i="3"/>
  <c r="J36" i="3"/>
  <c r="K36" i="3" s="1"/>
  <c r="J41" i="3"/>
  <c r="K41" i="3" s="1"/>
  <c r="J48" i="3"/>
  <c r="K48" i="3" s="1"/>
  <c r="J9" i="3"/>
  <c r="K9" i="3" s="1"/>
  <c r="J8" i="3"/>
  <c r="G10" i="3"/>
  <c r="J15" i="3"/>
  <c r="K15" i="3" s="1"/>
  <c r="J20" i="3"/>
  <c r="J27" i="3"/>
  <c r="K27" i="3" s="1"/>
  <c r="J32" i="3"/>
  <c r="J39" i="3"/>
  <c r="K39" i="3" s="1"/>
  <c r="J44" i="3"/>
  <c r="K47" i="3"/>
  <c r="J51" i="3"/>
  <c r="K51" i="3" s="1"/>
  <c r="J21" i="3"/>
  <c r="K21" i="3" s="1"/>
  <c r="J38" i="3"/>
  <c r="J11" i="3"/>
  <c r="G13" i="3"/>
  <c r="J18" i="3"/>
  <c r="K18" i="3" s="1"/>
  <c r="J23" i="3"/>
  <c r="K26" i="3"/>
  <c r="J30" i="3"/>
  <c r="K30" i="3" s="1"/>
  <c r="J35" i="3"/>
  <c r="K38" i="3"/>
  <c r="J42" i="3"/>
  <c r="K42" i="3" s="1"/>
  <c r="K50" i="3"/>
  <c r="J33" i="2"/>
  <c r="K33" i="2" s="1"/>
  <c r="J38" i="2"/>
  <c r="K38" i="2" s="1"/>
  <c r="J45" i="2"/>
  <c r="K45" i="2" s="1"/>
  <c r="J50" i="2"/>
  <c r="J17" i="2"/>
  <c r="K17" i="2" s="1"/>
  <c r="J24" i="2"/>
  <c r="K24" i="2" s="1"/>
  <c r="J29" i="2"/>
  <c r="K29" i="2" s="1"/>
  <c r="J36" i="2"/>
  <c r="K36" i="2" s="1"/>
  <c r="J41" i="2"/>
  <c r="J48" i="2"/>
  <c r="K48" i="2" s="1"/>
  <c r="J8" i="2"/>
  <c r="J15" i="2"/>
  <c r="K15" i="2" s="1"/>
  <c r="J20" i="2"/>
  <c r="K20" i="2" s="1"/>
  <c r="J27" i="2"/>
  <c r="K27" i="2" s="1"/>
  <c r="J32" i="2"/>
  <c r="J39" i="2"/>
  <c r="K39" i="2" s="1"/>
  <c r="J44" i="2"/>
  <c r="K47" i="2"/>
  <c r="J51" i="2"/>
  <c r="K51" i="2" s="1"/>
  <c r="J9" i="2"/>
  <c r="K9" i="2" s="1"/>
  <c r="J14" i="2"/>
  <c r="J21" i="2"/>
  <c r="K21" i="2" s="1"/>
  <c r="J26" i="2"/>
  <c r="J12" i="2"/>
  <c r="K12" i="2" s="1"/>
  <c r="J11" i="2"/>
  <c r="J18" i="2"/>
  <c r="K18" i="2" s="1"/>
  <c r="J23" i="2"/>
  <c r="J30" i="2"/>
  <c r="K30" i="2" s="1"/>
  <c r="J35" i="2"/>
  <c r="J42" i="2"/>
  <c r="K42" i="2" s="1"/>
  <c r="K17" i="3" l="1"/>
  <c r="K14" i="3"/>
  <c r="K23" i="3"/>
  <c r="K44" i="3"/>
  <c r="K35" i="3"/>
  <c r="K29" i="3"/>
  <c r="K8" i="3"/>
  <c r="K20" i="3"/>
  <c r="K11" i="3"/>
  <c r="K32" i="3"/>
  <c r="K11" i="2"/>
  <c r="K50" i="2"/>
  <c r="K14" i="2"/>
  <c r="K23" i="2"/>
  <c r="K26" i="2"/>
  <c r="K35" i="2"/>
  <c r="K32" i="2"/>
  <c r="K41" i="2"/>
  <c r="K44" i="2"/>
  <c r="K8" i="2"/>
</calcChain>
</file>

<file path=xl/sharedStrings.xml><?xml version="1.0" encoding="utf-8"?>
<sst xmlns="http://schemas.openxmlformats.org/spreadsheetml/2006/main" count="230" uniqueCount="43">
  <si>
    <t>年度</t>
    <rPh sb="0" eb="2">
      <t>ネンド</t>
    </rPh>
    <phoneticPr fontId="1"/>
  </si>
  <si>
    <t>学部名</t>
    <rPh sb="0" eb="1">
      <t>ガク</t>
    </rPh>
    <rPh sb="1" eb="2">
      <t>ブ</t>
    </rPh>
    <rPh sb="2" eb="3">
      <t>メイ</t>
    </rPh>
    <phoneticPr fontId="1"/>
  </si>
  <si>
    <t>入学定員超過率</t>
    <rPh sb="0" eb="2">
      <t>ニュウガク</t>
    </rPh>
    <rPh sb="2" eb="4">
      <t>テイイン</t>
    </rPh>
    <rPh sb="4" eb="6">
      <t>チョウカ</t>
    </rPh>
    <rPh sb="6" eb="7">
      <t>リツ</t>
    </rPh>
    <phoneticPr fontId="1"/>
  </si>
  <si>
    <t>入学者数</t>
    <rPh sb="0" eb="2">
      <t>ニュウガク</t>
    </rPh>
    <rPh sb="2" eb="3">
      <t>シャ</t>
    </rPh>
    <rPh sb="3" eb="4">
      <t>スウ</t>
    </rPh>
    <phoneticPr fontId="1"/>
  </si>
  <si>
    <t>平均入学定員超過率</t>
    <rPh sb="0" eb="2">
      <t>ヘイキン</t>
    </rPh>
    <rPh sb="2" eb="4">
      <t>ニュウガク</t>
    </rPh>
    <rPh sb="4" eb="6">
      <t>テイイン</t>
    </rPh>
    <rPh sb="6" eb="8">
      <t>チョウカ</t>
    </rPh>
    <rPh sb="8" eb="9">
      <t>リツ</t>
    </rPh>
    <phoneticPr fontId="1"/>
  </si>
  <si>
    <t>大学規模（収容定員）</t>
    <rPh sb="0" eb="2">
      <t>ダイガク</t>
    </rPh>
    <rPh sb="2" eb="4">
      <t>キボ</t>
    </rPh>
    <rPh sb="5" eb="7">
      <t>シュウヨウ</t>
    </rPh>
    <rPh sb="7" eb="9">
      <t>テイイン</t>
    </rPh>
    <phoneticPr fontId="1"/>
  </si>
  <si>
    <t>入学定員</t>
    <rPh sb="0" eb="2">
      <t>ニュウガク</t>
    </rPh>
    <rPh sb="2" eb="4">
      <t>テイイン</t>
    </rPh>
    <phoneticPr fontId="1"/>
  </si>
  <si>
    <t>入学定員超過率</t>
    <phoneticPr fontId="1"/>
  </si>
  <si>
    <t>入学者数</t>
    <phoneticPr fontId="1"/>
  </si>
  <si>
    <t>入学定員</t>
    <phoneticPr fontId="1"/>
  </si>
  <si>
    <t>入学定員</t>
    <phoneticPr fontId="1"/>
  </si>
  <si>
    <t>入学者数</t>
    <phoneticPr fontId="1"/>
  </si>
  <si>
    <t>○○学部</t>
    <rPh sb="2" eb="4">
      <t>ガクブ</t>
    </rPh>
    <phoneticPr fontId="1"/>
  </si>
  <si>
    <t>項目</t>
    <rPh sb="0" eb="2">
      <t>コウモク</t>
    </rPh>
    <phoneticPr fontId="1"/>
  </si>
  <si>
    <t>【記入要領】</t>
    <rPh sb="1" eb="3">
      <t>キニュウ</t>
    </rPh>
    <rPh sb="3" eb="5">
      <t>ヨウリョウ</t>
    </rPh>
    <phoneticPr fontId="1"/>
  </si>
  <si>
    <t>2．行が足りない場合は適宜追記して下さい。</t>
    <rPh sb="2" eb="3">
      <t>ギョウ</t>
    </rPh>
    <rPh sb="4" eb="5">
      <t>タ</t>
    </rPh>
    <rPh sb="8" eb="10">
      <t>バアイ</t>
    </rPh>
    <rPh sb="11" eb="13">
      <t>テキギ</t>
    </rPh>
    <rPh sb="13" eb="15">
      <t>ツイキ</t>
    </rPh>
    <rPh sb="17" eb="18">
      <t>クダ</t>
    </rPh>
    <phoneticPr fontId="1"/>
  </si>
  <si>
    <t>3．大学規模（収容定員）は、申請年度における申請大学の学部全体の収容定員数を記入して下さい。</t>
    <rPh sb="2" eb="4">
      <t>ダイガク</t>
    </rPh>
    <rPh sb="4" eb="6">
      <t>キボ</t>
    </rPh>
    <rPh sb="7" eb="9">
      <t>シュウヨウ</t>
    </rPh>
    <rPh sb="9" eb="11">
      <t>テイイン</t>
    </rPh>
    <rPh sb="14" eb="16">
      <t>シンセイ</t>
    </rPh>
    <rPh sb="16" eb="18">
      <t>ネンド</t>
    </rPh>
    <rPh sb="22" eb="24">
      <t>シンセイ</t>
    </rPh>
    <rPh sb="24" eb="26">
      <t>ダイガク</t>
    </rPh>
    <rPh sb="27" eb="29">
      <t>ガクブ</t>
    </rPh>
    <rPh sb="29" eb="31">
      <t>ゼンタイ</t>
    </rPh>
    <rPh sb="32" eb="34">
      <t>シュウヨウ</t>
    </rPh>
    <rPh sb="34" eb="36">
      <t>テイイン</t>
    </rPh>
    <rPh sb="36" eb="37">
      <t>スウ</t>
    </rPh>
    <rPh sb="38" eb="40">
      <t>キニュウ</t>
    </rPh>
    <rPh sb="42" eb="43">
      <t>クダ</t>
    </rPh>
    <phoneticPr fontId="1"/>
  </si>
  <si>
    <t>5．入学定員超過率は小数点以下第2位まで計算（第3位を切り捨て）します。</t>
    <rPh sb="2" eb="4">
      <t>ニュウガク</t>
    </rPh>
    <rPh sb="4" eb="6">
      <t>テイイン</t>
    </rPh>
    <rPh sb="6" eb="8">
      <t>チョウカ</t>
    </rPh>
    <rPh sb="8" eb="9">
      <t>リツ</t>
    </rPh>
    <rPh sb="10" eb="13">
      <t>ショウスウテン</t>
    </rPh>
    <rPh sb="13" eb="15">
      <t>イカ</t>
    </rPh>
    <rPh sb="15" eb="16">
      <t>ダイ</t>
    </rPh>
    <rPh sb="17" eb="18">
      <t>イ</t>
    </rPh>
    <rPh sb="20" eb="22">
      <t>ケイサン</t>
    </rPh>
    <rPh sb="23" eb="24">
      <t>ダイ</t>
    </rPh>
    <rPh sb="25" eb="26">
      <t>イ</t>
    </rPh>
    <rPh sb="27" eb="28">
      <t>キ</t>
    </rPh>
    <rPh sb="29" eb="30">
      <t>ス</t>
    </rPh>
    <phoneticPr fontId="1"/>
  </si>
  <si>
    <t>チェックリスト</t>
    <phoneticPr fontId="1"/>
  </si>
  <si>
    <t>4000人以上</t>
    <rPh sb="4" eb="7">
      <t>ニンイジョウ</t>
    </rPh>
    <phoneticPr fontId="1"/>
  </si>
  <si>
    <t>4年平均</t>
    <rPh sb="1" eb="2">
      <t>ネン</t>
    </rPh>
    <rPh sb="2" eb="4">
      <t>ヘイキン</t>
    </rPh>
    <phoneticPr fontId="1"/>
  </si>
  <si>
    <t>単年度</t>
    <rPh sb="0" eb="3">
      <t>タンネンド</t>
    </rPh>
    <phoneticPr fontId="1"/>
  </si>
  <si>
    <t>チェック</t>
    <phoneticPr fontId="1"/>
  </si>
  <si>
    <t>摘要率</t>
    <rPh sb="0" eb="2">
      <t>テキヨウ</t>
    </rPh>
    <rPh sb="2" eb="3">
      <t>リツ</t>
    </rPh>
    <phoneticPr fontId="1"/>
  </si>
  <si>
    <t>4．入学者数は各年度の5月1日時点の人数を記入して下さい。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1"/>
  </si>
  <si>
    <t>6．編入学定員は入学定員に含めないでください。</t>
    <rPh sb="2" eb="5">
      <t>ヘンニュウガク</t>
    </rPh>
    <rPh sb="5" eb="7">
      <t>テイイン</t>
    </rPh>
    <rPh sb="8" eb="10">
      <t>ニュウガク</t>
    </rPh>
    <rPh sb="10" eb="12">
      <t>テイイン</t>
    </rPh>
    <rPh sb="13" eb="14">
      <t>フク</t>
    </rPh>
    <phoneticPr fontId="1"/>
  </si>
  <si>
    <t>入学定員超過の状況</t>
    <rPh sb="0" eb="2">
      <t>ニュウガク</t>
    </rPh>
    <rPh sb="2" eb="4">
      <t>テイイン</t>
    </rPh>
    <rPh sb="4" eb="6">
      <t>チョウカ</t>
    </rPh>
    <rPh sb="7" eb="9">
      <t>ジョウキョウ</t>
    </rPh>
    <phoneticPr fontId="1"/>
  </si>
  <si>
    <t>-</t>
    <phoneticPr fontId="1"/>
  </si>
  <si>
    <t>7．完成年度を迎えていない学部については、設置以前の年度の入学者数・入学定員欄にいずれも「-」を記入して下さい。</t>
    <rPh sb="2" eb="4">
      <t>カンセイ</t>
    </rPh>
    <rPh sb="4" eb="6">
      <t>ネンド</t>
    </rPh>
    <rPh sb="7" eb="8">
      <t>ムカ</t>
    </rPh>
    <rPh sb="13" eb="15">
      <t>ガクブ</t>
    </rPh>
    <rPh sb="21" eb="23">
      <t>セッチ</t>
    </rPh>
    <rPh sb="23" eb="25">
      <t>イゼン</t>
    </rPh>
    <rPh sb="26" eb="28">
      <t>ネンド</t>
    </rPh>
    <rPh sb="29" eb="31">
      <t>ニュウガク</t>
    </rPh>
    <rPh sb="31" eb="32">
      <t>シャ</t>
    </rPh>
    <rPh sb="32" eb="33">
      <t>スウ</t>
    </rPh>
    <rPh sb="34" eb="36">
      <t>ニュウガク</t>
    </rPh>
    <rPh sb="36" eb="38">
      <t>テイイン</t>
    </rPh>
    <rPh sb="38" eb="39">
      <t>ラン</t>
    </rPh>
    <rPh sb="48" eb="50">
      <t>キニュウ</t>
    </rPh>
    <rPh sb="52" eb="53">
      <t>クダ</t>
    </rPh>
    <phoneticPr fontId="1"/>
  </si>
  <si>
    <t>-</t>
    <phoneticPr fontId="1"/>
  </si>
  <si>
    <t>-</t>
    <phoneticPr fontId="1"/>
  </si>
  <si>
    <t>-</t>
    <phoneticPr fontId="1"/>
  </si>
  <si>
    <t>記入例</t>
    <rPh sb="0" eb="2">
      <t>キニュウ</t>
    </rPh>
    <rPh sb="2" eb="3">
      <t>レイ</t>
    </rPh>
    <phoneticPr fontId="1"/>
  </si>
  <si>
    <t>××学部</t>
    <rPh sb="2" eb="4">
      <t>ガクブ</t>
    </rPh>
    <phoneticPr fontId="1"/>
  </si>
  <si>
    <t>△△学部</t>
    <rPh sb="2" eb="4">
      <t>ガクブ</t>
    </rPh>
    <phoneticPr fontId="1"/>
  </si>
  <si>
    <t>□□学部</t>
    <rPh sb="2" eb="4">
      <t>ガクブ</t>
    </rPh>
    <phoneticPr fontId="1"/>
  </si>
  <si>
    <t>●●学部</t>
    <rPh sb="2" eb="4">
      <t>ガクブ</t>
    </rPh>
    <phoneticPr fontId="1"/>
  </si>
  <si>
    <t>2019年度</t>
    <rPh sb="4" eb="6">
      <t>ネンド</t>
    </rPh>
    <phoneticPr fontId="1"/>
  </si>
  <si>
    <t>2018年度</t>
    <rPh sb="4" eb="6">
      <t>ネンド</t>
    </rPh>
    <phoneticPr fontId="1"/>
  </si>
  <si>
    <t>2017年度</t>
    <rPh sb="4" eb="6">
      <t>ネンド</t>
    </rPh>
    <phoneticPr fontId="1"/>
  </si>
  <si>
    <t>2016年度</t>
    <rPh sb="4" eb="6">
      <t>ネンド</t>
    </rPh>
    <phoneticPr fontId="1"/>
  </si>
  <si>
    <t>○○大学</t>
    <rPh sb="2" eb="4">
      <t>ダイガク</t>
    </rPh>
    <phoneticPr fontId="1"/>
  </si>
  <si>
    <t>1．大学規模（収容定員）、学部等名、入学者数、入学定員の各欄を記入して下さい。</t>
    <rPh sb="2" eb="4">
      <t>ダイガク</t>
    </rPh>
    <rPh sb="4" eb="6">
      <t>キボ</t>
    </rPh>
    <rPh sb="7" eb="9">
      <t>シュウヨウ</t>
    </rPh>
    <rPh sb="9" eb="11">
      <t>テイイン</t>
    </rPh>
    <rPh sb="13" eb="15">
      <t>ガクブ</t>
    </rPh>
    <rPh sb="15" eb="16">
      <t>トウ</t>
    </rPh>
    <rPh sb="16" eb="17">
      <t>メイ</t>
    </rPh>
    <rPh sb="18" eb="20">
      <t>ニュウガク</t>
    </rPh>
    <rPh sb="20" eb="21">
      <t>シャ</t>
    </rPh>
    <rPh sb="21" eb="22">
      <t>スウ</t>
    </rPh>
    <rPh sb="23" eb="25">
      <t>ニュウガク</t>
    </rPh>
    <rPh sb="25" eb="27">
      <t>テイイン</t>
    </rPh>
    <rPh sb="28" eb="29">
      <t>カク</t>
    </rPh>
    <rPh sb="29" eb="30">
      <t>ラン</t>
    </rPh>
    <rPh sb="31" eb="33">
      <t>キニュウ</t>
    </rPh>
    <rPh sb="35" eb="3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</si>
</sst>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7"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9"/>
      <color theme="1"/>
      <name val="ＭＳ Ｐゴシック"/>
      <family val="3"/>
      <charset val="128"/>
      <scheme val="major"/>
    </font>
    <font>
      <sz val="9"/>
      <color theme="1"/>
      <name val="ＭＳ Ｐゴシック"/>
      <family val="3"/>
      <charset val="128"/>
      <scheme val="minor"/>
    </font>
  </fonts>
  <fills count="4">
    <fill>
      <patternFill patternType="none"/>
    </fill>
    <fill>
      <patternFill patternType="gray125"/>
    </fill>
    <fill>
      <patternFill patternType="solid">
        <fgColor rgb="FF66FF99"/>
        <bgColor indexed="64"/>
      </patternFill>
    </fill>
    <fill>
      <patternFill patternType="solid">
        <fgColor theme="0" tint="-0.149967955565050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bottom/>
      <diagonal style="thin">
        <color auto="1"/>
      </diagonal>
    </border>
    <border>
      <left/>
      <right/>
      <top/>
      <bottom style="thin">
        <color auto="1"/>
      </bottom>
      <diagonal/>
    </border>
  </borders>
  <cellStyleXfs count="1">
    <xf numFmtId="0" fontId="0" fillId="0" borderId="0">
      <alignment vertical="center"/>
    </xf>
  </cellStyleXfs>
  <cellXfs count="53">
    <xf numFmtId="0" fontId="0" fillId="0" borderId="0" xfId="0">
      <alignment vertical="center"/>
    </xf>
    <xf numFmtId="176" fontId="2" fillId="0" borderId="5" xfId="0" applyNumberFormat="1" applyFont="1" applyBorder="1">
      <alignment vertical="center"/>
    </xf>
    <xf numFmtId="176" fontId="2" fillId="0" borderId="6" xfId="0" applyNumberFormat="1" applyFont="1" applyBorder="1">
      <alignment vertical="center"/>
    </xf>
    <xf numFmtId="0" fontId="2" fillId="0" borderId="4" xfId="0" applyFont="1" applyBorder="1">
      <alignment vertical="center"/>
    </xf>
    <xf numFmtId="0" fontId="3" fillId="0" borderId="0" xfId="0" applyFont="1">
      <alignment vertical="center"/>
    </xf>
    <xf numFmtId="0" fontId="3" fillId="2" borderId="7" xfId="0" applyFont="1" applyFill="1" applyBorder="1">
      <alignment vertical="center"/>
    </xf>
    <xf numFmtId="0" fontId="3" fillId="2" borderId="9" xfId="0" applyFont="1" applyFill="1" applyBorder="1">
      <alignment vertical="center"/>
    </xf>
    <xf numFmtId="0" fontId="3" fillId="2" borderId="2" xfId="0" applyFont="1" applyFill="1" applyBorder="1">
      <alignment vertical="center"/>
    </xf>
    <xf numFmtId="0" fontId="3" fillId="2" borderId="4" xfId="0" applyFont="1" applyFill="1" applyBorder="1">
      <alignment vertical="center"/>
    </xf>
    <xf numFmtId="0" fontId="3" fillId="2" borderId="3" xfId="0" applyFont="1" applyFill="1" applyBorder="1">
      <alignment vertical="center"/>
    </xf>
    <xf numFmtId="0" fontId="3" fillId="2" borderId="6" xfId="0" applyFont="1" applyFill="1" applyBorder="1">
      <alignment vertical="center"/>
    </xf>
    <xf numFmtId="0" fontId="3" fillId="2" borderId="1" xfId="0" applyFont="1" applyFill="1" applyBorder="1" applyAlignment="1">
      <alignment horizontal="center" vertical="center"/>
    </xf>
    <xf numFmtId="0" fontId="3" fillId="0" borderId="4" xfId="0" applyFont="1" applyBorder="1">
      <alignment vertical="center"/>
    </xf>
    <xf numFmtId="177" fontId="3" fillId="3" borderId="4" xfId="0" applyNumberFormat="1" applyFont="1" applyFill="1" applyBorder="1">
      <alignment vertical="center"/>
    </xf>
    <xf numFmtId="0" fontId="3" fillId="2" borderId="5" xfId="0" applyFont="1" applyFill="1" applyBorder="1">
      <alignment vertical="center"/>
    </xf>
    <xf numFmtId="176" fontId="3" fillId="0" borderId="5" xfId="0" applyNumberFormat="1" applyFont="1" applyBorder="1">
      <alignment vertical="center"/>
    </xf>
    <xf numFmtId="0" fontId="3" fillId="0" borderId="15" xfId="0" applyFont="1" applyBorder="1">
      <alignment vertical="center"/>
    </xf>
    <xf numFmtId="176" fontId="3" fillId="0" borderId="6" xfId="0" applyNumberFormat="1" applyFont="1" applyBorder="1">
      <alignment vertical="center"/>
    </xf>
    <xf numFmtId="0" fontId="3" fillId="0" borderId="14" xfId="0" applyFont="1" applyBorder="1">
      <alignment vertical="center"/>
    </xf>
    <xf numFmtId="0" fontId="4" fillId="0" borderId="0" xfId="0" applyFont="1">
      <alignment vertical="center"/>
    </xf>
    <xf numFmtId="0" fontId="4" fillId="2" borderId="7" xfId="0" applyFont="1" applyFill="1" applyBorder="1">
      <alignment vertical="center"/>
    </xf>
    <xf numFmtId="0" fontId="4" fillId="2" borderId="9" xfId="0" applyFont="1" applyFill="1" applyBorder="1">
      <alignment vertical="center"/>
    </xf>
    <xf numFmtId="176" fontId="4" fillId="0" borderId="1" xfId="0" applyNumberFormat="1" applyFont="1" applyBorder="1">
      <alignment vertical="center"/>
    </xf>
    <xf numFmtId="0" fontId="4" fillId="2" borderId="2" xfId="0" applyFont="1" applyFill="1" applyBorder="1">
      <alignment vertical="center"/>
    </xf>
    <xf numFmtId="0" fontId="4" fillId="2" borderId="4" xfId="0" applyFont="1" applyFill="1" applyBorder="1">
      <alignment vertical="center"/>
    </xf>
    <xf numFmtId="0" fontId="4" fillId="2" borderId="3" xfId="0" applyFont="1" applyFill="1" applyBorder="1">
      <alignment vertical="center"/>
    </xf>
    <xf numFmtId="0" fontId="4" fillId="2" borderId="6" xfId="0" applyFont="1" applyFill="1" applyBorder="1">
      <alignment vertical="center"/>
    </xf>
    <xf numFmtId="0" fontId="4" fillId="2" borderId="1" xfId="0" applyFont="1" applyFill="1" applyBorder="1" applyAlignment="1">
      <alignment horizontal="center" vertical="center"/>
    </xf>
    <xf numFmtId="0" fontId="4" fillId="0" borderId="4" xfId="0" applyFont="1" applyBorder="1">
      <alignment vertical="center"/>
    </xf>
    <xf numFmtId="177" fontId="4" fillId="3" borderId="4" xfId="0" applyNumberFormat="1" applyFont="1" applyFill="1" applyBorder="1">
      <alignment vertical="center"/>
    </xf>
    <xf numFmtId="0" fontId="4" fillId="2" borderId="5" xfId="0" applyFont="1" applyFill="1" applyBorder="1">
      <alignment vertical="center"/>
    </xf>
    <xf numFmtId="176" fontId="4" fillId="0" borderId="5" xfId="0" applyNumberFormat="1" applyFont="1" applyBorder="1">
      <alignment vertical="center"/>
    </xf>
    <xf numFmtId="0" fontId="4" fillId="0" borderId="15" xfId="0" applyFont="1" applyBorder="1">
      <alignment vertical="center"/>
    </xf>
    <xf numFmtId="176" fontId="4" fillId="0" borderId="6" xfId="0" applyNumberFormat="1" applyFont="1" applyBorder="1">
      <alignment vertical="center"/>
    </xf>
    <xf numFmtId="0" fontId="4" fillId="0" borderId="14" xfId="0" applyFont="1" applyBorder="1">
      <alignment vertical="center"/>
    </xf>
    <xf numFmtId="0" fontId="5" fillId="0" borderId="0" xfId="0" applyFont="1">
      <alignment vertical="center"/>
    </xf>
    <xf numFmtId="176" fontId="2" fillId="0" borderId="1" xfId="0" applyNumberFormat="1" applyFont="1" applyBorder="1">
      <alignment vertical="center"/>
    </xf>
    <xf numFmtId="0" fontId="6" fillId="0" borderId="0" xfId="0" applyFont="1">
      <alignment vertical="center"/>
    </xf>
    <xf numFmtId="0" fontId="4" fillId="0" borderId="16" xfId="0" applyFont="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66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abSelected="1" view="pageBreakPreview" zoomScale="115" zoomScaleNormal="75" zoomScaleSheetLayoutView="115" workbookViewId="0">
      <selection activeCell="A2" sqref="A2"/>
    </sheetView>
  </sheetViews>
  <sheetFormatPr defaultRowHeight="13.5" x14ac:dyDescent="0.15"/>
  <cols>
    <col min="1" max="1" width="19.5" style="4" customWidth="1"/>
    <col min="2" max="2" width="17.625" style="4" customWidth="1"/>
    <col min="3" max="6" width="13.875" style="4" customWidth="1"/>
    <col min="7" max="7" width="18.625" style="4" customWidth="1"/>
    <col min="8" max="16384" width="9" style="4"/>
  </cols>
  <sheetData>
    <row r="1" spans="1:11" x14ac:dyDescent="0.15">
      <c r="A1" s="4" t="s">
        <v>26</v>
      </c>
      <c r="F1" s="44" t="s">
        <v>32</v>
      </c>
      <c r="G1" s="45"/>
    </row>
    <row r="2" spans="1:11" x14ac:dyDescent="0.15">
      <c r="F2" s="46"/>
      <c r="G2" s="47"/>
      <c r="I2" s="4" t="s">
        <v>18</v>
      </c>
    </row>
    <row r="3" spans="1:11" x14ac:dyDescent="0.15">
      <c r="A3" s="5" t="s">
        <v>5</v>
      </c>
      <c r="B3" s="6"/>
      <c r="C3" s="36">
        <v>4520</v>
      </c>
      <c r="I3" s="4" t="s">
        <v>19</v>
      </c>
      <c r="K3" s="4" t="str">
        <f>IF(C3&gt;=4000,"○","×")</f>
        <v>○</v>
      </c>
    </row>
    <row r="5" spans="1:11" x14ac:dyDescent="0.15">
      <c r="A5" s="7" t="s">
        <v>1</v>
      </c>
      <c r="B5" s="8" t="s">
        <v>13</v>
      </c>
      <c r="C5" s="39" t="s">
        <v>0</v>
      </c>
      <c r="D5" s="40"/>
      <c r="E5" s="40"/>
      <c r="F5" s="41"/>
      <c r="G5" s="42" t="s">
        <v>4</v>
      </c>
    </row>
    <row r="6" spans="1:11" x14ac:dyDescent="0.15">
      <c r="A6" s="9"/>
      <c r="B6" s="10"/>
      <c r="C6" s="11" t="s">
        <v>37</v>
      </c>
      <c r="D6" s="11" t="s">
        <v>38</v>
      </c>
      <c r="E6" s="11" t="s">
        <v>39</v>
      </c>
      <c r="F6" s="11" t="s">
        <v>40</v>
      </c>
      <c r="G6" s="43"/>
      <c r="J6" s="4" t="s">
        <v>23</v>
      </c>
      <c r="K6" s="4" t="s">
        <v>22</v>
      </c>
    </row>
    <row r="7" spans="1:11" x14ac:dyDescent="0.15">
      <c r="A7" s="3" t="s">
        <v>12</v>
      </c>
      <c r="B7" s="8" t="s">
        <v>2</v>
      </c>
      <c r="C7" s="13">
        <f>ROUNDDOWN(C8/C9,2)</f>
        <v>1.01</v>
      </c>
      <c r="D7" s="13">
        <f>ROUNDDOWN(D8/D9,2)</f>
        <v>1</v>
      </c>
      <c r="E7" s="13">
        <f t="shared" ref="E7:F7" si="0">ROUNDDOWN(E8/E9,2)</f>
        <v>1.01</v>
      </c>
      <c r="F7" s="13">
        <f t="shared" si="0"/>
        <v>1.02</v>
      </c>
      <c r="G7" s="13">
        <f t="shared" ref="G7" si="1">ROUNDDOWN(_xlfn.AGGREGATE(1,6,C7:F7),2)</f>
        <v>1.01</v>
      </c>
    </row>
    <row r="8" spans="1:11" x14ac:dyDescent="0.15">
      <c r="A8" s="14"/>
      <c r="B8" s="14" t="s">
        <v>3</v>
      </c>
      <c r="C8" s="1">
        <v>610</v>
      </c>
      <c r="D8" s="1">
        <v>603</v>
      </c>
      <c r="E8" s="1">
        <v>608</v>
      </c>
      <c r="F8" s="1">
        <v>612</v>
      </c>
      <c r="G8" s="16"/>
      <c r="I8" s="4" t="s">
        <v>20</v>
      </c>
      <c r="J8" s="4">
        <f>IF($K$3="○",_xlfn.IFS(C9&gt;300,1.15,(C9&gt;=100)*AND(C9&lt;300),1.2,C9&lt;100,1.25),1.25)</f>
        <v>1.1499999999999999</v>
      </c>
      <c r="K8" s="4" t="str">
        <f>IF(G7&lt;J8,"○","×")</f>
        <v>○</v>
      </c>
    </row>
    <row r="9" spans="1:11" x14ac:dyDescent="0.15">
      <c r="A9" s="10"/>
      <c r="B9" s="10" t="s">
        <v>6</v>
      </c>
      <c r="C9" s="2">
        <v>600</v>
      </c>
      <c r="D9" s="2">
        <v>600</v>
      </c>
      <c r="E9" s="2">
        <v>600</v>
      </c>
      <c r="F9" s="2">
        <v>600</v>
      </c>
      <c r="G9" s="18"/>
      <c r="I9" s="4" t="s">
        <v>21</v>
      </c>
      <c r="J9" s="4">
        <f>IF($K$3="○",_xlfn.IFS(C9&gt;300,1.05,(C9&gt;=100)*AND(C9&lt;300),1.1,C9&lt;100,1.15),1.15)</f>
        <v>1.05</v>
      </c>
      <c r="K9" s="4" t="str">
        <f>IF(C7&lt;J9,"○","×")</f>
        <v>○</v>
      </c>
    </row>
    <row r="10" spans="1:11" x14ac:dyDescent="0.15">
      <c r="A10" s="3" t="s">
        <v>34</v>
      </c>
      <c r="B10" s="8" t="s">
        <v>7</v>
      </c>
      <c r="C10" s="13">
        <f t="shared" ref="C10:F10" si="2">ROUNDDOWN(C11/C12,2)</f>
        <v>1.04</v>
      </c>
      <c r="D10" s="13">
        <f t="shared" si="2"/>
        <v>1.03</v>
      </c>
      <c r="E10" s="13">
        <f t="shared" si="2"/>
        <v>1.06</v>
      </c>
      <c r="F10" s="13">
        <f t="shared" si="2"/>
        <v>1.04</v>
      </c>
      <c r="G10" s="13">
        <f>ROUNDDOWN(_xlfn.AGGREGATE(1,6,C10:F10),2)</f>
        <v>1.04</v>
      </c>
    </row>
    <row r="11" spans="1:11" x14ac:dyDescent="0.15">
      <c r="A11" s="14"/>
      <c r="B11" s="14" t="s">
        <v>8</v>
      </c>
      <c r="C11" s="1">
        <v>260</v>
      </c>
      <c r="D11" s="1">
        <v>259</v>
      </c>
      <c r="E11" s="1">
        <v>265</v>
      </c>
      <c r="F11" s="1">
        <v>260</v>
      </c>
      <c r="G11" s="16"/>
      <c r="I11" s="4" t="s">
        <v>20</v>
      </c>
      <c r="J11" s="4">
        <f>IF($K$3="○",_xlfn.IFS(C12&gt;300,1.15,(C12&gt;=100)*AND(C12&lt;300),1.2,C12&lt;100,1.25),1.25)</f>
        <v>1.2</v>
      </c>
      <c r="K11" s="4" t="str">
        <f t="shared" ref="K11" si="3">IF(G10&lt;J11,"○","×")</f>
        <v>○</v>
      </c>
    </row>
    <row r="12" spans="1:11" x14ac:dyDescent="0.15">
      <c r="A12" s="10"/>
      <c r="B12" s="10" t="s">
        <v>9</v>
      </c>
      <c r="C12" s="2">
        <v>250</v>
      </c>
      <c r="D12" s="2">
        <v>250</v>
      </c>
      <c r="E12" s="2">
        <v>250</v>
      </c>
      <c r="F12" s="2">
        <v>250</v>
      </c>
      <c r="G12" s="18"/>
      <c r="I12" s="4" t="s">
        <v>21</v>
      </c>
      <c r="J12" s="4">
        <f>IF($K$3="○",_xlfn.IFS(C12&gt;300,1.05,(C12&gt;=100)*AND(C12&lt;300),1.1,C12&lt;100,1.15),1.15)</f>
        <v>1.1000000000000001</v>
      </c>
      <c r="K12" s="4" t="str">
        <f t="shared" ref="K12" si="4">IF(C10&lt;J12,"○","×")</f>
        <v>○</v>
      </c>
    </row>
    <row r="13" spans="1:11" x14ac:dyDescent="0.15">
      <c r="A13" s="3" t="s">
        <v>35</v>
      </c>
      <c r="B13" s="8" t="s">
        <v>7</v>
      </c>
      <c r="C13" s="13">
        <f t="shared" ref="C13:F13" si="5">ROUNDDOWN(C14/C15,2)</f>
        <v>1</v>
      </c>
      <c r="D13" s="13">
        <f t="shared" si="5"/>
        <v>1.04</v>
      </c>
      <c r="E13" s="13">
        <f t="shared" si="5"/>
        <v>1.01</v>
      </c>
      <c r="F13" s="13">
        <f t="shared" si="5"/>
        <v>1.06</v>
      </c>
      <c r="G13" s="13">
        <f t="shared" ref="G13" si="6">ROUNDDOWN(_xlfn.AGGREGATE(1,6,C13:F13),2)</f>
        <v>1.02</v>
      </c>
    </row>
    <row r="14" spans="1:11" x14ac:dyDescent="0.15">
      <c r="A14" s="14"/>
      <c r="B14" s="14" t="s">
        <v>8</v>
      </c>
      <c r="C14" s="1">
        <v>150</v>
      </c>
      <c r="D14" s="1">
        <v>157</v>
      </c>
      <c r="E14" s="1">
        <v>152</v>
      </c>
      <c r="F14" s="1">
        <v>160</v>
      </c>
      <c r="G14" s="16"/>
      <c r="I14" s="4" t="s">
        <v>20</v>
      </c>
      <c r="J14" s="4">
        <f>IF($K$3="○",_xlfn.IFS(C15&gt;300,1.15,(C15&gt;=100)*AND(C15&lt;300),1.2,C15&lt;100,1.25),1.25)</f>
        <v>1.2</v>
      </c>
      <c r="K14" s="4" t="str">
        <f t="shared" ref="K14" si="7">IF(G13&lt;J14,"○","×")</f>
        <v>○</v>
      </c>
    </row>
    <row r="15" spans="1:11" x14ac:dyDescent="0.15">
      <c r="A15" s="10"/>
      <c r="B15" s="10" t="s">
        <v>10</v>
      </c>
      <c r="C15" s="2">
        <v>150</v>
      </c>
      <c r="D15" s="2">
        <v>150</v>
      </c>
      <c r="E15" s="2">
        <v>150</v>
      </c>
      <c r="F15" s="2">
        <v>150</v>
      </c>
      <c r="G15" s="18"/>
      <c r="I15" s="4" t="s">
        <v>21</v>
      </c>
      <c r="J15" s="4">
        <f>IF($K$3="○",_xlfn.IFS(C15&gt;300,1.05,(C15&gt;=100)*AND(C15&lt;300),1.1,C15&lt;100,1.15),1.15)</f>
        <v>1.1000000000000001</v>
      </c>
      <c r="K15" s="4" t="str">
        <f t="shared" ref="K15" si="8">IF(C13&lt;J15,"○","×")</f>
        <v>○</v>
      </c>
    </row>
    <row r="16" spans="1:11" x14ac:dyDescent="0.15">
      <c r="A16" s="3" t="s">
        <v>33</v>
      </c>
      <c r="B16" s="8" t="s">
        <v>7</v>
      </c>
      <c r="C16" s="13">
        <f t="shared" ref="C16:F16" si="9">ROUNDDOWN(C17/C18,2)</f>
        <v>1.03</v>
      </c>
      <c r="D16" s="13">
        <f t="shared" si="9"/>
        <v>1.02</v>
      </c>
      <c r="E16" s="13">
        <f t="shared" si="9"/>
        <v>1.05</v>
      </c>
      <c r="F16" s="13">
        <f t="shared" si="9"/>
        <v>1.01</v>
      </c>
      <c r="G16" s="13">
        <f t="shared" ref="G16" si="10">ROUNDDOWN(_xlfn.AGGREGATE(1,6,C16:F16),2)</f>
        <v>1.02</v>
      </c>
    </row>
    <row r="17" spans="1:11" x14ac:dyDescent="0.15">
      <c r="A17" s="14"/>
      <c r="B17" s="14" t="s">
        <v>8</v>
      </c>
      <c r="C17" s="1">
        <v>83</v>
      </c>
      <c r="D17" s="1">
        <v>82</v>
      </c>
      <c r="E17" s="1">
        <v>84</v>
      </c>
      <c r="F17" s="1">
        <v>81</v>
      </c>
      <c r="G17" s="16"/>
      <c r="I17" s="4" t="s">
        <v>20</v>
      </c>
      <c r="J17" s="4">
        <f>IF($K$3="○",_xlfn.IFS(C18&gt;300,1.15,(C18&gt;=100)*AND(C18&lt;300),1.2,C18&lt;100,1.25),1.25)</f>
        <v>1.25</v>
      </c>
      <c r="K17" s="4" t="str">
        <f t="shared" ref="K17" si="11">IF(G16&lt;J17,"○","×")</f>
        <v>○</v>
      </c>
    </row>
    <row r="18" spans="1:11" x14ac:dyDescent="0.15">
      <c r="A18" s="10"/>
      <c r="B18" s="10" t="s">
        <v>10</v>
      </c>
      <c r="C18" s="2">
        <v>80</v>
      </c>
      <c r="D18" s="2">
        <v>80</v>
      </c>
      <c r="E18" s="2">
        <v>80</v>
      </c>
      <c r="F18" s="2">
        <v>80</v>
      </c>
      <c r="G18" s="18"/>
      <c r="I18" s="4" t="s">
        <v>21</v>
      </c>
      <c r="J18" s="4">
        <f>IF($K$3="○",_xlfn.IFS(C18&gt;300,1.05,(C18&gt;=100)*AND(C18&lt;300),1.1,C18&lt;100,1.15),1.15)</f>
        <v>1.1499999999999999</v>
      </c>
      <c r="K18" s="4" t="str">
        <f t="shared" ref="K18" si="12">IF(C16&lt;J18,"○","×")</f>
        <v>○</v>
      </c>
    </row>
    <row r="19" spans="1:11" x14ac:dyDescent="0.15">
      <c r="A19" s="3" t="s">
        <v>36</v>
      </c>
      <c r="B19" s="8" t="s">
        <v>7</v>
      </c>
      <c r="C19" s="13">
        <f t="shared" ref="C19:F19" si="13">ROUNDDOWN(C20/C21,2)</f>
        <v>1.03</v>
      </c>
      <c r="D19" s="13">
        <f t="shared" si="13"/>
        <v>1.02</v>
      </c>
      <c r="E19" s="13" t="e">
        <f t="shared" si="13"/>
        <v>#VALUE!</v>
      </c>
      <c r="F19" s="13" t="e">
        <f t="shared" si="13"/>
        <v>#VALUE!</v>
      </c>
      <c r="G19" s="13">
        <f t="shared" ref="G19:G49" si="14">ROUNDDOWN(_xlfn.AGGREGATE(1,6,C19:F19),2)</f>
        <v>1.02</v>
      </c>
    </row>
    <row r="20" spans="1:11" x14ac:dyDescent="0.15">
      <c r="A20" s="14"/>
      <c r="B20" s="14" t="s">
        <v>8</v>
      </c>
      <c r="C20" s="1">
        <v>103</v>
      </c>
      <c r="D20" s="1">
        <v>102</v>
      </c>
      <c r="E20" s="1" t="s">
        <v>29</v>
      </c>
      <c r="F20" s="1" t="s">
        <v>27</v>
      </c>
      <c r="G20" s="16"/>
      <c r="I20" s="4" t="s">
        <v>20</v>
      </c>
      <c r="J20" s="4">
        <f>IF($K$3="○",_xlfn.IFS(C21&gt;300,1.15,(C21&gt;=100)*AND(C21&lt;300),1.2,C21&lt;100,1.25),1.25)</f>
        <v>1.2</v>
      </c>
      <c r="K20" s="4" t="str">
        <f t="shared" ref="K20" si="15">IF(G19&lt;J20,"○","×")</f>
        <v>○</v>
      </c>
    </row>
    <row r="21" spans="1:11" x14ac:dyDescent="0.15">
      <c r="A21" s="10"/>
      <c r="B21" s="10" t="s">
        <v>10</v>
      </c>
      <c r="C21" s="2">
        <v>100</v>
      </c>
      <c r="D21" s="2">
        <v>100</v>
      </c>
      <c r="E21" s="2" t="s">
        <v>30</v>
      </c>
      <c r="F21" s="2" t="s">
        <v>31</v>
      </c>
      <c r="G21" s="18"/>
      <c r="I21" s="4" t="s">
        <v>21</v>
      </c>
      <c r="J21" s="4">
        <f>IF($K$3="○",_xlfn.IFS(C21&gt;300,1.05,(C21&gt;=100)*AND(C21&lt;300),1.1,C21&lt;100,1.15),1.15)</f>
        <v>1.1000000000000001</v>
      </c>
      <c r="K21" s="4" t="str">
        <f t="shared" ref="K21" si="16">IF(C19&lt;J21,"○","×")</f>
        <v>○</v>
      </c>
    </row>
    <row r="22" spans="1:11" x14ac:dyDescent="0.15">
      <c r="A22" s="12" t="s">
        <v>12</v>
      </c>
      <c r="B22" s="8" t="s">
        <v>7</v>
      </c>
      <c r="C22" s="13" t="e">
        <f t="shared" ref="C22:F22" si="17">ROUNDDOWN(C23/C24,2)</f>
        <v>#DIV/0!</v>
      </c>
      <c r="D22" s="13" t="e">
        <f t="shared" si="17"/>
        <v>#DIV/0!</v>
      </c>
      <c r="E22" s="13" t="e">
        <f t="shared" si="17"/>
        <v>#DIV/0!</v>
      </c>
      <c r="F22" s="13" t="e">
        <f t="shared" si="17"/>
        <v>#DIV/0!</v>
      </c>
      <c r="G22" s="13" t="e">
        <f t="shared" si="14"/>
        <v>#DIV/0!</v>
      </c>
    </row>
    <row r="23" spans="1:11" x14ac:dyDescent="0.15">
      <c r="A23" s="14"/>
      <c r="B23" s="14" t="s">
        <v>8</v>
      </c>
      <c r="C23" s="15"/>
      <c r="D23" s="15"/>
      <c r="E23" s="15"/>
      <c r="F23" s="15"/>
      <c r="G23" s="16"/>
      <c r="I23" s="4" t="s">
        <v>20</v>
      </c>
      <c r="J23" s="4">
        <f>IF($K$3="○",_xlfn.IFS(C24&gt;300,1.15,(C24&gt;=100)*AND(C24&lt;300),1.2,C24&lt;100,1.25),1.25)</f>
        <v>1.25</v>
      </c>
      <c r="K23" s="4" t="e">
        <f t="shared" ref="K23" si="18">IF(G22&lt;J23,"○","×")</f>
        <v>#DIV/0!</v>
      </c>
    </row>
    <row r="24" spans="1:11" x14ac:dyDescent="0.15">
      <c r="A24" s="10"/>
      <c r="B24" s="10" t="s">
        <v>10</v>
      </c>
      <c r="C24" s="17"/>
      <c r="D24" s="17"/>
      <c r="E24" s="17"/>
      <c r="F24" s="17"/>
      <c r="G24" s="18"/>
      <c r="I24" s="4" t="s">
        <v>21</v>
      </c>
      <c r="J24" s="4">
        <f>IF($K$3="○",_xlfn.IFS(C24&gt;300,1.05,(C24&gt;=100)*AND(C24&lt;300),1.1,C24&lt;100,1.15),1.15)</f>
        <v>1.1499999999999999</v>
      </c>
      <c r="K24" s="4" t="e">
        <f t="shared" ref="K24" si="19">IF(C22&lt;J24,"○","×")</f>
        <v>#DIV/0!</v>
      </c>
    </row>
    <row r="25" spans="1:11" x14ac:dyDescent="0.15">
      <c r="A25" s="12" t="s">
        <v>12</v>
      </c>
      <c r="B25" s="8" t="s">
        <v>7</v>
      </c>
      <c r="C25" s="13" t="e">
        <f t="shared" ref="C25:F25" si="20">ROUNDDOWN(C26/C27,2)</f>
        <v>#DIV/0!</v>
      </c>
      <c r="D25" s="13" t="e">
        <f t="shared" si="20"/>
        <v>#DIV/0!</v>
      </c>
      <c r="E25" s="13" t="e">
        <f t="shared" si="20"/>
        <v>#DIV/0!</v>
      </c>
      <c r="F25" s="13" t="e">
        <f t="shared" si="20"/>
        <v>#DIV/0!</v>
      </c>
      <c r="G25" s="13" t="e">
        <f t="shared" si="14"/>
        <v>#DIV/0!</v>
      </c>
    </row>
    <row r="26" spans="1:11" x14ac:dyDescent="0.15">
      <c r="A26" s="14"/>
      <c r="B26" s="14" t="s">
        <v>8</v>
      </c>
      <c r="C26" s="15"/>
      <c r="D26" s="15"/>
      <c r="E26" s="15"/>
      <c r="F26" s="15"/>
      <c r="G26" s="16"/>
      <c r="I26" s="4" t="s">
        <v>20</v>
      </c>
      <c r="J26" s="4">
        <f>IF($K$3="○",_xlfn.IFS(C27&gt;300,1.15,(C27&gt;=100)*AND(C27&lt;300),1.2,C27&lt;100,1.25),1.25)</f>
        <v>1.25</v>
      </c>
      <c r="K26" s="4" t="e">
        <f t="shared" ref="K26" si="21">IF(G25&lt;J26,"○","×")</f>
        <v>#DIV/0!</v>
      </c>
    </row>
    <row r="27" spans="1:11" x14ac:dyDescent="0.15">
      <c r="A27" s="10"/>
      <c r="B27" s="10" t="s">
        <v>10</v>
      </c>
      <c r="C27" s="17"/>
      <c r="D27" s="17"/>
      <c r="E27" s="17"/>
      <c r="F27" s="17"/>
      <c r="G27" s="18"/>
      <c r="I27" s="4" t="s">
        <v>21</v>
      </c>
      <c r="J27" s="4">
        <f>IF($K$3="○",_xlfn.IFS(C27&gt;300,1.05,(C27&gt;=100)*AND(C27&lt;300),1.1,C27&lt;100,1.15),1.15)</f>
        <v>1.1499999999999999</v>
      </c>
      <c r="K27" s="4" t="e">
        <f t="shared" ref="K27" si="22">IF(C25&lt;J27,"○","×")</f>
        <v>#DIV/0!</v>
      </c>
    </row>
    <row r="28" spans="1:11" x14ac:dyDescent="0.15">
      <c r="A28" s="12" t="s">
        <v>12</v>
      </c>
      <c r="B28" s="8" t="s">
        <v>7</v>
      </c>
      <c r="C28" s="13" t="e">
        <f t="shared" ref="C28:F28" si="23">ROUNDDOWN(C29/C30,2)</f>
        <v>#DIV/0!</v>
      </c>
      <c r="D28" s="13" t="e">
        <f t="shared" si="23"/>
        <v>#DIV/0!</v>
      </c>
      <c r="E28" s="13" t="e">
        <f t="shared" si="23"/>
        <v>#DIV/0!</v>
      </c>
      <c r="F28" s="13" t="e">
        <f t="shared" si="23"/>
        <v>#DIV/0!</v>
      </c>
      <c r="G28" s="13" t="e">
        <f t="shared" si="14"/>
        <v>#DIV/0!</v>
      </c>
    </row>
    <row r="29" spans="1:11" x14ac:dyDescent="0.15">
      <c r="A29" s="14"/>
      <c r="B29" s="14" t="s">
        <v>8</v>
      </c>
      <c r="C29" s="15"/>
      <c r="D29" s="15"/>
      <c r="E29" s="15"/>
      <c r="F29" s="15"/>
      <c r="G29" s="16"/>
      <c r="I29" s="4" t="s">
        <v>20</v>
      </c>
      <c r="J29" s="4">
        <f>IF($K$3="○",_xlfn.IFS(C30&gt;300,1.15,(C30&gt;=100)*AND(C30&lt;300),1.2,C30&lt;100,1.25),1.25)</f>
        <v>1.25</v>
      </c>
      <c r="K29" s="4" t="e">
        <f t="shared" ref="K29" si="24">IF(G28&lt;J29,"○","×")</f>
        <v>#DIV/0!</v>
      </c>
    </row>
    <row r="30" spans="1:11" x14ac:dyDescent="0.15">
      <c r="A30" s="10"/>
      <c r="B30" s="10" t="s">
        <v>10</v>
      </c>
      <c r="C30" s="17"/>
      <c r="D30" s="17"/>
      <c r="E30" s="17"/>
      <c r="F30" s="17"/>
      <c r="G30" s="18"/>
      <c r="I30" s="4" t="s">
        <v>21</v>
      </c>
      <c r="J30" s="4">
        <f>IF($K$3="○",_xlfn.IFS(C30&gt;300,1.05,(C30&gt;=100)*AND(C30&lt;300),1.1,C30&lt;100,1.15),1.15)</f>
        <v>1.1499999999999999</v>
      </c>
      <c r="K30" s="4" t="e">
        <f t="shared" ref="K30" si="25">IF(C28&lt;J30,"○","×")</f>
        <v>#DIV/0!</v>
      </c>
    </row>
    <row r="31" spans="1:11" x14ac:dyDescent="0.15">
      <c r="A31" s="12" t="s">
        <v>12</v>
      </c>
      <c r="B31" s="8" t="s">
        <v>7</v>
      </c>
      <c r="C31" s="13" t="e">
        <f t="shared" ref="C31:F31" si="26">ROUNDDOWN(C32/C33,2)</f>
        <v>#DIV/0!</v>
      </c>
      <c r="D31" s="13" t="e">
        <f t="shared" si="26"/>
        <v>#DIV/0!</v>
      </c>
      <c r="E31" s="13" t="e">
        <f t="shared" si="26"/>
        <v>#DIV/0!</v>
      </c>
      <c r="F31" s="13" t="e">
        <f t="shared" si="26"/>
        <v>#DIV/0!</v>
      </c>
      <c r="G31" s="13" t="e">
        <f t="shared" si="14"/>
        <v>#DIV/0!</v>
      </c>
    </row>
    <row r="32" spans="1:11" x14ac:dyDescent="0.15">
      <c r="A32" s="14"/>
      <c r="B32" s="14" t="s">
        <v>8</v>
      </c>
      <c r="C32" s="15"/>
      <c r="D32" s="15"/>
      <c r="E32" s="15"/>
      <c r="F32" s="15"/>
      <c r="G32" s="16"/>
      <c r="I32" s="4" t="s">
        <v>20</v>
      </c>
      <c r="J32" s="4">
        <f>IF($K$3="○",_xlfn.IFS(C33&gt;300,1.15,(C33&gt;=100)*AND(C33&lt;300),1.2,C33&lt;100,1.25),1.25)</f>
        <v>1.25</v>
      </c>
      <c r="K32" s="4" t="e">
        <f t="shared" ref="K32" si="27">IF(G31&lt;J32,"○","×")</f>
        <v>#DIV/0!</v>
      </c>
    </row>
    <row r="33" spans="1:11" x14ac:dyDescent="0.15">
      <c r="A33" s="10"/>
      <c r="B33" s="10" t="s">
        <v>10</v>
      </c>
      <c r="C33" s="17"/>
      <c r="D33" s="17"/>
      <c r="E33" s="17"/>
      <c r="F33" s="17"/>
      <c r="G33" s="18"/>
      <c r="I33" s="4" t="s">
        <v>21</v>
      </c>
      <c r="J33" s="4">
        <f>IF($K$3="○",_xlfn.IFS(C33&gt;300,1.05,(C33&gt;=100)*AND(C33&lt;300),1.1,C33&lt;100,1.15),1.15)</f>
        <v>1.1499999999999999</v>
      </c>
      <c r="K33" s="4" t="e">
        <f t="shared" ref="K33" si="28">IF(C31&lt;J33,"○","×")</f>
        <v>#DIV/0!</v>
      </c>
    </row>
    <row r="34" spans="1:11" x14ac:dyDescent="0.15">
      <c r="A34" s="12" t="s">
        <v>12</v>
      </c>
      <c r="B34" s="8" t="s">
        <v>7</v>
      </c>
      <c r="C34" s="13" t="e">
        <f t="shared" ref="C34:F34" si="29">ROUNDDOWN(C35/C36,2)</f>
        <v>#DIV/0!</v>
      </c>
      <c r="D34" s="13" t="e">
        <f t="shared" si="29"/>
        <v>#DIV/0!</v>
      </c>
      <c r="E34" s="13" t="e">
        <f t="shared" si="29"/>
        <v>#DIV/0!</v>
      </c>
      <c r="F34" s="13" t="e">
        <f t="shared" si="29"/>
        <v>#DIV/0!</v>
      </c>
      <c r="G34" s="13" t="e">
        <f t="shared" si="14"/>
        <v>#DIV/0!</v>
      </c>
    </row>
    <row r="35" spans="1:11" x14ac:dyDescent="0.15">
      <c r="A35" s="14"/>
      <c r="B35" s="14" t="s">
        <v>11</v>
      </c>
      <c r="C35" s="15"/>
      <c r="D35" s="15"/>
      <c r="E35" s="15"/>
      <c r="F35" s="15"/>
      <c r="G35" s="16"/>
      <c r="I35" s="4" t="s">
        <v>20</v>
      </c>
      <c r="J35" s="4">
        <f>IF($K$3="○",_xlfn.IFS(C36&gt;300,1.15,(C36&gt;=100)*AND(C36&lt;300),1.2,C36&lt;100,1.25),1.25)</f>
        <v>1.25</v>
      </c>
      <c r="K35" s="4" t="e">
        <f t="shared" ref="K35" si="30">IF(G34&lt;J35,"○","×")</f>
        <v>#DIV/0!</v>
      </c>
    </row>
    <row r="36" spans="1:11" x14ac:dyDescent="0.15">
      <c r="A36" s="10"/>
      <c r="B36" s="10" t="s">
        <v>10</v>
      </c>
      <c r="C36" s="17"/>
      <c r="D36" s="17"/>
      <c r="E36" s="17"/>
      <c r="F36" s="17"/>
      <c r="G36" s="18"/>
      <c r="I36" s="4" t="s">
        <v>21</v>
      </c>
      <c r="J36" s="4">
        <f>IF($K$3="○",_xlfn.IFS(C36&gt;300,1.05,(C36&gt;=100)*AND(C36&lt;300),1.1,C36&lt;100,1.15),1.15)</f>
        <v>1.1499999999999999</v>
      </c>
      <c r="K36" s="4" t="e">
        <f t="shared" ref="K36" si="31">IF(C34&lt;J36,"○","×")</f>
        <v>#DIV/0!</v>
      </c>
    </row>
    <row r="37" spans="1:11" x14ac:dyDescent="0.15">
      <c r="A37" s="12" t="s">
        <v>12</v>
      </c>
      <c r="B37" s="8" t="s">
        <v>7</v>
      </c>
      <c r="C37" s="13" t="e">
        <f t="shared" ref="C37:F37" si="32">ROUNDDOWN(C38/C39,2)</f>
        <v>#DIV/0!</v>
      </c>
      <c r="D37" s="13" t="e">
        <f t="shared" si="32"/>
        <v>#DIV/0!</v>
      </c>
      <c r="E37" s="13" t="e">
        <f t="shared" si="32"/>
        <v>#DIV/0!</v>
      </c>
      <c r="F37" s="13" t="e">
        <f t="shared" si="32"/>
        <v>#DIV/0!</v>
      </c>
      <c r="G37" s="13" t="e">
        <f t="shared" si="14"/>
        <v>#DIV/0!</v>
      </c>
    </row>
    <row r="38" spans="1:11" x14ac:dyDescent="0.15">
      <c r="A38" s="14"/>
      <c r="B38" s="14" t="s">
        <v>8</v>
      </c>
      <c r="C38" s="15"/>
      <c r="D38" s="15"/>
      <c r="E38" s="15"/>
      <c r="F38" s="15"/>
      <c r="G38" s="16"/>
      <c r="I38" s="4" t="s">
        <v>20</v>
      </c>
      <c r="J38" s="4">
        <f>IF($K$3="○",_xlfn.IFS(C39&gt;300,1.15,(C39&gt;=100)*AND(C39&lt;300),1.2,C39&lt;100,1.25),1.25)</f>
        <v>1.25</v>
      </c>
      <c r="K38" s="4" t="e">
        <f t="shared" ref="K38" si="33">IF(G37&lt;J38,"○","×")</f>
        <v>#DIV/0!</v>
      </c>
    </row>
    <row r="39" spans="1:11" x14ac:dyDescent="0.15">
      <c r="A39" s="10"/>
      <c r="B39" s="10" t="s">
        <v>10</v>
      </c>
      <c r="C39" s="17"/>
      <c r="D39" s="17"/>
      <c r="E39" s="17"/>
      <c r="F39" s="17"/>
      <c r="G39" s="18"/>
      <c r="I39" s="4" t="s">
        <v>21</v>
      </c>
      <c r="J39" s="4">
        <f>IF($K$3="○",_xlfn.IFS(C39&gt;300,1.05,(C39&gt;=100)*AND(C39&lt;300),1.1,C39&lt;100,1.15),1.15)</f>
        <v>1.1499999999999999</v>
      </c>
      <c r="K39" s="4" t="e">
        <f t="shared" ref="K39" si="34">IF(C37&lt;J39,"○","×")</f>
        <v>#DIV/0!</v>
      </c>
    </row>
    <row r="40" spans="1:11" x14ac:dyDescent="0.15">
      <c r="A40" s="12" t="s">
        <v>12</v>
      </c>
      <c r="B40" s="8" t="s">
        <v>7</v>
      </c>
      <c r="C40" s="13" t="e">
        <f t="shared" ref="C40:F40" si="35">ROUNDDOWN(C41/C42,2)</f>
        <v>#DIV/0!</v>
      </c>
      <c r="D40" s="13" t="e">
        <f t="shared" si="35"/>
        <v>#DIV/0!</v>
      </c>
      <c r="E40" s="13" t="e">
        <f t="shared" si="35"/>
        <v>#DIV/0!</v>
      </c>
      <c r="F40" s="13" t="e">
        <f t="shared" si="35"/>
        <v>#DIV/0!</v>
      </c>
      <c r="G40" s="13" t="e">
        <f t="shared" si="14"/>
        <v>#DIV/0!</v>
      </c>
    </row>
    <row r="41" spans="1:11" x14ac:dyDescent="0.15">
      <c r="A41" s="14"/>
      <c r="B41" s="14" t="s">
        <v>11</v>
      </c>
      <c r="C41" s="15"/>
      <c r="D41" s="15"/>
      <c r="E41" s="15"/>
      <c r="F41" s="15"/>
      <c r="G41" s="16"/>
      <c r="I41" s="4" t="s">
        <v>20</v>
      </c>
      <c r="J41" s="4">
        <f>IF($K$3="○",_xlfn.IFS(C42&gt;300,1.15,(C42&gt;=100)*AND(C42&lt;300),1.2,C42&lt;100,1.25),1.25)</f>
        <v>1.25</v>
      </c>
      <c r="K41" s="4" t="e">
        <f t="shared" ref="K41" si="36">IF(G40&lt;J41,"○","×")</f>
        <v>#DIV/0!</v>
      </c>
    </row>
    <row r="42" spans="1:11" x14ac:dyDescent="0.15">
      <c r="A42" s="10"/>
      <c r="B42" s="10" t="s">
        <v>10</v>
      </c>
      <c r="C42" s="17"/>
      <c r="D42" s="17"/>
      <c r="E42" s="17"/>
      <c r="F42" s="17"/>
      <c r="G42" s="18"/>
      <c r="I42" s="4" t="s">
        <v>21</v>
      </c>
      <c r="J42" s="4">
        <f>IF($K$3="○",_xlfn.IFS(C42&gt;300,1.05,(C42&gt;=100)*AND(C42&lt;300),1.1,C42&lt;100,1.15),1.15)</f>
        <v>1.1499999999999999</v>
      </c>
      <c r="K42" s="4" t="e">
        <f t="shared" ref="K42" si="37">IF(C40&lt;J42,"○","×")</f>
        <v>#DIV/0!</v>
      </c>
    </row>
    <row r="43" spans="1:11" x14ac:dyDescent="0.15">
      <c r="A43" s="12" t="s">
        <v>12</v>
      </c>
      <c r="B43" s="8" t="s">
        <v>7</v>
      </c>
      <c r="C43" s="13" t="e">
        <f t="shared" ref="C43:F43" si="38">ROUNDDOWN(C44/C45,2)</f>
        <v>#DIV/0!</v>
      </c>
      <c r="D43" s="13" t="e">
        <f t="shared" si="38"/>
        <v>#DIV/0!</v>
      </c>
      <c r="E43" s="13" t="e">
        <f t="shared" si="38"/>
        <v>#DIV/0!</v>
      </c>
      <c r="F43" s="13" t="e">
        <f t="shared" si="38"/>
        <v>#DIV/0!</v>
      </c>
      <c r="G43" s="13" t="e">
        <f t="shared" si="14"/>
        <v>#DIV/0!</v>
      </c>
    </row>
    <row r="44" spans="1:11" x14ac:dyDescent="0.15">
      <c r="A44" s="14"/>
      <c r="B44" s="14" t="s">
        <v>8</v>
      </c>
      <c r="C44" s="15"/>
      <c r="D44" s="15"/>
      <c r="E44" s="15"/>
      <c r="F44" s="15"/>
      <c r="G44" s="16"/>
      <c r="I44" s="4" t="s">
        <v>20</v>
      </c>
      <c r="J44" s="4">
        <f>IF($K$3="○",_xlfn.IFS(C45&gt;300,1.15,(C45&gt;=100)*AND(C45&lt;300),1.2,C45&lt;100,1.25),1.25)</f>
        <v>1.25</v>
      </c>
      <c r="K44" s="4" t="e">
        <f t="shared" ref="K44" si="39">IF(G43&lt;J44,"○","×")</f>
        <v>#DIV/0!</v>
      </c>
    </row>
    <row r="45" spans="1:11" x14ac:dyDescent="0.15">
      <c r="A45" s="10"/>
      <c r="B45" s="10" t="s">
        <v>10</v>
      </c>
      <c r="C45" s="17"/>
      <c r="D45" s="17"/>
      <c r="E45" s="17"/>
      <c r="F45" s="17"/>
      <c r="G45" s="18"/>
      <c r="I45" s="4" t="s">
        <v>21</v>
      </c>
      <c r="J45" s="4">
        <f>IF($K$3="○",_xlfn.IFS(C45&gt;300,1.05,(C45&gt;=100)*AND(C45&lt;300),1.1,C45&lt;100,1.15),1.15)</f>
        <v>1.1499999999999999</v>
      </c>
      <c r="K45" s="4" t="e">
        <f t="shared" ref="K45" si="40">IF(C43&lt;J45,"○","×")</f>
        <v>#DIV/0!</v>
      </c>
    </row>
    <row r="46" spans="1:11" x14ac:dyDescent="0.15">
      <c r="A46" s="12" t="s">
        <v>12</v>
      </c>
      <c r="B46" s="8" t="s">
        <v>7</v>
      </c>
      <c r="C46" s="13" t="e">
        <f t="shared" ref="C46:F46" si="41">ROUNDDOWN(C47/C48,2)</f>
        <v>#DIV/0!</v>
      </c>
      <c r="D46" s="13" t="e">
        <f t="shared" si="41"/>
        <v>#DIV/0!</v>
      </c>
      <c r="E46" s="13" t="e">
        <f t="shared" si="41"/>
        <v>#DIV/0!</v>
      </c>
      <c r="F46" s="13" t="e">
        <f t="shared" si="41"/>
        <v>#DIV/0!</v>
      </c>
      <c r="G46" s="13" t="e">
        <f t="shared" si="14"/>
        <v>#DIV/0!</v>
      </c>
    </row>
    <row r="47" spans="1:11" x14ac:dyDescent="0.15">
      <c r="A47" s="14"/>
      <c r="B47" s="14" t="s">
        <v>8</v>
      </c>
      <c r="C47" s="15"/>
      <c r="D47" s="15"/>
      <c r="E47" s="15"/>
      <c r="F47" s="15"/>
      <c r="G47" s="16"/>
      <c r="I47" s="4" t="s">
        <v>20</v>
      </c>
      <c r="J47" s="4">
        <f>IF($K$3="○",_xlfn.IFS(C48&gt;300,1.15,(C48&gt;=100)*AND(C48&lt;300),1.2,C48&lt;100,1.25),1.25)</f>
        <v>1.25</v>
      </c>
      <c r="K47" s="4" t="e">
        <f t="shared" ref="K47" si="42">IF(G46&lt;J47,"○","×")</f>
        <v>#DIV/0!</v>
      </c>
    </row>
    <row r="48" spans="1:11" x14ac:dyDescent="0.15">
      <c r="A48" s="10"/>
      <c r="B48" s="10" t="s">
        <v>10</v>
      </c>
      <c r="C48" s="17"/>
      <c r="D48" s="17"/>
      <c r="E48" s="17"/>
      <c r="F48" s="17"/>
      <c r="G48" s="18"/>
      <c r="I48" s="4" t="s">
        <v>21</v>
      </c>
      <c r="J48" s="4">
        <f>IF($K$3="○",_xlfn.IFS(C48&gt;300,1.05,(C48&gt;=100)*AND(C48&lt;300),1.1,C48&lt;100,1.15),1.15)</f>
        <v>1.1499999999999999</v>
      </c>
      <c r="K48" s="4" t="e">
        <f t="shared" ref="K48" si="43">IF(C46&lt;J48,"○","×")</f>
        <v>#DIV/0!</v>
      </c>
    </row>
    <row r="49" spans="1:11" x14ac:dyDescent="0.15">
      <c r="A49" s="12" t="s">
        <v>12</v>
      </c>
      <c r="B49" s="8" t="s">
        <v>7</v>
      </c>
      <c r="C49" s="13" t="e">
        <f t="shared" ref="C49:F49" si="44">ROUNDDOWN(C50/C51,2)</f>
        <v>#DIV/0!</v>
      </c>
      <c r="D49" s="13" t="e">
        <f t="shared" si="44"/>
        <v>#DIV/0!</v>
      </c>
      <c r="E49" s="13" t="e">
        <f t="shared" si="44"/>
        <v>#DIV/0!</v>
      </c>
      <c r="F49" s="13" t="e">
        <f t="shared" si="44"/>
        <v>#DIV/0!</v>
      </c>
      <c r="G49" s="13" t="e">
        <f t="shared" si="14"/>
        <v>#DIV/0!</v>
      </c>
    </row>
    <row r="50" spans="1:11" x14ac:dyDescent="0.15">
      <c r="A50" s="14"/>
      <c r="B50" s="14" t="s">
        <v>8</v>
      </c>
      <c r="C50" s="15"/>
      <c r="D50" s="15"/>
      <c r="E50" s="15"/>
      <c r="F50" s="15"/>
      <c r="G50" s="16"/>
      <c r="I50" s="4" t="s">
        <v>20</v>
      </c>
      <c r="J50" s="4">
        <f>IF($K$3="○",_xlfn.IFS(C51&gt;300,1.15,(C51&gt;=100)*AND(C51&lt;300),1.2,C51&lt;100,1.25),1.25)</f>
        <v>1.25</v>
      </c>
      <c r="K50" s="4" t="e">
        <f t="shared" ref="K50" si="45">IF(G49&lt;J50,"○","×")</f>
        <v>#DIV/0!</v>
      </c>
    </row>
    <row r="51" spans="1:11" x14ac:dyDescent="0.15">
      <c r="A51" s="10"/>
      <c r="B51" s="10" t="s">
        <v>10</v>
      </c>
      <c r="C51" s="17"/>
      <c r="D51" s="17"/>
      <c r="E51" s="17"/>
      <c r="F51" s="17"/>
      <c r="G51" s="18"/>
      <c r="I51" s="4" t="s">
        <v>21</v>
      </c>
      <c r="J51" s="4">
        <f>IF($K$3="○",_xlfn.IFS(C51&gt;300,1.05,(C51&gt;=100)*AND(C51&lt;300),1.1,C51&lt;100,1.15),1.15)</f>
        <v>1.1499999999999999</v>
      </c>
      <c r="K51" s="4" t="e">
        <f t="shared" ref="K51" si="46">IF(C49&lt;J51,"○","×")</f>
        <v>#DIV/0!</v>
      </c>
    </row>
    <row r="53" spans="1:11" x14ac:dyDescent="0.15">
      <c r="A53" s="37" t="s">
        <v>14</v>
      </c>
    </row>
    <row r="54" spans="1:11" x14ac:dyDescent="0.15">
      <c r="A54" s="37" t="s">
        <v>42</v>
      </c>
    </row>
    <row r="55" spans="1:11" x14ac:dyDescent="0.15">
      <c r="A55" s="37" t="s">
        <v>15</v>
      </c>
    </row>
    <row r="56" spans="1:11" x14ac:dyDescent="0.15">
      <c r="A56" s="37" t="s">
        <v>16</v>
      </c>
    </row>
    <row r="57" spans="1:11" x14ac:dyDescent="0.15">
      <c r="A57" s="37" t="s">
        <v>24</v>
      </c>
    </row>
    <row r="58" spans="1:11" x14ac:dyDescent="0.15">
      <c r="A58" s="37" t="s">
        <v>17</v>
      </c>
    </row>
    <row r="59" spans="1:11" x14ac:dyDescent="0.15">
      <c r="A59" s="37" t="s">
        <v>25</v>
      </c>
    </row>
    <row r="60" spans="1:11" x14ac:dyDescent="0.15">
      <c r="A60" s="37" t="s">
        <v>28</v>
      </c>
    </row>
  </sheetData>
  <mergeCells count="3">
    <mergeCell ref="C5:F5"/>
    <mergeCell ref="G5:G6"/>
    <mergeCell ref="F1:G2"/>
  </mergeCells>
  <phoneticPr fontId="1"/>
  <printOptions horizontalCentered="1"/>
  <pageMargins left="0.51181102362204722" right="0.51181102362204722" top="0.74803149606299213" bottom="0.74803149606299213"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view="pageBreakPreview" zoomScale="130" zoomScaleNormal="75" zoomScaleSheetLayoutView="130" workbookViewId="0">
      <selection activeCell="A2" sqref="A2"/>
    </sheetView>
  </sheetViews>
  <sheetFormatPr defaultRowHeight="13.5" x14ac:dyDescent="0.15"/>
  <cols>
    <col min="1" max="1" width="19.5" style="19" customWidth="1"/>
    <col min="2" max="2" width="17.625" style="19" customWidth="1"/>
    <col min="3" max="6" width="13.875" style="19" customWidth="1"/>
    <col min="7" max="7" width="18.625" style="19" customWidth="1"/>
    <col min="8" max="16384" width="9" style="19"/>
  </cols>
  <sheetData>
    <row r="1" spans="1:11" x14ac:dyDescent="0.15">
      <c r="A1" s="19" t="s">
        <v>26</v>
      </c>
    </row>
    <row r="2" spans="1:11" x14ac:dyDescent="0.15">
      <c r="G2" s="38" t="s">
        <v>41</v>
      </c>
      <c r="I2" s="19" t="s">
        <v>18</v>
      </c>
    </row>
    <row r="3" spans="1:11" x14ac:dyDescent="0.15">
      <c r="A3" s="20" t="s">
        <v>5</v>
      </c>
      <c r="B3" s="21"/>
      <c r="C3" s="22"/>
      <c r="I3" s="19" t="s">
        <v>19</v>
      </c>
      <c r="K3" s="19" t="str">
        <f>IF(C3&gt;=4000,"○","×")</f>
        <v>×</v>
      </c>
    </row>
    <row r="5" spans="1:11" x14ac:dyDescent="0.15">
      <c r="A5" s="23" t="s">
        <v>1</v>
      </c>
      <c r="B5" s="24" t="s">
        <v>13</v>
      </c>
      <c r="C5" s="48" t="s">
        <v>0</v>
      </c>
      <c r="D5" s="49"/>
      <c r="E5" s="49"/>
      <c r="F5" s="50"/>
      <c r="G5" s="51" t="s">
        <v>4</v>
      </c>
    </row>
    <row r="6" spans="1:11" x14ac:dyDescent="0.15">
      <c r="A6" s="25"/>
      <c r="B6" s="26"/>
      <c r="C6" s="27" t="s">
        <v>37</v>
      </c>
      <c r="D6" s="27" t="s">
        <v>38</v>
      </c>
      <c r="E6" s="27" t="s">
        <v>39</v>
      </c>
      <c r="F6" s="27" t="s">
        <v>40</v>
      </c>
      <c r="G6" s="52"/>
      <c r="J6" s="19" t="s">
        <v>23</v>
      </c>
      <c r="K6" s="19" t="s">
        <v>22</v>
      </c>
    </row>
    <row r="7" spans="1:11" x14ac:dyDescent="0.15">
      <c r="A7" s="28" t="s">
        <v>12</v>
      </c>
      <c r="B7" s="24" t="s">
        <v>2</v>
      </c>
      <c r="C7" s="29" t="e">
        <f>ROUNDDOWN(C8/C9,2)</f>
        <v>#DIV/0!</v>
      </c>
      <c r="D7" s="29" t="e">
        <f>ROUNDDOWN(D8/D9,2)</f>
        <v>#DIV/0!</v>
      </c>
      <c r="E7" s="29" t="e">
        <f t="shared" ref="E7:F7" si="0">ROUNDDOWN(E8/E9,2)</f>
        <v>#DIV/0!</v>
      </c>
      <c r="F7" s="29" t="e">
        <f t="shared" si="0"/>
        <v>#DIV/0!</v>
      </c>
      <c r="G7" s="29" t="e">
        <f t="shared" ref="G7" si="1">ROUNDDOWN(_xlfn.AGGREGATE(1,6,C7:F7),2)</f>
        <v>#DIV/0!</v>
      </c>
    </row>
    <row r="8" spans="1:11" x14ac:dyDescent="0.15">
      <c r="A8" s="30"/>
      <c r="B8" s="30" t="s">
        <v>3</v>
      </c>
      <c r="C8" s="31"/>
      <c r="D8" s="31"/>
      <c r="E8" s="31"/>
      <c r="F8" s="31"/>
      <c r="G8" s="32"/>
      <c r="I8" s="19" t="s">
        <v>20</v>
      </c>
      <c r="J8" s="19">
        <f>IF($K$3="○",_xlfn.IFS(C9&gt;300,1.15,(C9&gt;=100)*AND(C9&lt;300),1.2,C9&lt;100,1.25),1.25)</f>
        <v>1.25</v>
      </c>
      <c r="K8" s="19" t="e">
        <f>IF(G7&lt;J8,"○","×")</f>
        <v>#DIV/0!</v>
      </c>
    </row>
    <row r="9" spans="1:11" x14ac:dyDescent="0.15">
      <c r="A9" s="26"/>
      <c r="B9" s="26" t="s">
        <v>6</v>
      </c>
      <c r="C9" s="33"/>
      <c r="D9" s="33"/>
      <c r="E9" s="33"/>
      <c r="F9" s="33"/>
      <c r="G9" s="34"/>
      <c r="I9" s="19" t="s">
        <v>21</v>
      </c>
      <c r="J9" s="19">
        <f>IF($K$3="○",_xlfn.IFS(C9&gt;300,1.05,(C9&gt;=100)*AND(C9&lt;300),1.1,C9&lt;100,1.15),1.15)</f>
        <v>1.1499999999999999</v>
      </c>
      <c r="K9" s="19" t="e">
        <f>IF(C7&lt;J9,"○","×")</f>
        <v>#DIV/0!</v>
      </c>
    </row>
    <row r="10" spans="1:11" x14ac:dyDescent="0.15">
      <c r="A10" s="28" t="s">
        <v>12</v>
      </c>
      <c r="B10" s="24" t="s">
        <v>7</v>
      </c>
      <c r="C10" s="29" t="e">
        <f t="shared" ref="C10:F10" si="2">ROUNDDOWN(C11/C12,2)</f>
        <v>#DIV/0!</v>
      </c>
      <c r="D10" s="29" t="e">
        <f t="shared" si="2"/>
        <v>#DIV/0!</v>
      </c>
      <c r="E10" s="29" t="e">
        <f t="shared" si="2"/>
        <v>#DIV/0!</v>
      </c>
      <c r="F10" s="29" t="e">
        <f t="shared" si="2"/>
        <v>#DIV/0!</v>
      </c>
      <c r="G10" s="29" t="e">
        <f t="shared" ref="G10:G49" si="3">ROUNDDOWN(_xlfn.AGGREGATE(1,6,C10:F10),2)</f>
        <v>#DIV/0!</v>
      </c>
    </row>
    <row r="11" spans="1:11" x14ac:dyDescent="0.15">
      <c r="A11" s="30"/>
      <c r="B11" s="30" t="s">
        <v>8</v>
      </c>
      <c r="C11" s="31"/>
      <c r="D11" s="31"/>
      <c r="E11" s="31"/>
      <c r="F11" s="31"/>
      <c r="G11" s="32"/>
      <c r="I11" s="19" t="s">
        <v>20</v>
      </c>
      <c r="J11" s="19">
        <f>IF($K$3="○",_xlfn.IFS(C12&gt;300,1.15,(C12&gt;=100)*AND(C12&lt;300),1.2,C12&lt;100,1.25),1.25)</f>
        <v>1.25</v>
      </c>
      <c r="K11" s="19" t="e">
        <f t="shared" ref="K11" si="4">IF(G10&lt;J11,"○","×")</f>
        <v>#DIV/0!</v>
      </c>
    </row>
    <row r="12" spans="1:11" x14ac:dyDescent="0.15">
      <c r="A12" s="26"/>
      <c r="B12" s="26" t="s">
        <v>9</v>
      </c>
      <c r="C12" s="33"/>
      <c r="D12" s="33"/>
      <c r="E12" s="33"/>
      <c r="F12" s="33"/>
      <c r="G12" s="34"/>
      <c r="I12" s="19" t="s">
        <v>21</v>
      </c>
      <c r="J12" s="19">
        <f>IF($K$3="○",_xlfn.IFS(C12&gt;300,1.05,(C12&gt;=100)*AND(C12&lt;300),1.1,C12&lt;100,1.15),1.15)</f>
        <v>1.1499999999999999</v>
      </c>
      <c r="K12" s="19" t="e">
        <f t="shared" ref="K12" si="5">IF(C10&lt;J12,"○","×")</f>
        <v>#DIV/0!</v>
      </c>
    </row>
    <row r="13" spans="1:11" x14ac:dyDescent="0.15">
      <c r="A13" s="28" t="s">
        <v>12</v>
      </c>
      <c r="B13" s="24" t="s">
        <v>7</v>
      </c>
      <c r="C13" s="29" t="e">
        <f t="shared" ref="C13:F13" si="6">ROUNDDOWN(C14/C15,2)</f>
        <v>#DIV/0!</v>
      </c>
      <c r="D13" s="29" t="e">
        <f t="shared" si="6"/>
        <v>#DIV/0!</v>
      </c>
      <c r="E13" s="29" t="e">
        <f t="shared" si="6"/>
        <v>#DIV/0!</v>
      </c>
      <c r="F13" s="29" t="e">
        <f t="shared" si="6"/>
        <v>#DIV/0!</v>
      </c>
      <c r="G13" s="29" t="e">
        <f>ROUNDDOWN(_xlfn.AGGREGATE(1,6,C13:F13),2)</f>
        <v>#DIV/0!</v>
      </c>
    </row>
    <row r="14" spans="1:11" x14ac:dyDescent="0.15">
      <c r="A14" s="30"/>
      <c r="B14" s="30" t="s">
        <v>8</v>
      </c>
      <c r="C14" s="31"/>
      <c r="D14" s="31"/>
      <c r="E14" s="31"/>
      <c r="F14" s="31"/>
      <c r="G14" s="32"/>
      <c r="I14" s="19" t="s">
        <v>20</v>
      </c>
      <c r="J14" s="19">
        <f>IF($K$3="○",_xlfn.IFS(C15&gt;300,1.15,(C15&gt;=100)*AND(C15&lt;300),1.2,C15&lt;100,1.25),1.25)</f>
        <v>1.25</v>
      </c>
      <c r="K14" s="19" t="e">
        <f t="shared" ref="K14" si="7">IF(G13&lt;J14,"○","×")</f>
        <v>#DIV/0!</v>
      </c>
    </row>
    <row r="15" spans="1:11" x14ac:dyDescent="0.15">
      <c r="A15" s="26"/>
      <c r="B15" s="26" t="s">
        <v>10</v>
      </c>
      <c r="C15" s="33"/>
      <c r="D15" s="33"/>
      <c r="E15" s="33"/>
      <c r="F15" s="33"/>
      <c r="G15" s="34"/>
      <c r="I15" s="19" t="s">
        <v>21</v>
      </c>
      <c r="J15" s="19">
        <f>IF($K$3="○",_xlfn.IFS(C15&gt;300,1.05,(C15&gt;=100)*AND(C15&lt;300),1.1,C15&lt;100,1.15),1.15)</f>
        <v>1.1499999999999999</v>
      </c>
      <c r="K15" s="19" t="e">
        <f t="shared" ref="K15" si="8">IF(C13&lt;J15,"○","×")</f>
        <v>#DIV/0!</v>
      </c>
    </row>
    <row r="16" spans="1:11" x14ac:dyDescent="0.15">
      <c r="A16" s="28" t="s">
        <v>12</v>
      </c>
      <c r="B16" s="24" t="s">
        <v>7</v>
      </c>
      <c r="C16" s="29" t="e">
        <f t="shared" ref="C16:F16" si="9">ROUNDDOWN(C17/C18,2)</f>
        <v>#DIV/0!</v>
      </c>
      <c r="D16" s="29" t="e">
        <f t="shared" si="9"/>
        <v>#DIV/0!</v>
      </c>
      <c r="E16" s="29" t="e">
        <f t="shared" si="9"/>
        <v>#DIV/0!</v>
      </c>
      <c r="F16" s="29" t="e">
        <f t="shared" si="9"/>
        <v>#DIV/0!</v>
      </c>
      <c r="G16" s="29" t="e">
        <f t="shared" si="3"/>
        <v>#DIV/0!</v>
      </c>
    </row>
    <row r="17" spans="1:11" x14ac:dyDescent="0.15">
      <c r="A17" s="30"/>
      <c r="B17" s="30" t="s">
        <v>8</v>
      </c>
      <c r="C17" s="31"/>
      <c r="D17" s="31"/>
      <c r="E17" s="31"/>
      <c r="F17" s="31"/>
      <c r="G17" s="32"/>
      <c r="I17" s="19" t="s">
        <v>20</v>
      </c>
      <c r="J17" s="19">
        <f>IF($K$3="○",_xlfn.IFS(C18&gt;300,1.15,(C18&gt;=100)*AND(C18&lt;300),1.2,C18&lt;100,1.25),1.25)</f>
        <v>1.25</v>
      </c>
      <c r="K17" s="19" t="e">
        <f t="shared" ref="K17" si="10">IF(G16&lt;J17,"○","×")</f>
        <v>#DIV/0!</v>
      </c>
    </row>
    <row r="18" spans="1:11" x14ac:dyDescent="0.15">
      <c r="A18" s="26"/>
      <c r="B18" s="26" t="s">
        <v>10</v>
      </c>
      <c r="C18" s="33"/>
      <c r="D18" s="33"/>
      <c r="E18" s="33"/>
      <c r="F18" s="33"/>
      <c r="G18" s="34"/>
      <c r="I18" s="19" t="s">
        <v>21</v>
      </c>
      <c r="J18" s="19">
        <f>IF($K$3="○",_xlfn.IFS(C18&gt;300,1.05,(C18&gt;=100)*AND(C18&lt;300),1.1,C18&lt;100,1.15),1.15)</f>
        <v>1.1499999999999999</v>
      </c>
      <c r="K18" s="19" t="e">
        <f t="shared" ref="K18" si="11">IF(C16&lt;J18,"○","×")</f>
        <v>#DIV/0!</v>
      </c>
    </row>
    <row r="19" spans="1:11" x14ac:dyDescent="0.15">
      <c r="A19" s="28" t="s">
        <v>12</v>
      </c>
      <c r="B19" s="24" t="s">
        <v>7</v>
      </c>
      <c r="C19" s="29" t="e">
        <f t="shared" ref="C19:F19" si="12">ROUNDDOWN(C20/C21,2)</f>
        <v>#DIV/0!</v>
      </c>
      <c r="D19" s="29" t="e">
        <f t="shared" si="12"/>
        <v>#DIV/0!</v>
      </c>
      <c r="E19" s="29" t="e">
        <f t="shared" si="12"/>
        <v>#DIV/0!</v>
      </c>
      <c r="F19" s="29" t="e">
        <f t="shared" si="12"/>
        <v>#DIV/0!</v>
      </c>
      <c r="G19" s="29" t="e">
        <f t="shared" si="3"/>
        <v>#DIV/0!</v>
      </c>
    </row>
    <row r="20" spans="1:11" x14ac:dyDescent="0.15">
      <c r="A20" s="30"/>
      <c r="B20" s="30" t="s">
        <v>8</v>
      </c>
      <c r="C20" s="31"/>
      <c r="D20" s="31"/>
      <c r="E20" s="31"/>
      <c r="F20" s="31"/>
      <c r="G20" s="32"/>
      <c r="I20" s="19" t="s">
        <v>20</v>
      </c>
      <c r="J20" s="19">
        <f>IF($K$3="○",_xlfn.IFS(C21&gt;300,1.15,(C21&gt;=100)*AND(C21&lt;300),1.2,C21&lt;100,1.25),1.25)</f>
        <v>1.25</v>
      </c>
      <c r="K20" s="19" t="e">
        <f t="shared" ref="K20" si="13">IF(G19&lt;J20,"○","×")</f>
        <v>#DIV/0!</v>
      </c>
    </row>
    <row r="21" spans="1:11" x14ac:dyDescent="0.15">
      <c r="A21" s="26"/>
      <c r="B21" s="26" t="s">
        <v>10</v>
      </c>
      <c r="C21" s="33"/>
      <c r="D21" s="33"/>
      <c r="E21" s="33"/>
      <c r="F21" s="33"/>
      <c r="G21" s="34"/>
      <c r="I21" s="19" t="s">
        <v>21</v>
      </c>
      <c r="J21" s="19">
        <f>IF($K$3="○",_xlfn.IFS(C21&gt;300,1.05,(C21&gt;=100)*AND(C21&lt;300),1.1,C21&lt;100,1.15),1.15)</f>
        <v>1.1499999999999999</v>
      </c>
      <c r="K21" s="19" t="e">
        <f t="shared" ref="K21" si="14">IF(C19&lt;J21,"○","×")</f>
        <v>#DIV/0!</v>
      </c>
    </row>
    <row r="22" spans="1:11" x14ac:dyDescent="0.15">
      <c r="A22" s="28" t="s">
        <v>12</v>
      </c>
      <c r="B22" s="24" t="s">
        <v>7</v>
      </c>
      <c r="C22" s="29" t="e">
        <f t="shared" ref="C22:F22" si="15">ROUNDDOWN(C23/C24,2)</f>
        <v>#DIV/0!</v>
      </c>
      <c r="D22" s="29" t="e">
        <f t="shared" si="15"/>
        <v>#DIV/0!</v>
      </c>
      <c r="E22" s="29" t="e">
        <f t="shared" si="15"/>
        <v>#DIV/0!</v>
      </c>
      <c r="F22" s="29" t="e">
        <f t="shared" si="15"/>
        <v>#DIV/0!</v>
      </c>
      <c r="G22" s="29" t="e">
        <f t="shared" si="3"/>
        <v>#DIV/0!</v>
      </c>
    </row>
    <row r="23" spans="1:11" x14ac:dyDescent="0.15">
      <c r="A23" s="30"/>
      <c r="B23" s="30" t="s">
        <v>8</v>
      </c>
      <c r="C23" s="31"/>
      <c r="D23" s="31"/>
      <c r="E23" s="31"/>
      <c r="F23" s="31"/>
      <c r="G23" s="32"/>
      <c r="I23" s="19" t="s">
        <v>20</v>
      </c>
      <c r="J23" s="19">
        <f>IF($K$3="○",_xlfn.IFS(C24&gt;300,1.15,(C24&gt;=100)*AND(C24&lt;300),1.2,C24&lt;100,1.25),1.25)</f>
        <v>1.25</v>
      </c>
      <c r="K23" s="19" t="e">
        <f t="shared" ref="K23" si="16">IF(G22&lt;J23,"○","×")</f>
        <v>#DIV/0!</v>
      </c>
    </row>
    <row r="24" spans="1:11" x14ac:dyDescent="0.15">
      <c r="A24" s="26"/>
      <c r="B24" s="26" t="s">
        <v>10</v>
      </c>
      <c r="C24" s="33"/>
      <c r="D24" s="33"/>
      <c r="E24" s="33"/>
      <c r="F24" s="33"/>
      <c r="G24" s="34"/>
      <c r="I24" s="19" t="s">
        <v>21</v>
      </c>
      <c r="J24" s="19">
        <f>IF($K$3="○",_xlfn.IFS(C24&gt;300,1.05,(C24&gt;=100)*AND(C24&lt;300),1.1,C24&lt;100,1.15),1.15)</f>
        <v>1.1499999999999999</v>
      </c>
      <c r="K24" s="19" t="e">
        <f t="shared" ref="K24" si="17">IF(C22&lt;J24,"○","×")</f>
        <v>#DIV/0!</v>
      </c>
    </row>
    <row r="25" spans="1:11" x14ac:dyDescent="0.15">
      <c r="A25" s="28" t="s">
        <v>12</v>
      </c>
      <c r="B25" s="24" t="s">
        <v>7</v>
      </c>
      <c r="C25" s="29" t="e">
        <f t="shared" ref="C25:F25" si="18">ROUNDDOWN(C26/C27,2)</f>
        <v>#DIV/0!</v>
      </c>
      <c r="D25" s="29" t="e">
        <f t="shared" si="18"/>
        <v>#DIV/0!</v>
      </c>
      <c r="E25" s="29" t="e">
        <f t="shared" si="18"/>
        <v>#DIV/0!</v>
      </c>
      <c r="F25" s="29" t="e">
        <f t="shared" si="18"/>
        <v>#DIV/0!</v>
      </c>
      <c r="G25" s="29" t="e">
        <f t="shared" si="3"/>
        <v>#DIV/0!</v>
      </c>
    </row>
    <row r="26" spans="1:11" x14ac:dyDescent="0.15">
      <c r="A26" s="30"/>
      <c r="B26" s="30" t="s">
        <v>8</v>
      </c>
      <c r="C26" s="31"/>
      <c r="D26" s="31"/>
      <c r="E26" s="31"/>
      <c r="F26" s="31"/>
      <c r="G26" s="32"/>
      <c r="I26" s="19" t="s">
        <v>20</v>
      </c>
      <c r="J26" s="19">
        <f>IF($K$3="○",_xlfn.IFS(C27&gt;300,1.15,(C27&gt;=100)*AND(C27&lt;300),1.2,C27&lt;100,1.25),1.25)</f>
        <v>1.25</v>
      </c>
      <c r="K26" s="19" t="e">
        <f t="shared" ref="K26" si="19">IF(G25&lt;J26,"○","×")</f>
        <v>#DIV/0!</v>
      </c>
    </row>
    <row r="27" spans="1:11" x14ac:dyDescent="0.15">
      <c r="A27" s="26"/>
      <c r="B27" s="26" t="s">
        <v>10</v>
      </c>
      <c r="C27" s="33"/>
      <c r="D27" s="33"/>
      <c r="E27" s="33"/>
      <c r="F27" s="33"/>
      <c r="G27" s="34"/>
      <c r="I27" s="19" t="s">
        <v>21</v>
      </c>
      <c r="J27" s="19">
        <f>IF($K$3="○",_xlfn.IFS(C27&gt;300,1.05,(C27&gt;=100)*AND(C27&lt;300),1.1,C27&lt;100,1.15),1.15)</f>
        <v>1.1499999999999999</v>
      </c>
      <c r="K27" s="19" t="e">
        <f t="shared" ref="K27" si="20">IF(C25&lt;J27,"○","×")</f>
        <v>#DIV/0!</v>
      </c>
    </row>
    <row r="28" spans="1:11" x14ac:dyDescent="0.15">
      <c r="A28" s="28" t="s">
        <v>12</v>
      </c>
      <c r="B28" s="24" t="s">
        <v>7</v>
      </c>
      <c r="C28" s="29" t="e">
        <f t="shared" ref="C28:F28" si="21">ROUNDDOWN(C29/C30,2)</f>
        <v>#DIV/0!</v>
      </c>
      <c r="D28" s="29" t="e">
        <f t="shared" si="21"/>
        <v>#DIV/0!</v>
      </c>
      <c r="E28" s="29" t="e">
        <f t="shared" si="21"/>
        <v>#DIV/0!</v>
      </c>
      <c r="F28" s="29" t="e">
        <f t="shared" si="21"/>
        <v>#DIV/0!</v>
      </c>
      <c r="G28" s="29" t="e">
        <f t="shared" si="3"/>
        <v>#DIV/0!</v>
      </c>
    </row>
    <row r="29" spans="1:11" x14ac:dyDescent="0.15">
      <c r="A29" s="30"/>
      <c r="B29" s="30" t="s">
        <v>8</v>
      </c>
      <c r="C29" s="31"/>
      <c r="D29" s="31"/>
      <c r="E29" s="31"/>
      <c r="F29" s="31"/>
      <c r="G29" s="32"/>
      <c r="I29" s="19" t="s">
        <v>20</v>
      </c>
      <c r="J29" s="19">
        <f>IF($K$3="○",_xlfn.IFS(C30&gt;300,1.15,(C30&gt;=100)*AND(C30&lt;300),1.2,C30&lt;100,1.25),1.25)</f>
        <v>1.25</v>
      </c>
      <c r="K29" s="19" t="e">
        <f t="shared" ref="K29" si="22">IF(G28&lt;J29,"○","×")</f>
        <v>#DIV/0!</v>
      </c>
    </row>
    <row r="30" spans="1:11" x14ac:dyDescent="0.15">
      <c r="A30" s="26"/>
      <c r="B30" s="26" t="s">
        <v>10</v>
      </c>
      <c r="C30" s="33"/>
      <c r="D30" s="33"/>
      <c r="E30" s="33"/>
      <c r="F30" s="33"/>
      <c r="G30" s="34"/>
      <c r="I30" s="19" t="s">
        <v>21</v>
      </c>
      <c r="J30" s="19">
        <f>IF($K$3="○",_xlfn.IFS(C30&gt;300,1.05,(C30&gt;=100)*AND(C30&lt;300),1.1,C30&lt;100,1.15),1.15)</f>
        <v>1.1499999999999999</v>
      </c>
      <c r="K30" s="19" t="e">
        <f t="shared" ref="K30" si="23">IF(C28&lt;J30,"○","×")</f>
        <v>#DIV/0!</v>
      </c>
    </row>
    <row r="31" spans="1:11" x14ac:dyDescent="0.15">
      <c r="A31" s="28" t="s">
        <v>12</v>
      </c>
      <c r="B31" s="24" t="s">
        <v>7</v>
      </c>
      <c r="C31" s="29" t="e">
        <f t="shared" ref="C31:F31" si="24">ROUNDDOWN(C32/C33,2)</f>
        <v>#DIV/0!</v>
      </c>
      <c r="D31" s="29" t="e">
        <f t="shared" si="24"/>
        <v>#DIV/0!</v>
      </c>
      <c r="E31" s="29" t="e">
        <f t="shared" si="24"/>
        <v>#DIV/0!</v>
      </c>
      <c r="F31" s="29" t="e">
        <f t="shared" si="24"/>
        <v>#DIV/0!</v>
      </c>
      <c r="G31" s="29" t="e">
        <f t="shared" si="3"/>
        <v>#DIV/0!</v>
      </c>
    </row>
    <row r="32" spans="1:11" x14ac:dyDescent="0.15">
      <c r="A32" s="30"/>
      <c r="B32" s="30" t="s">
        <v>8</v>
      </c>
      <c r="C32" s="31"/>
      <c r="D32" s="31"/>
      <c r="E32" s="31"/>
      <c r="F32" s="31"/>
      <c r="G32" s="32"/>
      <c r="I32" s="19" t="s">
        <v>20</v>
      </c>
      <c r="J32" s="19">
        <f>IF($K$3="○",_xlfn.IFS(C33&gt;300,1.15,(C33&gt;=100)*AND(C33&lt;300),1.2,C33&lt;100,1.25),1.25)</f>
        <v>1.25</v>
      </c>
      <c r="K32" s="19" t="e">
        <f t="shared" ref="K32" si="25">IF(G31&lt;J32,"○","×")</f>
        <v>#DIV/0!</v>
      </c>
    </row>
    <row r="33" spans="1:11" x14ac:dyDescent="0.15">
      <c r="A33" s="26"/>
      <c r="B33" s="26" t="s">
        <v>10</v>
      </c>
      <c r="C33" s="33"/>
      <c r="D33" s="33"/>
      <c r="E33" s="33"/>
      <c r="F33" s="33"/>
      <c r="G33" s="34"/>
      <c r="I33" s="19" t="s">
        <v>21</v>
      </c>
      <c r="J33" s="19">
        <f>IF($K$3="○",_xlfn.IFS(C33&gt;300,1.05,(C33&gt;=100)*AND(C33&lt;300),1.1,C33&lt;100,1.15),1.15)</f>
        <v>1.1499999999999999</v>
      </c>
      <c r="K33" s="19" t="e">
        <f t="shared" ref="K33" si="26">IF(C31&lt;J33,"○","×")</f>
        <v>#DIV/0!</v>
      </c>
    </row>
    <row r="34" spans="1:11" x14ac:dyDescent="0.15">
      <c r="A34" s="28" t="s">
        <v>12</v>
      </c>
      <c r="B34" s="24" t="s">
        <v>7</v>
      </c>
      <c r="C34" s="29" t="e">
        <f t="shared" ref="C34:F34" si="27">ROUNDDOWN(C35/C36,2)</f>
        <v>#DIV/0!</v>
      </c>
      <c r="D34" s="29" t="e">
        <f t="shared" si="27"/>
        <v>#DIV/0!</v>
      </c>
      <c r="E34" s="29" t="e">
        <f t="shared" si="27"/>
        <v>#DIV/0!</v>
      </c>
      <c r="F34" s="29" t="e">
        <f t="shared" si="27"/>
        <v>#DIV/0!</v>
      </c>
      <c r="G34" s="29" t="e">
        <f t="shared" si="3"/>
        <v>#DIV/0!</v>
      </c>
    </row>
    <row r="35" spans="1:11" x14ac:dyDescent="0.15">
      <c r="A35" s="30"/>
      <c r="B35" s="30" t="s">
        <v>11</v>
      </c>
      <c r="C35" s="31"/>
      <c r="D35" s="31"/>
      <c r="E35" s="31"/>
      <c r="F35" s="31"/>
      <c r="G35" s="32"/>
      <c r="I35" s="19" t="s">
        <v>20</v>
      </c>
      <c r="J35" s="19">
        <f>IF($K$3="○",_xlfn.IFS(C36&gt;300,1.15,(C36&gt;=100)*AND(C36&lt;300),1.2,C36&lt;100,1.25),1.25)</f>
        <v>1.25</v>
      </c>
      <c r="K35" s="19" t="e">
        <f t="shared" ref="K35" si="28">IF(G34&lt;J35,"○","×")</f>
        <v>#DIV/0!</v>
      </c>
    </row>
    <row r="36" spans="1:11" x14ac:dyDescent="0.15">
      <c r="A36" s="26"/>
      <c r="B36" s="26" t="s">
        <v>10</v>
      </c>
      <c r="C36" s="33"/>
      <c r="D36" s="33"/>
      <c r="E36" s="33"/>
      <c r="F36" s="33"/>
      <c r="G36" s="34"/>
      <c r="I36" s="19" t="s">
        <v>21</v>
      </c>
      <c r="J36" s="19">
        <f>IF($K$3="○",_xlfn.IFS(C36&gt;300,1.05,(C36&gt;=100)*AND(C36&lt;300),1.1,C36&lt;100,1.15),1.15)</f>
        <v>1.1499999999999999</v>
      </c>
      <c r="K36" s="19" t="e">
        <f t="shared" ref="K36" si="29">IF(C34&lt;J36,"○","×")</f>
        <v>#DIV/0!</v>
      </c>
    </row>
    <row r="37" spans="1:11" x14ac:dyDescent="0.15">
      <c r="A37" s="28" t="s">
        <v>12</v>
      </c>
      <c r="B37" s="24" t="s">
        <v>7</v>
      </c>
      <c r="C37" s="29" t="e">
        <f t="shared" ref="C37:F37" si="30">ROUNDDOWN(C38/C39,2)</f>
        <v>#DIV/0!</v>
      </c>
      <c r="D37" s="29" t="e">
        <f t="shared" si="30"/>
        <v>#DIV/0!</v>
      </c>
      <c r="E37" s="29" t="e">
        <f t="shared" si="30"/>
        <v>#DIV/0!</v>
      </c>
      <c r="F37" s="29" t="e">
        <f t="shared" si="30"/>
        <v>#DIV/0!</v>
      </c>
      <c r="G37" s="29" t="e">
        <f t="shared" si="3"/>
        <v>#DIV/0!</v>
      </c>
    </row>
    <row r="38" spans="1:11" x14ac:dyDescent="0.15">
      <c r="A38" s="30"/>
      <c r="B38" s="30" t="s">
        <v>8</v>
      </c>
      <c r="C38" s="31"/>
      <c r="D38" s="31"/>
      <c r="E38" s="31"/>
      <c r="F38" s="31"/>
      <c r="G38" s="32"/>
      <c r="I38" s="19" t="s">
        <v>20</v>
      </c>
      <c r="J38" s="19">
        <f>IF($K$3="○",_xlfn.IFS(C39&gt;300,1.15,(C39&gt;=100)*AND(C39&lt;300),1.2,C39&lt;100,1.25),1.25)</f>
        <v>1.25</v>
      </c>
      <c r="K38" s="19" t="e">
        <f t="shared" ref="K38" si="31">IF(G37&lt;J38,"○","×")</f>
        <v>#DIV/0!</v>
      </c>
    </row>
    <row r="39" spans="1:11" x14ac:dyDescent="0.15">
      <c r="A39" s="26"/>
      <c r="B39" s="26" t="s">
        <v>10</v>
      </c>
      <c r="C39" s="33"/>
      <c r="D39" s="33"/>
      <c r="E39" s="33"/>
      <c r="F39" s="33"/>
      <c r="G39" s="34"/>
      <c r="I39" s="19" t="s">
        <v>21</v>
      </c>
      <c r="J39" s="19">
        <f>IF($K$3="○",_xlfn.IFS(C39&gt;300,1.05,(C39&gt;=100)*AND(C39&lt;300),1.1,C39&lt;100,1.15),1.15)</f>
        <v>1.1499999999999999</v>
      </c>
      <c r="K39" s="19" t="e">
        <f t="shared" ref="K39" si="32">IF(C37&lt;J39,"○","×")</f>
        <v>#DIV/0!</v>
      </c>
    </row>
    <row r="40" spans="1:11" x14ac:dyDescent="0.15">
      <c r="A40" s="28" t="s">
        <v>12</v>
      </c>
      <c r="B40" s="24" t="s">
        <v>7</v>
      </c>
      <c r="C40" s="29" t="e">
        <f t="shared" ref="C40:F40" si="33">ROUNDDOWN(C41/C42,2)</f>
        <v>#DIV/0!</v>
      </c>
      <c r="D40" s="29" t="e">
        <f t="shared" si="33"/>
        <v>#DIV/0!</v>
      </c>
      <c r="E40" s="29" t="e">
        <f t="shared" si="33"/>
        <v>#DIV/0!</v>
      </c>
      <c r="F40" s="29" t="e">
        <f t="shared" si="33"/>
        <v>#DIV/0!</v>
      </c>
      <c r="G40" s="29" t="e">
        <f t="shared" si="3"/>
        <v>#DIV/0!</v>
      </c>
    </row>
    <row r="41" spans="1:11" x14ac:dyDescent="0.15">
      <c r="A41" s="30"/>
      <c r="B41" s="30" t="s">
        <v>11</v>
      </c>
      <c r="C41" s="31"/>
      <c r="D41" s="31"/>
      <c r="E41" s="31"/>
      <c r="F41" s="31"/>
      <c r="G41" s="32"/>
      <c r="I41" s="19" t="s">
        <v>20</v>
      </c>
      <c r="J41" s="19">
        <f>IF($K$3="○",_xlfn.IFS(C42&gt;300,1.15,(C42&gt;=100)*AND(C42&lt;300),1.2,C42&lt;100,1.25),1.25)</f>
        <v>1.25</v>
      </c>
      <c r="K41" s="19" t="e">
        <f t="shared" ref="K41" si="34">IF(G40&lt;J41,"○","×")</f>
        <v>#DIV/0!</v>
      </c>
    </row>
    <row r="42" spans="1:11" x14ac:dyDescent="0.15">
      <c r="A42" s="26"/>
      <c r="B42" s="26" t="s">
        <v>10</v>
      </c>
      <c r="C42" s="33"/>
      <c r="D42" s="33"/>
      <c r="E42" s="33"/>
      <c r="F42" s="33"/>
      <c r="G42" s="34"/>
      <c r="I42" s="19" t="s">
        <v>21</v>
      </c>
      <c r="J42" s="19">
        <f>IF($K$3="○",_xlfn.IFS(C42&gt;300,1.05,(C42&gt;=100)*AND(C42&lt;300),1.1,C42&lt;100,1.15),1.15)</f>
        <v>1.1499999999999999</v>
      </c>
      <c r="K42" s="19" t="e">
        <f t="shared" ref="K42" si="35">IF(C40&lt;J42,"○","×")</f>
        <v>#DIV/0!</v>
      </c>
    </row>
    <row r="43" spans="1:11" x14ac:dyDescent="0.15">
      <c r="A43" s="28" t="s">
        <v>12</v>
      </c>
      <c r="B43" s="24" t="s">
        <v>7</v>
      </c>
      <c r="C43" s="29" t="e">
        <f t="shared" ref="C43:F43" si="36">ROUNDDOWN(C44/C45,2)</f>
        <v>#DIV/0!</v>
      </c>
      <c r="D43" s="29" t="e">
        <f t="shared" si="36"/>
        <v>#DIV/0!</v>
      </c>
      <c r="E43" s="29" t="e">
        <f t="shared" si="36"/>
        <v>#DIV/0!</v>
      </c>
      <c r="F43" s="29" t="e">
        <f t="shared" si="36"/>
        <v>#DIV/0!</v>
      </c>
      <c r="G43" s="29" t="e">
        <f t="shared" si="3"/>
        <v>#DIV/0!</v>
      </c>
    </row>
    <row r="44" spans="1:11" x14ac:dyDescent="0.15">
      <c r="A44" s="30"/>
      <c r="B44" s="30" t="s">
        <v>8</v>
      </c>
      <c r="C44" s="31"/>
      <c r="D44" s="31"/>
      <c r="E44" s="31"/>
      <c r="F44" s="31"/>
      <c r="G44" s="32"/>
      <c r="I44" s="19" t="s">
        <v>20</v>
      </c>
      <c r="J44" s="19">
        <f>IF($K$3="○",_xlfn.IFS(C45&gt;300,1.15,(C45&gt;=100)*AND(C45&lt;300),1.2,C45&lt;100,1.25),1.25)</f>
        <v>1.25</v>
      </c>
      <c r="K44" s="19" t="e">
        <f t="shared" ref="K44" si="37">IF(G43&lt;J44,"○","×")</f>
        <v>#DIV/0!</v>
      </c>
    </row>
    <row r="45" spans="1:11" x14ac:dyDescent="0.15">
      <c r="A45" s="26"/>
      <c r="B45" s="26" t="s">
        <v>10</v>
      </c>
      <c r="C45" s="33"/>
      <c r="D45" s="33"/>
      <c r="E45" s="33"/>
      <c r="F45" s="33"/>
      <c r="G45" s="34"/>
      <c r="I45" s="19" t="s">
        <v>21</v>
      </c>
      <c r="J45" s="19">
        <f>IF($K$3="○",_xlfn.IFS(C45&gt;300,1.05,(C45&gt;=100)*AND(C45&lt;300),1.1,C45&lt;100,1.15),1.15)</f>
        <v>1.1499999999999999</v>
      </c>
      <c r="K45" s="19" t="e">
        <f t="shared" ref="K45" si="38">IF(C43&lt;J45,"○","×")</f>
        <v>#DIV/0!</v>
      </c>
    </row>
    <row r="46" spans="1:11" x14ac:dyDescent="0.15">
      <c r="A46" s="28" t="s">
        <v>12</v>
      </c>
      <c r="B46" s="24" t="s">
        <v>7</v>
      </c>
      <c r="C46" s="29" t="e">
        <f t="shared" ref="C46:F46" si="39">ROUNDDOWN(C47/C48,2)</f>
        <v>#DIV/0!</v>
      </c>
      <c r="D46" s="29" t="e">
        <f t="shared" si="39"/>
        <v>#DIV/0!</v>
      </c>
      <c r="E46" s="29" t="e">
        <f t="shared" si="39"/>
        <v>#DIV/0!</v>
      </c>
      <c r="F46" s="29" t="e">
        <f t="shared" si="39"/>
        <v>#DIV/0!</v>
      </c>
      <c r="G46" s="29" t="e">
        <f t="shared" si="3"/>
        <v>#DIV/0!</v>
      </c>
    </row>
    <row r="47" spans="1:11" x14ac:dyDescent="0.15">
      <c r="A47" s="30"/>
      <c r="B47" s="30" t="s">
        <v>8</v>
      </c>
      <c r="C47" s="31"/>
      <c r="D47" s="31"/>
      <c r="E47" s="31"/>
      <c r="F47" s="31"/>
      <c r="G47" s="32"/>
      <c r="I47" s="19" t="s">
        <v>20</v>
      </c>
      <c r="J47" s="19">
        <f>IF($K$3="○",_xlfn.IFS(C48&gt;300,1.15,(C48&gt;=100)*AND(C48&lt;300),1.2,C48&lt;100,1.25),1.25)</f>
        <v>1.25</v>
      </c>
      <c r="K47" s="19" t="e">
        <f t="shared" ref="K47" si="40">IF(G46&lt;J47,"○","×")</f>
        <v>#DIV/0!</v>
      </c>
    </row>
    <row r="48" spans="1:11" x14ac:dyDescent="0.15">
      <c r="A48" s="26"/>
      <c r="B48" s="26" t="s">
        <v>10</v>
      </c>
      <c r="C48" s="33"/>
      <c r="D48" s="33"/>
      <c r="E48" s="33"/>
      <c r="F48" s="33"/>
      <c r="G48" s="34"/>
      <c r="I48" s="19" t="s">
        <v>21</v>
      </c>
      <c r="J48" s="19">
        <f>IF($K$3="○",_xlfn.IFS(C48&gt;300,1.05,(C48&gt;=100)*AND(C48&lt;300),1.1,C48&lt;100,1.15),1.15)</f>
        <v>1.1499999999999999</v>
      </c>
      <c r="K48" s="19" t="e">
        <f t="shared" ref="K48" si="41">IF(C46&lt;J48,"○","×")</f>
        <v>#DIV/0!</v>
      </c>
    </row>
    <row r="49" spans="1:11" x14ac:dyDescent="0.15">
      <c r="A49" s="28" t="s">
        <v>12</v>
      </c>
      <c r="B49" s="24" t="s">
        <v>7</v>
      </c>
      <c r="C49" s="29" t="e">
        <f t="shared" ref="C49:F49" si="42">ROUNDDOWN(C50/C51,2)</f>
        <v>#DIV/0!</v>
      </c>
      <c r="D49" s="29" t="e">
        <f t="shared" si="42"/>
        <v>#DIV/0!</v>
      </c>
      <c r="E49" s="29" t="e">
        <f t="shared" si="42"/>
        <v>#DIV/0!</v>
      </c>
      <c r="F49" s="29" t="e">
        <f t="shared" si="42"/>
        <v>#DIV/0!</v>
      </c>
      <c r="G49" s="29" t="e">
        <f t="shared" si="3"/>
        <v>#DIV/0!</v>
      </c>
    </row>
    <row r="50" spans="1:11" x14ac:dyDescent="0.15">
      <c r="A50" s="30"/>
      <c r="B50" s="30" t="s">
        <v>8</v>
      </c>
      <c r="C50" s="31"/>
      <c r="D50" s="31"/>
      <c r="E50" s="31"/>
      <c r="F50" s="31"/>
      <c r="G50" s="32"/>
      <c r="I50" s="19" t="s">
        <v>20</v>
      </c>
      <c r="J50" s="19">
        <f>IF($K$3="○",_xlfn.IFS(C51&gt;300,1.15,(C51&gt;=100)*AND(C51&lt;300),1.2,C51&lt;100,1.25),1.25)</f>
        <v>1.25</v>
      </c>
      <c r="K50" s="19" t="e">
        <f t="shared" ref="K50" si="43">IF(G49&lt;J50,"○","×")</f>
        <v>#DIV/0!</v>
      </c>
    </row>
    <row r="51" spans="1:11" x14ac:dyDescent="0.15">
      <c r="A51" s="26"/>
      <c r="B51" s="26" t="s">
        <v>10</v>
      </c>
      <c r="C51" s="33"/>
      <c r="D51" s="33"/>
      <c r="E51" s="33"/>
      <c r="F51" s="33"/>
      <c r="G51" s="34"/>
      <c r="I51" s="19" t="s">
        <v>21</v>
      </c>
      <c r="J51" s="19">
        <f>IF($K$3="○",_xlfn.IFS(C51&gt;300,1.05,(C51&gt;=100)*AND(C51&lt;300),1.1,C51&lt;100,1.15),1.15)</f>
        <v>1.1499999999999999</v>
      </c>
      <c r="K51" s="19" t="e">
        <f t="shared" ref="K51" si="44">IF(C49&lt;J51,"○","×")</f>
        <v>#DIV/0!</v>
      </c>
    </row>
    <row r="53" spans="1:11" x14ac:dyDescent="0.15">
      <c r="A53" s="35" t="s">
        <v>14</v>
      </c>
    </row>
    <row r="54" spans="1:11" x14ac:dyDescent="0.15">
      <c r="A54" s="35" t="s">
        <v>42</v>
      </c>
    </row>
    <row r="55" spans="1:11" x14ac:dyDescent="0.15">
      <c r="A55" s="35" t="s">
        <v>15</v>
      </c>
    </row>
    <row r="56" spans="1:11" x14ac:dyDescent="0.15">
      <c r="A56" s="35" t="s">
        <v>16</v>
      </c>
    </row>
    <row r="57" spans="1:11" x14ac:dyDescent="0.15">
      <c r="A57" s="35" t="s">
        <v>24</v>
      </c>
    </row>
    <row r="58" spans="1:11" x14ac:dyDescent="0.15">
      <c r="A58" s="35" t="s">
        <v>17</v>
      </c>
    </row>
    <row r="59" spans="1:11" x14ac:dyDescent="0.15">
      <c r="A59" s="35" t="s">
        <v>25</v>
      </c>
    </row>
    <row r="60" spans="1:11" x14ac:dyDescent="0.15">
      <c r="A60" s="35" t="s">
        <v>28</v>
      </c>
    </row>
  </sheetData>
  <mergeCells count="2">
    <mergeCell ref="C5:F5"/>
    <mergeCell ref="G5:G6"/>
  </mergeCells>
  <phoneticPr fontId="1"/>
  <printOptions horizontalCentered="1"/>
  <pageMargins left="0.51181102362204722" right="0.51181102362204722"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記入例</vt:lpstr>
      <vt:lpstr>様式</vt:lpstr>
      <vt:lpstr>記入例!Print_Area</vt:lpstr>
      <vt:lpstr>様式!Print_Area</vt:lpstr>
      <vt:lpstr>記入例!Print_Titles</vt:lpstr>
      <vt:lpstr>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2019-05-10T02:20:15Z</dcterms:created>
  <dcterms:modified xsi:type="dcterms:W3CDTF">2019-05-10T02:20:20Z</dcterms:modified>
</cp:coreProperties>
</file>