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C:\Users\matsuda-r\Documents\発出用\中間評価（修正版）\"/>
    </mc:Choice>
  </mc:AlternateContent>
  <xr:revisionPtr revIDLastSave="0" documentId="13_ncr:1_{96D5FE32-B432-44D0-AB53-BE2D29466E28}" xr6:coauthVersionLast="47" xr6:coauthVersionMax="47" xr10:uidLastSave="{00000000-0000-0000-0000-000000000000}"/>
  <bookViews>
    <workbookView xWindow="28680" yWindow="-120" windowWidth="29040" windowHeight="15840" tabRatio="785" activeTab="4" xr2:uid="{00000000-000D-0000-FFFF-FFFF00000000}"/>
  </bookViews>
  <sheets>
    <sheet name="１－１．組織等" sheetId="26" r:id="rId1"/>
    <sheet name="１－２．予算・決算・外部資金等" sheetId="13" r:id="rId2"/>
    <sheet name="１－３．国際交流状況" sheetId="17" r:id="rId3"/>
    <sheet name="１－４．教育活動・人材育成" sheetId="18" r:id="rId4"/>
    <sheet name="２－１．共同利用・共同研究の実施状況" sheetId="36" r:id="rId5"/>
    <sheet name="２－２．施設、設備、資料及びデータ等の利用状況等" sheetId="23" r:id="rId6"/>
    <sheet name="集計用" sheetId="30" r:id="rId7"/>
  </sheets>
  <definedNames>
    <definedName name="_xlnm.Print_Area" localSheetId="0">'１－１．組織等'!$A$4:$U$77</definedName>
    <definedName name="_xlnm.Print_Area" localSheetId="1">'１－２．予算・決算・外部資金等'!$A$4:$AA$278</definedName>
    <definedName name="_xlnm.Print_Area" localSheetId="2">'１－３．国際交流状況'!$A$4:$AA$76</definedName>
    <definedName name="_xlnm.Print_Area" localSheetId="3">'１－４．教育活動・人材育成'!$A$4:$AE$31</definedName>
    <definedName name="_xlnm.Print_Area" localSheetId="4">'２－１．共同利用・共同研究の実施状況'!$A$4:$AB$687</definedName>
    <definedName name="_xlnm.Print_Area" localSheetId="5">'２－２．施設、設備、資料及びデータ等の利用状況等'!$A$5:$AH$87</definedName>
    <definedName name="_xlnm.Print_Area" localSheetId="6">集計用!$A$11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9" i="36" l="1"/>
  <c r="N155" i="36"/>
  <c r="N156" i="36" s="1"/>
  <c r="N148" i="36"/>
  <c r="N149" i="36"/>
  <c r="N150" i="36"/>
  <c r="N151" i="36"/>
  <c r="N152" i="36"/>
  <c r="N153" i="36"/>
  <c r="N154" i="36"/>
  <c r="J148" i="36"/>
  <c r="N147" i="36"/>
  <c r="J147" i="36"/>
  <c r="P245" i="36"/>
  <c r="L168" i="36" l="1"/>
  <c r="N168" i="36"/>
  <c r="N180" i="36" s="1"/>
  <c r="BE1" i="36"/>
  <c r="BD1" i="36"/>
  <c r="BC1" i="36"/>
  <c r="BB1" i="36"/>
  <c r="BA1" i="36"/>
  <c r="J76" i="26"/>
  <c r="I76" i="26"/>
  <c r="H76" i="26"/>
  <c r="G76" i="26"/>
  <c r="G75" i="26"/>
  <c r="G74" i="26"/>
  <c r="G73" i="26"/>
  <c r="G72" i="26"/>
  <c r="G71" i="26"/>
  <c r="D75" i="26"/>
  <c r="D74" i="26"/>
  <c r="D73" i="26"/>
  <c r="D72" i="26"/>
  <c r="D71" i="26"/>
  <c r="F76" i="26"/>
  <c r="E76" i="26"/>
  <c r="D76" i="26"/>
  <c r="Q65" i="26"/>
  <c r="P65" i="26"/>
  <c r="O65" i="26"/>
  <c r="N65" i="26"/>
  <c r="M65" i="26"/>
  <c r="L65" i="26"/>
  <c r="K65" i="26"/>
  <c r="J65" i="26"/>
  <c r="I65" i="26"/>
  <c r="H65" i="26"/>
  <c r="G65" i="26"/>
  <c r="F65" i="26"/>
  <c r="E65" i="26"/>
  <c r="D65" i="26"/>
  <c r="D61" i="26"/>
  <c r="D60" i="26"/>
  <c r="U38" i="26"/>
  <c r="U46" i="26" s="1"/>
  <c r="E46" i="26"/>
  <c r="U21" i="26"/>
  <c r="U22" i="26"/>
  <c r="U16" i="26"/>
  <c r="U15" i="26"/>
  <c r="E23" i="26"/>
  <c r="H16" i="13"/>
  <c r="K16" i="13"/>
  <c r="K10" i="13"/>
  <c r="H10" i="13"/>
  <c r="P91" i="13"/>
  <c r="P89" i="13"/>
  <c r="N92" i="13"/>
  <c r="N91" i="13"/>
  <c r="N90" i="13"/>
  <c r="N233" i="13" s="1"/>
  <c r="N89" i="13"/>
  <c r="W167" i="13"/>
  <c r="W166" i="13"/>
  <c r="S167" i="13"/>
  <c r="S166" i="13"/>
  <c r="P183" i="13"/>
  <c r="L270" i="13"/>
  <c r="L269" i="13"/>
  <c r="L258" i="13"/>
  <c r="L257" i="13"/>
  <c r="L246" i="13"/>
  <c r="L247" i="13"/>
  <c r="Z16" i="17"/>
  <c r="Z17" i="17" s="1"/>
  <c r="X17" i="17"/>
  <c r="X16" i="17"/>
  <c r="Z13" i="17"/>
  <c r="X13" i="17"/>
  <c r="L21" i="17"/>
  <c r="N41" i="17"/>
  <c r="W62" i="17"/>
  <c r="W61" i="17"/>
  <c r="W60" i="17"/>
  <c r="W59" i="17"/>
  <c r="W58" i="17"/>
  <c r="W57" i="17"/>
  <c r="W56" i="17"/>
  <c r="W55" i="17"/>
  <c r="W54" i="17"/>
  <c r="W53" i="17"/>
  <c r="W52" i="17"/>
  <c r="W51" i="17"/>
  <c r="T62" i="17"/>
  <c r="T61" i="17"/>
  <c r="T60" i="17"/>
  <c r="T59" i="17"/>
  <c r="T58" i="17"/>
  <c r="T57" i="17"/>
  <c r="T56" i="17"/>
  <c r="T55" i="17"/>
  <c r="T54" i="17"/>
  <c r="T53" i="17"/>
  <c r="T52" i="17"/>
  <c r="T51" i="17"/>
  <c r="Q51" i="17"/>
  <c r="N51" i="17"/>
  <c r="K51" i="17"/>
  <c r="H51" i="17"/>
  <c r="Z76" i="17"/>
  <c r="X76" i="17"/>
  <c r="Z71" i="17"/>
  <c r="X71" i="17"/>
  <c r="L30" i="18"/>
  <c r="P30" i="18" s="1"/>
  <c r="H30" i="18"/>
  <c r="P29" i="18"/>
  <c r="P28" i="18"/>
  <c r="P27" i="18"/>
  <c r="P26" i="18"/>
  <c r="P25" i="18"/>
  <c r="P24" i="18"/>
  <c r="P23" i="18"/>
  <c r="R19" i="18"/>
  <c r="P19" i="18"/>
  <c r="P13" i="18"/>
  <c r="P12" i="18"/>
  <c r="P11" i="18"/>
  <c r="P10" i="18"/>
  <c r="R13" i="18"/>
  <c r="R12" i="18"/>
  <c r="R11" i="18"/>
  <c r="R10" i="18"/>
  <c r="R9" i="18"/>
  <c r="P9" i="18"/>
  <c r="R14" i="18"/>
  <c r="P14" i="18"/>
  <c r="N14" i="18"/>
  <c r="L14" i="18"/>
  <c r="J14" i="18"/>
  <c r="H14" i="18"/>
  <c r="O81" i="23"/>
  <c r="O80" i="23"/>
  <c r="O79" i="23"/>
  <c r="O66" i="23"/>
  <c r="O65" i="23"/>
  <c r="O63" i="23"/>
  <c r="S34" i="23"/>
  <c r="S33" i="23"/>
  <c r="S32" i="23"/>
  <c r="S31" i="23"/>
  <c r="O31" i="23"/>
  <c r="K31" i="23"/>
  <c r="O29" i="23"/>
  <c r="K29" i="23"/>
  <c r="U25" i="23"/>
  <c r="U24" i="23"/>
  <c r="U23" i="23"/>
  <c r="U22" i="23"/>
  <c r="U21" i="23"/>
  <c r="U20" i="23"/>
  <c r="U19" i="23"/>
  <c r="U18" i="23"/>
  <c r="U17" i="23"/>
  <c r="S24" i="23"/>
  <c r="S23" i="23"/>
  <c r="S22" i="23"/>
  <c r="S21" i="23"/>
  <c r="S20" i="23"/>
  <c r="S19" i="23"/>
  <c r="S18" i="23"/>
  <c r="S17" i="23"/>
  <c r="S25" i="23"/>
  <c r="U26" i="23"/>
  <c r="S26" i="23"/>
  <c r="U27" i="23"/>
  <c r="S27" i="23"/>
  <c r="Q27" i="23"/>
  <c r="O27" i="23"/>
  <c r="Q26" i="23"/>
  <c r="O26" i="23"/>
  <c r="M27" i="23"/>
  <c r="K27" i="23"/>
  <c r="M26" i="23"/>
  <c r="K26" i="23"/>
  <c r="L65" i="36"/>
  <c r="L135" i="36"/>
  <c r="T156" i="36"/>
  <c r="P156" i="36"/>
  <c r="L156" i="36"/>
  <c r="J156" i="36"/>
  <c r="J180" i="36" s="1"/>
  <c r="H156" i="36"/>
  <c r="T168" i="36"/>
  <c r="P168" i="36"/>
  <c r="J168" i="36"/>
  <c r="H168" i="36"/>
  <c r="T171" i="36"/>
  <c r="T179" i="36"/>
  <c r="R180" i="36"/>
  <c r="L159" i="36"/>
  <c r="L171" i="36" s="1"/>
  <c r="L395" i="36" s="1"/>
  <c r="H159" i="36"/>
  <c r="J179" i="36"/>
  <c r="J178" i="36"/>
  <c r="J177" i="36"/>
  <c r="J176" i="36"/>
  <c r="J175" i="36"/>
  <c r="J174" i="36"/>
  <c r="J173" i="36"/>
  <c r="J172" i="36"/>
  <c r="J171" i="36"/>
  <c r="H171" i="36"/>
  <c r="H179" i="36"/>
  <c r="T185" i="36"/>
  <c r="T194" i="36"/>
  <c r="P194" i="36"/>
  <c r="L194" i="36"/>
  <c r="H194" i="36"/>
  <c r="T197" i="36"/>
  <c r="T206" i="36"/>
  <c r="P206" i="36"/>
  <c r="P218" i="36" s="1"/>
  <c r="L206" i="36"/>
  <c r="H206" i="36"/>
  <c r="H218" i="36" s="1"/>
  <c r="R218" i="36"/>
  <c r="P209" i="36"/>
  <c r="L209" i="36"/>
  <c r="L218" i="36"/>
  <c r="H209" i="36"/>
  <c r="H407" i="36" s="1"/>
  <c r="T233" i="36"/>
  <c r="P233" i="36"/>
  <c r="N233" i="36"/>
  <c r="L233" i="36"/>
  <c r="J233" i="36"/>
  <c r="J257" i="36" s="1"/>
  <c r="J428" i="36" s="1"/>
  <c r="H233" i="36"/>
  <c r="T244" i="36"/>
  <c r="T245" i="36"/>
  <c r="P257" i="36"/>
  <c r="N245" i="36"/>
  <c r="L245" i="36"/>
  <c r="J245" i="36"/>
  <c r="H245" i="36"/>
  <c r="H257" i="36" s="1"/>
  <c r="P248" i="36"/>
  <c r="P419" i="36" s="1"/>
  <c r="R257" i="36"/>
  <c r="N257" i="36"/>
  <c r="N248" i="36"/>
  <c r="L248" i="36"/>
  <c r="L419" i="36" s="1"/>
  <c r="H248" i="36"/>
  <c r="H419" i="36" s="1"/>
  <c r="T278" i="36"/>
  <c r="P278" i="36"/>
  <c r="L278" i="36"/>
  <c r="H278" i="36"/>
  <c r="T281" i="36"/>
  <c r="T290" i="36"/>
  <c r="P290" i="36"/>
  <c r="L290" i="36"/>
  <c r="H290" i="36"/>
  <c r="T301" i="36"/>
  <c r="R302" i="36"/>
  <c r="T293" i="36"/>
  <c r="P293" i="36"/>
  <c r="P431" i="36" s="1"/>
  <c r="L293" i="36"/>
  <c r="L431" i="36" s="1"/>
  <c r="H293" i="36"/>
  <c r="T318" i="36"/>
  <c r="P318" i="36"/>
  <c r="N318" i="36"/>
  <c r="L318" i="36"/>
  <c r="J318" i="36"/>
  <c r="H318" i="36"/>
  <c r="P330" i="36"/>
  <c r="N330" i="36"/>
  <c r="L330" i="36"/>
  <c r="J330" i="36"/>
  <c r="H330" i="36"/>
  <c r="T321" i="36"/>
  <c r="P333" i="36"/>
  <c r="P443" i="36" s="1"/>
  <c r="R342" i="36"/>
  <c r="N333" i="36"/>
  <c r="N443" i="36" s="1"/>
  <c r="N334" i="36"/>
  <c r="N335" i="36"/>
  <c r="N336" i="36"/>
  <c r="N337" i="36"/>
  <c r="N338" i="36"/>
  <c r="N339" i="36"/>
  <c r="N340" i="36"/>
  <c r="N341" i="36"/>
  <c r="J333" i="36"/>
  <c r="H333" i="36"/>
  <c r="H443" i="36" s="1"/>
  <c r="L364" i="36"/>
  <c r="T356" i="36"/>
  <c r="T355" i="36"/>
  <c r="T364" i="36"/>
  <c r="H364" i="36"/>
  <c r="H376" i="36"/>
  <c r="T367" i="36"/>
  <c r="T380" i="36"/>
  <c r="T379" i="36"/>
  <c r="P379" i="36"/>
  <c r="P455" i="36" s="1"/>
  <c r="H379" i="36"/>
  <c r="P407" i="36"/>
  <c r="L407" i="36"/>
  <c r="N419" i="36"/>
  <c r="H431" i="36"/>
  <c r="L443" i="36"/>
  <c r="J443" i="36"/>
  <c r="L455" i="36"/>
  <c r="X498" i="36"/>
  <c r="U498" i="36"/>
  <c r="AA535" i="36"/>
  <c r="AA534" i="36"/>
  <c r="AA533" i="36"/>
  <c r="X535" i="36"/>
  <c r="X534" i="36"/>
  <c r="X533" i="36"/>
  <c r="U534" i="36"/>
  <c r="U533" i="36"/>
  <c r="T535" i="36"/>
  <c r="R535" i="36"/>
  <c r="K535" i="36"/>
  <c r="I535" i="36"/>
  <c r="G534" i="36"/>
  <c r="G535" i="36" s="1"/>
  <c r="G533" i="36"/>
  <c r="E535" i="36"/>
  <c r="C535" i="36"/>
  <c r="Z575" i="36"/>
  <c r="Z574" i="36"/>
  <c r="Z573" i="36"/>
  <c r="Z572" i="36"/>
  <c r="Y575" i="36"/>
  <c r="Y574" i="36"/>
  <c r="Y573" i="36"/>
  <c r="Y572" i="36"/>
  <c r="X575" i="36"/>
  <c r="X574" i="36"/>
  <c r="X573" i="36"/>
  <c r="X572" i="36"/>
  <c r="V575" i="36"/>
  <c r="V574" i="36"/>
  <c r="V573" i="36"/>
  <c r="V572" i="36"/>
  <c r="S575" i="36"/>
  <c r="S574" i="36"/>
  <c r="S573" i="36"/>
  <c r="S572" i="36"/>
  <c r="Q575" i="36"/>
  <c r="Q574" i="36"/>
  <c r="Q573" i="36"/>
  <c r="Q572" i="36"/>
  <c r="P575" i="36"/>
  <c r="P574" i="36"/>
  <c r="P573" i="36"/>
  <c r="P572" i="36"/>
  <c r="O575" i="36"/>
  <c r="O574" i="36"/>
  <c r="O573" i="36"/>
  <c r="O572" i="36"/>
  <c r="M575" i="36"/>
  <c r="M574" i="36"/>
  <c r="M573" i="36"/>
  <c r="M572" i="36"/>
  <c r="J575" i="36"/>
  <c r="J574" i="36"/>
  <c r="J573" i="36"/>
  <c r="J572" i="36"/>
  <c r="G574" i="36"/>
  <c r="G572" i="36"/>
  <c r="Z611" i="36"/>
  <c r="Z610" i="36"/>
  <c r="Z609" i="36"/>
  <c r="Z608" i="36"/>
  <c r="Y611" i="36"/>
  <c r="Y610" i="36"/>
  <c r="Y609" i="36"/>
  <c r="Y608" i="36"/>
  <c r="X611" i="36"/>
  <c r="X610" i="36"/>
  <c r="X609" i="36"/>
  <c r="X608" i="36"/>
  <c r="V611" i="36"/>
  <c r="V610" i="36"/>
  <c r="V609" i="36"/>
  <c r="V608" i="36"/>
  <c r="S611" i="36"/>
  <c r="S610" i="36"/>
  <c r="S608" i="36"/>
  <c r="S609" i="36"/>
  <c r="Q609" i="36"/>
  <c r="Q611" i="36"/>
  <c r="Q610" i="36"/>
  <c r="Q608" i="36"/>
  <c r="P611" i="36"/>
  <c r="P610" i="36"/>
  <c r="P609" i="36"/>
  <c r="P608" i="36"/>
  <c r="O611" i="36"/>
  <c r="O610" i="36"/>
  <c r="O609" i="36"/>
  <c r="O608" i="36"/>
  <c r="M611" i="36"/>
  <c r="M610" i="36"/>
  <c r="M609" i="36"/>
  <c r="M608" i="36"/>
  <c r="J611" i="36"/>
  <c r="J610" i="36"/>
  <c r="J609" i="36"/>
  <c r="J608" i="36"/>
  <c r="G610" i="36"/>
  <c r="G608" i="36"/>
  <c r="Q632" i="36"/>
  <c r="Q631" i="36"/>
  <c r="O632" i="36"/>
  <c r="O631" i="36"/>
  <c r="M632" i="36"/>
  <c r="M631" i="36"/>
  <c r="K632" i="36"/>
  <c r="K631" i="36"/>
  <c r="I632" i="36"/>
  <c r="I631" i="36"/>
  <c r="G632" i="36"/>
  <c r="G631" i="36"/>
  <c r="E632" i="36"/>
  <c r="E631" i="36"/>
  <c r="C632" i="36"/>
  <c r="C631" i="36"/>
  <c r="M649" i="36"/>
  <c r="O661" i="36"/>
  <c r="O665" i="36" s="1"/>
  <c r="Q665" i="36"/>
  <c r="M665" i="36"/>
  <c r="K665" i="36"/>
  <c r="I665" i="36"/>
  <c r="G665" i="36"/>
  <c r="E665" i="36"/>
  <c r="C665" i="36"/>
  <c r="S29" i="23"/>
  <c r="S30" i="23"/>
  <c r="T147" i="36"/>
  <c r="N81" i="13"/>
  <c r="N80" i="13"/>
  <c r="G24" i="13" l="1"/>
  <c r="V24" i="13" s="1"/>
  <c r="S24" i="13"/>
  <c r="Y24" i="13"/>
  <c r="H180" i="36"/>
  <c r="P180" i="36"/>
  <c r="T218" i="36"/>
  <c r="L257" i="36"/>
  <c r="P302" i="36"/>
  <c r="P342" i="36"/>
  <c r="T330" i="36"/>
  <c r="T333" i="36"/>
  <c r="U535" i="36"/>
  <c r="T180" i="36" l="1"/>
  <c r="N232" i="13" l="1"/>
  <c r="AC1" i="13" s="1"/>
  <c r="AW8" i="30" s="1"/>
  <c r="N224" i="13"/>
  <c r="N223" i="13"/>
  <c r="N163" i="13"/>
  <c r="N162" i="13"/>
  <c r="N161" i="13"/>
  <c r="N160" i="13"/>
  <c r="N152" i="13"/>
  <c r="N151" i="13"/>
  <c r="N235" i="13"/>
  <c r="T398" i="36"/>
  <c r="T399" i="36"/>
  <c r="T400" i="36"/>
  <c r="T401" i="36"/>
  <c r="T402" i="36"/>
  <c r="P398" i="36"/>
  <c r="P399" i="36"/>
  <c r="P400" i="36"/>
  <c r="P401" i="36"/>
  <c r="P402" i="36"/>
  <c r="P403" i="36"/>
  <c r="L376" i="36"/>
  <c r="P376" i="36"/>
  <c r="P364" i="36"/>
  <c r="H388" i="36"/>
  <c r="H464" i="36" s="1"/>
  <c r="T382" i="36"/>
  <c r="T458" i="36" s="1"/>
  <c r="T384" i="36"/>
  <c r="T385" i="36"/>
  <c r="T386" i="36"/>
  <c r="T387" i="36"/>
  <c r="T368" i="36"/>
  <c r="T369" i="36"/>
  <c r="T370" i="36"/>
  <c r="T371" i="36"/>
  <c r="T372" i="36"/>
  <c r="T373" i="36"/>
  <c r="T374" i="36"/>
  <c r="T375" i="36"/>
  <c r="T357" i="36"/>
  <c r="T358" i="36"/>
  <c r="T359" i="36"/>
  <c r="T360" i="36"/>
  <c r="T361" i="36"/>
  <c r="T362" i="36"/>
  <c r="T363" i="36"/>
  <c r="T336" i="36"/>
  <c r="T337" i="36"/>
  <c r="T447" i="36" s="1"/>
  <c r="T338" i="36"/>
  <c r="T339" i="36"/>
  <c r="T340" i="36"/>
  <c r="T322" i="36"/>
  <c r="T323" i="36"/>
  <c r="T324" i="36"/>
  <c r="T325" i="36"/>
  <c r="T326" i="36"/>
  <c r="T327" i="36"/>
  <c r="T328" i="36"/>
  <c r="T329" i="36"/>
  <c r="T310" i="36"/>
  <c r="T311" i="36"/>
  <c r="T312" i="36"/>
  <c r="T313" i="36"/>
  <c r="T314" i="36"/>
  <c r="T315" i="36"/>
  <c r="T316" i="36"/>
  <c r="T317" i="36"/>
  <c r="T309" i="36"/>
  <c r="T295" i="36"/>
  <c r="T296" i="36"/>
  <c r="T297" i="36"/>
  <c r="T298" i="36"/>
  <c r="T299" i="36"/>
  <c r="T300" i="36"/>
  <c r="T439" i="36"/>
  <c r="T282" i="36"/>
  <c r="T283" i="36"/>
  <c r="T284" i="36"/>
  <c r="T285" i="36"/>
  <c r="T286" i="36"/>
  <c r="T287" i="36"/>
  <c r="T288" i="36"/>
  <c r="T289" i="36"/>
  <c r="T269" i="36"/>
  <c r="T224" i="36"/>
  <c r="T270" i="36"/>
  <c r="T271" i="36"/>
  <c r="T272" i="36"/>
  <c r="T273" i="36"/>
  <c r="T274" i="36"/>
  <c r="T275" i="36"/>
  <c r="T276" i="36"/>
  <c r="T277" i="36"/>
  <c r="T249" i="36"/>
  <c r="T250" i="36"/>
  <c r="T251" i="36"/>
  <c r="T252" i="36"/>
  <c r="T253" i="36"/>
  <c r="T254" i="36"/>
  <c r="T255" i="36"/>
  <c r="T256" i="36"/>
  <c r="T237" i="36"/>
  <c r="T238" i="36"/>
  <c r="T239" i="36"/>
  <c r="T240" i="36"/>
  <c r="T241" i="36"/>
  <c r="T242" i="36"/>
  <c r="T243" i="36"/>
  <c r="T236" i="36"/>
  <c r="T225" i="36"/>
  <c r="T226" i="36"/>
  <c r="T227" i="36"/>
  <c r="T228" i="36"/>
  <c r="T229" i="36"/>
  <c r="T230" i="36"/>
  <c r="T231" i="36"/>
  <c r="T232" i="36"/>
  <c r="T210" i="36"/>
  <c r="T211" i="36"/>
  <c r="T212" i="36"/>
  <c r="T213" i="36"/>
  <c r="T214" i="36"/>
  <c r="T215" i="36"/>
  <c r="T216" i="36"/>
  <c r="T217" i="36"/>
  <c r="T198" i="36"/>
  <c r="T199" i="36"/>
  <c r="T200" i="36"/>
  <c r="T201" i="36"/>
  <c r="T202" i="36"/>
  <c r="T203" i="36"/>
  <c r="T204" i="36"/>
  <c r="T205" i="36"/>
  <c r="T186" i="36"/>
  <c r="T187" i="36"/>
  <c r="T188" i="36"/>
  <c r="T189" i="36"/>
  <c r="T190" i="36"/>
  <c r="T191" i="36"/>
  <c r="T192" i="36"/>
  <c r="T193" i="36"/>
  <c r="T176" i="36"/>
  <c r="T177" i="36"/>
  <c r="T178" i="36"/>
  <c r="T162" i="36"/>
  <c r="T163" i="36"/>
  <c r="T164" i="36"/>
  <c r="T165" i="36"/>
  <c r="T166" i="36"/>
  <c r="T152" i="36"/>
  <c r="T153" i="36"/>
  <c r="T154" i="36"/>
  <c r="T155" i="36"/>
  <c r="P147" i="36"/>
  <c r="Q10" i="13"/>
  <c r="N10" i="13"/>
  <c r="Q16" i="13"/>
  <c r="N16" i="13"/>
  <c r="J159" i="36"/>
  <c r="O1" i="26"/>
  <c r="O8" i="30" s="1"/>
  <c r="N1" i="26"/>
  <c r="N8" i="30" s="1"/>
  <c r="J71" i="26"/>
  <c r="I71" i="26"/>
  <c r="H71" i="26"/>
  <c r="F71" i="26"/>
  <c r="E71" i="26"/>
  <c r="DU8" i="30"/>
  <c r="DS8" i="30"/>
  <c r="DP8" i="30"/>
  <c r="DQ8" i="30"/>
  <c r="DN8" i="30"/>
  <c r="DO8" i="30"/>
  <c r="DK8" i="30"/>
  <c r="DL8" i="30"/>
  <c r="DI8" i="30"/>
  <c r="DJ8" i="30"/>
  <c r="DH8" i="30"/>
  <c r="DF8" i="30"/>
  <c r="DG8" i="30"/>
  <c r="CY8" i="30"/>
  <c r="DA8" i="30"/>
  <c r="CW8" i="30"/>
  <c r="CX8" i="30"/>
  <c r="CP8" i="30"/>
  <c r="BH8" i="30"/>
  <c r="AY8" i="30"/>
  <c r="AV8" i="30"/>
  <c r="AU8" i="30"/>
  <c r="AS8" i="30"/>
  <c r="AT8" i="30"/>
  <c r="AI8" i="30"/>
  <c r="AE8" i="30"/>
  <c r="AC8" i="30"/>
  <c r="W8" i="30"/>
  <c r="L8" i="30"/>
  <c r="E8" i="30"/>
  <c r="K1" i="26"/>
  <c r="G1" i="26"/>
  <c r="F1" i="26"/>
  <c r="E1" i="26"/>
  <c r="D1" i="26"/>
  <c r="G1" i="23"/>
  <c r="EC8" i="30" s="1"/>
  <c r="F1" i="23"/>
  <c r="EB8" i="30" s="1"/>
  <c r="E1" i="23"/>
  <c r="EA8" i="30" s="1"/>
  <c r="D1" i="23"/>
  <c r="DZ8" i="30" s="1"/>
  <c r="BG1" i="36"/>
  <c r="DV8" i="30" s="1"/>
  <c r="BF1" i="36"/>
  <c r="DT8" i="30"/>
  <c r="AX1" i="36"/>
  <c r="DM8" i="30" s="1"/>
  <c r="AS1" i="36"/>
  <c r="AL1" i="36"/>
  <c r="AF1" i="36"/>
  <c r="CU8" i="30" s="1"/>
  <c r="AC1" i="36"/>
  <c r="CR8" i="30" s="1"/>
  <c r="AA1" i="36"/>
  <c r="AB1" i="36"/>
  <c r="CQ8" i="30" s="1"/>
  <c r="L379" i="36"/>
  <c r="H455" i="36"/>
  <c r="J248" i="36"/>
  <c r="H147" i="36"/>
  <c r="B1" i="36"/>
  <c r="BQ8" i="30" s="1"/>
  <c r="A1" i="36"/>
  <c r="BP8" i="30" s="1"/>
  <c r="E1" i="18"/>
  <c r="BO8" i="30" s="1"/>
  <c r="D1" i="18"/>
  <c r="C1" i="18"/>
  <c r="B1" i="18"/>
  <c r="A1" i="18"/>
  <c r="BK8" i="30" s="1"/>
  <c r="E1" i="17"/>
  <c r="D1" i="17"/>
  <c r="A1" i="17"/>
  <c r="BG8" i="30"/>
  <c r="F1" i="17"/>
  <c r="BI8" i="30" s="1"/>
  <c r="G1" i="17"/>
  <c r="BJ8" i="30" s="1"/>
  <c r="L8" i="17"/>
  <c r="AF1" i="13"/>
  <c r="AZ8" i="30" s="1"/>
  <c r="AE1" i="13"/>
  <c r="AI1" i="13"/>
  <c r="BC8" i="30" s="1"/>
  <c r="AH1" i="13"/>
  <c r="BB8" i="30" s="1"/>
  <c r="AD1" i="13"/>
  <c r="AX8" i="30" s="1"/>
  <c r="AB1" i="13"/>
  <c r="AA1" i="13"/>
  <c r="Z1" i="13"/>
  <c r="Y1" i="13"/>
  <c r="X1" i="13"/>
  <c r="W1" i="13"/>
  <c r="Q1" i="13"/>
  <c r="AK8" i="30"/>
  <c r="L234" i="13"/>
  <c r="S226" i="13"/>
  <c r="L226" i="13"/>
  <c r="Z235" i="13"/>
  <c r="Z234" i="13"/>
  <c r="Z233" i="13"/>
  <c r="X233" i="13"/>
  <c r="Z232" i="13"/>
  <c r="X232" i="13"/>
  <c r="S232" i="13"/>
  <c r="L232" i="13"/>
  <c r="Z231" i="13"/>
  <c r="X231" i="13"/>
  <c r="N231" i="13"/>
  <c r="Z230" i="13"/>
  <c r="X230" i="13"/>
  <c r="S230" i="13"/>
  <c r="N230" i="13"/>
  <c r="P230" i="13"/>
  <c r="L230" i="13"/>
  <c r="Z229" i="13"/>
  <c r="X229" i="13"/>
  <c r="N229" i="13"/>
  <c r="Z228" i="13"/>
  <c r="X228" i="13"/>
  <c r="S228" i="13"/>
  <c r="N228" i="13"/>
  <c r="P228" i="13"/>
  <c r="L228" i="13"/>
  <c r="Z227" i="13"/>
  <c r="X227" i="13"/>
  <c r="N227" i="13"/>
  <c r="Z226" i="13"/>
  <c r="X226" i="13"/>
  <c r="N226" i="13"/>
  <c r="P226" i="13"/>
  <c r="T1" i="13"/>
  <c r="AN8" i="30" s="1"/>
  <c r="L223" i="13"/>
  <c r="Z224" i="13"/>
  <c r="Z223" i="13"/>
  <c r="P191" i="13"/>
  <c r="S191" i="13"/>
  <c r="L191" i="13"/>
  <c r="Z222" i="13"/>
  <c r="X222" i="13"/>
  <c r="N222" i="13"/>
  <c r="Z221" i="13"/>
  <c r="X221" i="13"/>
  <c r="N221" i="13"/>
  <c r="P221" i="13" s="1"/>
  <c r="L221" i="13"/>
  <c r="Z220" i="13"/>
  <c r="X220" i="13"/>
  <c r="N220" i="13"/>
  <c r="Z219" i="13"/>
  <c r="X219" i="13"/>
  <c r="S219" i="13"/>
  <c r="N219" i="13"/>
  <c r="P219" i="13"/>
  <c r="L219" i="13"/>
  <c r="Z218" i="13"/>
  <c r="X218" i="13"/>
  <c r="N218" i="13"/>
  <c r="Z217" i="13"/>
  <c r="X217" i="13"/>
  <c r="S217" i="13"/>
  <c r="N217" i="13"/>
  <c r="P217" i="13"/>
  <c r="L217" i="13"/>
  <c r="Z216" i="13"/>
  <c r="X216" i="13"/>
  <c r="N216" i="13"/>
  <c r="Z215" i="13"/>
  <c r="X215" i="13"/>
  <c r="S215" i="13"/>
  <c r="N215" i="13"/>
  <c r="P215" i="13"/>
  <c r="L215" i="13"/>
  <c r="Z214" i="13"/>
  <c r="X214" i="13"/>
  <c r="N214" i="13"/>
  <c r="Z213" i="13"/>
  <c r="X213" i="13"/>
  <c r="S213" i="13"/>
  <c r="N213" i="13"/>
  <c r="P213" i="13"/>
  <c r="L213" i="13"/>
  <c r="Z212" i="13"/>
  <c r="X212" i="13"/>
  <c r="N212" i="13"/>
  <c r="Z211" i="13"/>
  <c r="X211" i="13"/>
  <c r="S211" i="13"/>
  <c r="N211" i="13"/>
  <c r="P211" i="13"/>
  <c r="L211" i="13"/>
  <c r="Z210" i="13"/>
  <c r="X210" i="13"/>
  <c r="N210" i="13"/>
  <c r="Z209" i="13"/>
  <c r="X209" i="13"/>
  <c r="S209" i="13"/>
  <c r="N209" i="13"/>
  <c r="P209" i="13"/>
  <c r="L209" i="13"/>
  <c r="Z208" i="13"/>
  <c r="X208" i="13"/>
  <c r="N208" i="13"/>
  <c r="Z207" i="13"/>
  <c r="X207" i="13"/>
  <c r="S207" i="13"/>
  <c r="N207" i="13"/>
  <c r="P207" i="13"/>
  <c r="L207" i="13"/>
  <c r="Z206" i="13"/>
  <c r="X206" i="13"/>
  <c r="N206" i="13"/>
  <c r="Z205" i="13"/>
  <c r="X205" i="13"/>
  <c r="S205" i="13"/>
  <c r="N205" i="13"/>
  <c r="P205" i="13"/>
  <c r="L205" i="13"/>
  <c r="Z204" i="13"/>
  <c r="X204" i="13"/>
  <c r="N204" i="13"/>
  <c r="Z203" i="13"/>
  <c r="X203" i="13"/>
  <c r="S203" i="13"/>
  <c r="N203" i="13"/>
  <c r="P203" i="13"/>
  <c r="L203" i="13"/>
  <c r="Z202" i="13"/>
  <c r="X202" i="13"/>
  <c r="N202" i="13"/>
  <c r="Z201" i="13"/>
  <c r="X201" i="13"/>
  <c r="S201" i="13"/>
  <c r="N201" i="13"/>
  <c r="P201" i="13"/>
  <c r="L201" i="13"/>
  <c r="Z200" i="13"/>
  <c r="X200" i="13"/>
  <c r="N200" i="13"/>
  <c r="Z199" i="13"/>
  <c r="X199" i="13"/>
  <c r="S199" i="13"/>
  <c r="N199" i="13"/>
  <c r="P199" i="13"/>
  <c r="L199" i="13"/>
  <c r="Z198" i="13"/>
  <c r="X198" i="13"/>
  <c r="N198" i="13"/>
  <c r="Z197" i="13"/>
  <c r="X197" i="13"/>
  <c r="S197" i="13"/>
  <c r="N197" i="13"/>
  <c r="P197" i="13"/>
  <c r="L197" i="13"/>
  <c r="Z196" i="13"/>
  <c r="X196" i="13"/>
  <c r="N196" i="13"/>
  <c r="Z195" i="13"/>
  <c r="X195" i="13"/>
  <c r="S195" i="13"/>
  <c r="N195" i="13"/>
  <c r="P195" i="13"/>
  <c r="L195" i="13"/>
  <c r="Z194" i="13"/>
  <c r="X194" i="13"/>
  <c r="N194" i="13"/>
  <c r="Z193" i="13"/>
  <c r="X193" i="13"/>
  <c r="S193" i="13"/>
  <c r="N193" i="13"/>
  <c r="P193" i="13"/>
  <c r="L193" i="13"/>
  <c r="Z192" i="13"/>
  <c r="X192" i="13"/>
  <c r="N192" i="13"/>
  <c r="Z191" i="13"/>
  <c r="X191" i="13"/>
  <c r="N191" i="13"/>
  <c r="X190" i="13"/>
  <c r="X189" i="13"/>
  <c r="Z190" i="13"/>
  <c r="Z189" i="13"/>
  <c r="S189" i="13"/>
  <c r="P189" i="13"/>
  <c r="N190" i="13"/>
  <c r="N189" i="13"/>
  <c r="L189" i="13"/>
  <c r="X188" i="13"/>
  <c r="X187" i="13"/>
  <c r="Z188" i="13"/>
  <c r="Z187" i="13"/>
  <c r="S187" i="13"/>
  <c r="P187" i="13"/>
  <c r="N188" i="13"/>
  <c r="N187" i="13"/>
  <c r="L187" i="13"/>
  <c r="X186" i="13"/>
  <c r="X185" i="13"/>
  <c r="S185" i="13"/>
  <c r="P185" i="13"/>
  <c r="N186" i="13"/>
  <c r="N185" i="13"/>
  <c r="L185" i="13"/>
  <c r="X184" i="13"/>
  <c r="X183" i="13"/>
  <c r="S183" i="13"/>
  <c r="N184" i="13"/>
  <c r="N183" i="13"/>
  <c r="L183" i="13"/>
  <c r="S40" i="13"/>
  <c r="P40" i="13"/>
  <c r="Z186" i="13"/>
  <c r="Z185" i="13"/>
  <c r="Z184" i="13"/>
  <c r="Z183" i="13"/>
  <c r="T1" i="26"/>
  <c r="T8" i="30" s="1"/>
  <c r="J75" i="26"/>
  <c r="P1" i="26"/>
  <c r="P8" i="30" s="1"/>
  <c r="Q1" i="26"/>
  <c r="Q8" i="30" s="1"/>
  <c r="R1" i="26"/>
  <c r="R8" i="30" s="1"/>
  <c r="S1" i="26"/>
  <c r="S8" i="30" s="1"/>
  <c r="I72" i="26"/>
  <c r="I73" i="26"/>
  <c r="I74" i="26"/>
  <c r="J72" i="26"/>
  <c r="J73" i="26"/>
  <c r="J74" i="26"/>
  <c r="G60" i="26"/>
  <c r="F75" i="26"/>
  <c r="E72" i="26"/>
  <c r="F72" i="26"/>
  <c r="E73" i="26"/>
  <c r="F73" i="26"/>
  <c r="E74" i="26"/>
  <c r="F74" i="26"/>
  <c r="E75" i="26"/>
  <c r="AR8" i="30"/>
  <c r="K1" i="13"/>
  <c r="J1" i="13"/>
  <c r="I1" i="13"/>
  <c r="F1" i="13"/>
  <c r="Z8" i="30"/>
  <c r="E1" i="13"/>
  <c r="D1" i="13"/>
  <c r="X8" i="30"/>
  <c r="C1" i="13"/>
  <c r="B1" i="13"/>
  <c r="V8" i="30"/>
  <c r="A1" i="13"/>
  <c r="N249" i="36"/>
  <c r="N250" i="36"/>
  <c r="N421" i="36"/>
  <c r="N251" i="36"/>
  <c r="N252" i="36"/>
  <c r="N253" i="36"/>
  <c r="N254" i="36"/>
  <c r="N425" i="36"/>
  <c r="N255" i="36"/>
  <c r="N256" i="36"/>
  <c r="J249" i="36"/>
  <c r="J250" i="36"/>
  <c r="J421" i="36"/>
  <c r="J251" i="36"/>
  <c r="J252" i="36"/>
  <c r="J253" i="36"/>
  <c r="J254" i="36"/>
  <c r="J425" i="36"/>
  <c r="J255" i="36"/>
  <c r="J256" i="36"/>
  <c r="J334" i="36"/>
  <c r="J335" i="36"/>
  <c r="J336" i="36"/>
  <c r="J337" i="36"/>
  <c r="J447" i="36"/>
  <c r="J338" i="36"/>
  <c r="J339" i="36"/>
  <c r="J340" i="36"/>
  <c r="J341" i="36"/>
  <c r="J451" i="36" s="1"/>
  <c r="T412" i="36"/>
  <c r="P408" i="36"/>
  <c r="P412" i="36"/>
  <c r="L411" i="36"/>
  <c r="L415" i="36"/>
  <c r="T423" i="36"/>
  <c r="P423" i="36"/>
  <c r="P427" i="36"/>
  <c r="N420" i="36"/>
  <c r="N422" i="36"/>
  <c r="N423" i="36"/>
  <c r="N424" i="36"/>
  <c r="N426" i="36"/>
  <c r="N427" i="36"/>
  <c r="L423" i="36"/>
  <c r="L427" i="36"/>
  <c r="J420" i="36"/>
  <c r="J422" i="36"/>
  <c r="J423" i="36"/>
  <c r="J424" i="36"/>
  <c r="J426" i="36"/>
  <c r="J427" i="36"/>
  <c r="J419" i="36"/>
  <c r="H421" i="36"/>
  <c r="H425" i="36"/>
  <c r="P435" i="36"/>
  <c r="P439" i="36"/>
  <c r="L433" i="36"/>
  <c r="L437" i="36"/>
  <c r="P446" i="36"/>
  <c r="P450" i="36"/>
  <c r="N451" i="36"/>
  <c r="L446" i="36"/>
  <c r="J444" i="36"/>
  <c r="J445" i="36"/>
  <c r="J446" i="36"/>
  <c r="J448" i="36"/>
  <c r="J449" i="36"/>
  <c r="J450" i="36"/>
  <c r="H444" i="36"/>
  <c r="H448" i="36"/>
  <c r="P462" i="36"/>
  <c r="P463" i="36"/>
  <c r="L462" i="36"/>
  <c r="H460" i="36"/>
  <c r="T443" i="36"/>
  <c r="R387" i="36"/>
  <c r="P387" i="36"/>
  <c r="L387" i="36"/>
  <c r="L463" i="36"/>
  <c r="H387" i="36"/>
  <c r="H463" i="36"/>
  <c r="R386" i="36"/>
  <c r="P386" i="36"/>
  <c r="L386" i="36"/>
  <c r="H386" i="36"/>
  <c r="H462" i="36"/>
  <c r="R385" i="36"/>
  <c r="P385" i="36"/>
  <c r="P461" i="36"/>
  <c r="L385" i="36"/>
  <c r="L461" i="36"/>
  <c r="H385" i="36"/>
  <c r="H461" i="36"/>
  <c r="T461" i="36"/>
  <c r="R384" i="36"/>
  <c r="P384" i="36"/>
  <c r="P460" i="36"/>
  <c r="L384" i="36"/>
  <c r="L460" i="36"/>
  <c r="H384" i="36"/>
  <c r="R383" i="36"/>
  <c r="P383" i="36"/>
  <c r="P459" i="36" s="1"/>
  <c r="L383" i="36"/>
  <c r="L459" i="36" s="1"/>
  <c r="H383" i="36"/>
  <c r="T383" i="36" s="1"/>
  <c r="T459" i="36" s="1"/>
  <c r="R382" i="36"/>
  <c r="P382" i="36"/>
  <c r="L382" i="36"/>
  <c r="L458" i="36" s="1"/>
  <c r="H382" i="36"/>
  <c r="H458" i="36" s="1"/>
  <c r="R381" i="36"/>
  <c r="P381" i="36"/>
  <c r="P457" i="36" s="1"/>
  <c r="L381" i="36"/>
  <c r="L457" i="36"/>
  <c r="H381" i="36"/>
  <c r="H457" i="36" s="1"/>
  <c r="R380" i="36"/>
  <c r="P380" i="36"/>
  <c r="P456" i="36" s="1"/>
  <c r="L380" i="36"/>
  <c r="L456" i="36" s="1"/>
  <c r="H380" i="36"/>
  <c r="H456" i="36" s="1"/>
  <c r="R379" i="36"/>
  <c r="R341" i="36"/>
  <c r="P341" i="36"/>
  <c r="P451" i="36"/>
  <c r="L341" i="36"/>
  <c r="L451" i="36"/>
  <c r="H341" i="36"/>
  <c r="T341" i="36" s="1"/>
  <c r="T451" i="36" s="1"/>
  <c r="R340" i="36"/>
  <c r="P340" i="36"/>
  <c r="T450" i="36"/>
  <c r="N450" i="36"/>
  <c r="L340" i="36"/>
  <c r="L450" i="36" s="1"/>
  <c r="H340" i="36"/>
  <c r="H450" i="36"/>
  <c r="R339" i="36"/>
  <c r="P339" i="36"/>
  <c r="P449" i="36"/>
  <c r="N449" i="36"/>
  <c r="L339" i="36"/>
  <c r="L449" i="36"/>
  <c r="H339" i="36"/>
  <c r="H449" i="36"/>
  <c r="R338" i="36"/>
  <c r="P338" i="36"/>
  <c r="P448" i="36"/>
  <c r="N448" i="36"/>
  <c r="L338" i="36"/>
  <c r="L448" i="36"/>
  <c r="H338" i="36"/>
  <c r="R337" i="36"/>
  <c r="P337" i="36"/>
  <c r="P447" i="36"/>
  <c r="N447" i="36"/>
  <c r="L337" i="36"/>
  <c r="L447" i="36"/>
  <c r="H337" i="36"/>
  <c r="H447" i="36"/>
  <c r="R336" i="36"/>
  <c r="P336" i="36"/>
  <c r="N446" i="36"/>
  <c r="L336" i="36"/>
  <c r="H336" i="36"/>
  <c r="R335" i="36"/>
  <c r="P335" i="36"/>
  <c r="P445" i="36" s="1"/>
  <c r="N445" i="36"/>
  <c r="L335" i="36"/>
  <c r="L445" i="36"/>
  <c r="H335" i="36"/>
  <c r="H445" i="36"/>
  <c r="R334" i="36"/>
  <c r="P334" i="36"/>
  <c r="T334" i="36" s="1"/>
  <c r="T444" i="36" s="1"/>
  <c r="N444" i="36"/>
  <c r="L334" i="36"/>
  <c r="L444" i="36"/>
  <c r="H334" i="36"/>
  <c r="R333" i="36"/>
  <c r="L333" i="36"/>
  <c r="R301" i="36"/>
  <c r="P301" i="36"/>
  <c r="L301" i="36"/>
  <c r="L439" i="36"/>
  <c r="H301" i="36"/>
  <c r="H439" i="36"/>
  <c r="R300" i="36"/>
  <c r="P300" i="36"/>
  <c r="P438" i="36"/>
  <c r="L300" i="36"/>
  <c r="L438" i="36"/>
  <c r="H300" i="36"/>
  <c r="H438" i="36"/>
  <c r="R299" i="36"/>
  <c r="P299" i="36"/>
  <c r="P437" i="36"/>
  <c r="L299" i="36"/>
  <c r="H299" i="36"/>
  <c r="H437" i="36"/>
  <c r="R298" i="36"/>
  <c r="P298" i="36"/>
  <c r="P436" i="36"/>
  <c r="L298" i="36"/>
  <c r="L436" i="36"/>
  <c r="H298" i="36"/>
  <c r="T436" i="36"/>
  <c r="R297" i="36"/>
  <c r="P297" i="36"/>
  <c r="L297" i="36"/>
  <c r="L435" i="36"/>
  <c r="H297" i="36"/>
  <c r="H435" i="36"/>
  <c r="R296" i="36"/>
  <c r="P296" i="36"/>
  <c r="P434" i="36"/>
  <c r="L296" i="36"/>
  <c r="L434" i="36"/>
  <c r="H296" i="36"/>
  <c r="H434" i="36"/>
  <c r="R295" i="36"/>
  <c r="P295" i="36"/>
  <c r="P433" i="36"/>
  <c r="L295" i="36"/>
  <c r="H295" i="36"/>
  <c r="H433" i="36"/>
  <c r="R294" i="36"/>
  <c r="P294" i="36"/>
  <c r="P432" i="36" s="1"/>
  <c r="L294" i="36"/>
  <c r="L432" i="36"/>
  <c r="H294" i="36"/>
  <c r="T294" i="36" s="1"/>
  <c r="T432" i="36" s="1"/>
  <c r="R293" i="36"/>
  <c r="R256" i="36"/>
  <c r="P256" i="36"/>
  <c r="L256" i="36"/>
  <c r="H256" i="36"/>
  <c r="H427" i="36"/>
  <c r="R255" i="36"/>
  <c r="P255" i="36"/>
  <c r="P426" i="36"/>
  <c r="L255" i="36"/>
  <c r="L426" i="36"/>
  <c r="H255" i="36"/>
  <c r="H426" i="36"/>
  <c r="R254" i="36"/>
  <c r="P254" i="36"/>
  <c r="P425" i="36"/>
  <c r="L254" i="36"/>
  <c r="L425" i="36"/>
  <c r="H254" i="36"/>
  <c r="R253" i="36"/>
  <c r="P253" i="36"/>
  <c r="P424" i="36"/>
  <c r="L253" i="36"/>
  <c r="L424" i="36"/>
  <c r="H253" i="36"/>
  <c r="H424" i="36"/>
  <c r="R252" i="36"/>
  <c r="P252" i="36"/>
  <c r="L252" i="36"/>
  <c r="H252" i="36"/>
  <c r="H423" i="36"/>
  <c r="R251" i="36"/>
  <c r="P251" i="36"/>
  <c r="P422" i="36"/>
  <c r="L251" i="36"/>
  <c r="L422" i="36"/>
  <c r="H251" i="36"/>
  <c r="H422" i="36"/>
  <c r="R250" i="36"/>
  <c r="P250" i="36"/>
  <c r="P421" i="36"/>
  <c r="L250" i="36"/>
  <c r="L421" i="36"/>
  <c r="H250" i="36"/>
  <c r="R249" i="36"/>
  <c r="P249" i="36"/>
  <c r="P420" i="36"/>
  <c r="L249" i="36"/>
  <c r="L420" i="36"/>
  <c r="H249" i="36"/>
  <c r="H420" i="36"/>
  <c r="R248" i="36"/>
  <c r="L210" i="36"/>
  <c r="L408" i="36"/>
  <c r="L211" i="36"/>
  <c r="L409" i="36"/>
  <c r="L212" i="36"/>
  <c r="L410" i="36"/>
  <c r="L213" i="36"/>
  <c r="L214" i="36"/>
  <c r="L412" i="36"/>
  <c r="L215" i="36"/>
  <c r="L413" i="36"/>
  <c r="L216" i="36"/>
  <c r="L414" i="36"/>
  <c r="L217" i="36"/>
  <c r="H210" i="36"/>
  <c r="H408" i="36"/>
  <c r="H211" i="36"/>
  <c r="H409" i="36"/>
  <c r="H212" i="36"/>
  <c r="H410" i="36"/>
  <c r="H213" i="36"/>
  <c r="H411" i="36"/>
  <c r="H214" i="36"/>
  <c r="H412" i="36"/>
  <c r="H215" i="36"/>
  <c r="H216" i="36"/>
  <c r="H414" i="36"/>
  <c r="H217" i="36"/>
  <c r="H415" i="36"/>
  <c r="R217" i="36"/>
  <c r="P217" i="36"/>
  <c r="R216" i="36"/>
  <c r="P216" i="36"/>
  <c r="R215" i="36"/>
  <c r="P215" i="36"/>
  <c r="R214" i="36"/>
  <c r="P214" i="36"/>
  <c r="R213" i="36"/>
  <c r="P213" i="36"/>
  <c r="R212" i="36"/>
  <c r="P212" i="36"/>
  <c r="R211" i="36"/>
  <c r="P211" i="36"/>
  <c r="R210" i="36"/>
  <c r="P210" i="36"/>
  <c r="R209" i="36"/>
  <c r="R172" i="36"/>
  <c r="R173" i="36"/>
  <c r="R174" i="36"/>
  <c r="R175" i="36"/>
  <c r="R176" i="36"/>
  <c r="R177" i="36"/>
  <c r="R178" i="36"/>
  <c r="R179" i="36"/>
  <c r="R171" i="36"/>
  <c r="P159" i="36"/>
  <c r="P167" i="36"/>
  <c r="P166" i="36"/>
  <c r="P165" i="36"/>
  <c r="P164" i="36"/>
  <c r="P163" i="36"/>
  <c r="P162" i="36"/>
  <c r="P161" i="36"/>
  <c r="T161" i="36" s="1"/>
  <c r="P160" i="36"/>
  <c r="P148" i="36"/>
  <c r="P149" i="36"/>
  <c r="T149" i="36" s="1"/>
  <c r="P150" i="36"/>
  <c r="P174" i="36" s="1"/>
  <c r="P151" i="36"/>
  <c r="P175" i="36" s="1"/>
  <c r="P152" i="36"/>
  <c r="P176" i="36"/>
  <c r="P153" i="36"/>
  <c r="P154" i="36"/>
  <c r="P155" i="36"/>
  <c r="N160" i="36"/>
  <c r="N161" i="36"/>
  <c r="N162" i="36"/>
  <c r="N174" i="36"/>
  <c r="N398" i="36"/>
  <c r="N163" i="36"/>
  <c r="N164" i="36"/>
  <c r="N165" i="36"/>
  <c r="N166" i="36"/>
  <c r="N178" i="36" s="1"/>
  <c r="N402" i="36" s="1"/>
  <c r="N167" i="36"/>
  <c r="N179" i="36" s="1"/>
  <c r="L166" i="36"/>
  <c r="L160" i="36"/>
  <c r="L161" i="36"/>
  <c r="L162" i="36"/>
  <c r="L163" i="36"/>
  <c r="L164" i="36"/>
  <c r="L176" i="36"/>
  <c r="L400" i="36"/>
  <c r="L165" i="36"/>
  <c r="L167" i="36"/>
  <c r="J160" i="36"/>
  <c r="J161" i="36"/>
  <c r="J162" i="36"/>
  <c r="J163" i="36"/>
  <c r="J399" i="36"/>
  <c r="J164" i="36"/>
  <c r="J165" i="36"/>
  <c r="J166" i="36"/>
  <c r="J167" i="36"/>
  <c r="H160" i="36"/>
  <c r="H161" i="36"/>
  <c r="H162" i="36"/>
  <c r="H163" i="36"/>
  <c r="H164" i="36"/>
  <c r="H165" i="36"/>
  <c r="H166" i="36"/>
  <c r="H167" i="36"/>
  <c r="T167" i="36" s="1"/>
  <c r="H148" i="36"/>
  <c r="N175" i="36"/>
  <c r="N399" i="36" s="1"/>
  <c r="N177" i="36"/>
  <c r="L148" i="36"/>
  <c r="L149" i="36"/>
  <c r="L173" i="36"/>
  <c r="L397" i="36" s="1"/>
  <c r="L150" i="36"/>
  <c r="L174" i="36" s="1"/>
  <c r="L398" i="36" s="1"/>
  <c r="L151" i="36"/>
  <c r="L152" i="36"/>
  <c r="L153" i="36"/>
  <c r="L154" i="36"/>
  <c r="L178" i="36"/>
  <c r="L402" i="36" s="1"/>
  <c r="L155" i="36"/>
  <c r="L147" i="36"/>
  <c r="J155" i="36"/>
  <c r="J149" i="36"/>
  <c r="J397" i="36"/>
  <c r="J150" i="36"/>
  <c r="J151" i="36"/>
  <c r="J152" i="36"/>
  <c r="J400" i="36"/>
  <c r="J153" i="36"/>
  <c r="J154" i="36"/>
  <c r="H155" i="36"/>
  <c r="H149" i="36"/>
  <c r="H173" i="36" s="1"/>
  <c r="H150" i="36"/>
  <c r="H174" i="36" s="1"/>
  <c r="H398" i="36" s="1"/>
  <c r="H151" i="36"/>
  <c r="T151" i="36" s="1"/>
  <c r="H152" i="36"/>
  <c r="H153" i="36"/>
  <c r="H154" i="36"/>
  <c r="H178" i="36"/>
  <c r="H402" i="36"/>
  <c r="J342" i="36"/>
  <c r="J452" i="36" s="1"/>
  <c r="H342" i="36"/>
  <c r="H452" i="36" s="1"/>
  <c r="S1" i="36" s="1"/>
  <c r="CH8" i="30" s="1"/>
  <c r="A1" i="23"/>
  <c r="DW8" i="30" s="1"/>
  <c r="P535" i="36"/>
  <c r="AJ1" i="36"/>
  <c r="O535" i="36"/>
  <c r="AI1" i="36"/>
  <c r="M535" i="36"/>
  <c r="AH1" i="36"/>
  <c r="AG1" i="36"/>
  <c r="CV8" i="30" s="1"/>
  <c r="AD1" i="36"/>
  <c r="CS8" i="30" s="1"/>
  <c r="AK1" i="36"/>
  <c r="CZ8" i="30" s="1"/>
  <c r="L302" i="36"/>
  <c r="L440" i="36" s="1"/>
  <c r="P1" i="36" s="1"/>
  <c r="CE8" i="30" s="1"/>
  <c r="L416" i="36"/>
  <c r="H1" i="36" s="1"/>
  <c r="BW8" i="30" s="1"/>
  <c r="AG1" i="13"/>
  <c r="BA8" i="30" s="1"/>
  <c r="Z161" i="13"/>
  <c r="X161" i="13"/>
  <c r="S160" i="13"/>
  <c r="Z160" i="13"/>
  <c r="X160" i="13"/>
  <c r="L160" i="13"/>
  <c r="S158" i="13"/>
  <c r="P158" i="13"/>
  <c r="S156" i="13"/>
  <c r="P156" i="13"/>
  <c r="S154" i="13"/>
  <c r="P154" i="13"/>
  <c r="Z152" i="13"/>
  <c r="X152" i="13"/>
  <c r="Z151" i="13"/>
  <c r="X151" i="13"/>
  <c r="X162" i="13"/>
  <c r="L151" i="13"/>
  <c r="L162" i="13"/>
  <c r="S149" i="13"/>
  <c r="P149" i="13"/>
  <c r="S147" i="13"/>
  <c r="P147" i="13"/>
  <c r="S145" i="13"/>
  <c r="P145" i="13"/>
  <c r="S143" i="13"/>
  <c r="P143" i="13"/>
  <c r="S141" i="13"/>
  <c r="P141" i="13"/>
  <c r="S139" i="13"/>
  <c r="P139" i="13"/>
  <c r="S137" i="13"/>
  <c r="P137" i="13"/>
  <c r="S135" i="13"/>
  <c r="P135" i="13"/>
  <c r="S133" i="13"/>
  <c r="P133" i="13"/>
  <c r="S131" i="13"/>
  <c r="P131" i="13"/>
  <c r="S129" i="13"/>
  <c r="P129" i="13"/>
  <c r="S127" i="13"/>
  <c r="P127" i="13"/>
  <c r="S125" i="13"/>
  <c r="P125" i="13"/>
  <c r="S123" i="13"/>
  <c r="P123" i="13"/>
  <c r="S121" i="13"/>
  <c r="P121" i="13"/>
  <c r="S119" i="13"/>
  <c r="P119" i="13"/>
  <c r="S117" i="13"/>
  <c r="P117" i="13"/>
  <c r="S115" i="13"/>
  <c r="P115" i="13"/>
  <c r="S113" i="13"/>
  <c r="P113" i="13"/>
  <c r="S111" i="13"/>
  <c r="P111" i="13"/>
  <c r="Z90" i="13"/>
  <c r="X90" i="13"/>
  <c r="S89" i="13"/>
  <c r="Z89" i="13"/>
  <c r="X89" i="13"/>
  <c r="L89" i="13"/>
  <c r="S87" i="13"/>
  <c r="P87" i="13"/>
  <c r="S85" i="13"/>
  <c r="P85" i="13"/>
  <c r="S83" i="13"/>
  <c r="P83" i="13"/>
  <c r="Z81" i="13"/>
  <c r="X81" i="13"/>
  <c r="X224" i="13" s="1"/>
  <c r="Z80" i="13"/>
  <c r="X80" i="13"/>
  <c r="X223" i="13" s="1"/>
  <c r="L80" i="13"/>
  <c r="S78" i="13"/>
  <c r="S221" i="13" s="1"/>
  <c r="P78" i="13"/>
  <c r="S76" i="13"/>
  <c r="P76" i="13"/>
  <c r="S74" i="13"/>
  <c r="P74" i="13"/>
  <c r="S72" i="13"/>
  <c r="P72" i="13"/>
  <c r="S70" i="13"/>
  <c r="P70" i="13"/>
  <c r="S68" i="13"/>
  <c r="P68" i="13"/>
  <c r="S66" i="13"/>
  <c r="P66" i="13"/>
  <c r="S64" i="13"/>
  <c r="P64" i="13"/>
  <c r="S62" i="13"/>
  <c r="P62" i="13"/>
  <c r="S60" i="13"/>
  <c r="P60" i="13"/>
  <c r="S58" i="13"/>
  <c r="P58" i="13"/>
  <c r="S56" i="13"/>
  <c r="P56" i="13"/>
  <c r="S54" i="13"/>
  <c r="P54" i="13"/>
  <c r="S52" i="13"/>
  <c r="P52" i="13"/>
  <c r="S50" i="13"/>
  <c r="P50" i="13"/>
  <c r="S48" i="13"/>
  <c r="P48" i="13"/>
  <c r="S46" i="13"/>
  <c r="P46" i="13"/>
  <c r="S44" i="13"/>
  <c r="P44" i="13"/>
  <c r="S42" i="13"/>
  <c r="P42" i="13"/>
  <c r="L46" i="26"/>
  <c r="C1" i="23"/>
  <c r="DY8" i="30" s="1"/>
  <c r="B1" i="23"/>
  <c r="DX8" i="30" s="1"/>
  <c r="Q663" i="36"/>
  <c r="O663" i="36"/>
  <c r="Q661" i="36"/>
  <c r="Q630" i="36"/>
  <c r="O630" i="36"/>
  <c r="Q629" i="36"/>
  <c r="O629" i="36"/>
  <c r="Q628" i="36"/>
  <c r="O628" i="36"/>
  <c r="Q627" i="36"/>
  <c r="O627" i="36"/>
  <c r="AZ1" i="36"/>
  <c r="AY1" i="36"/>
  <c r="AW1" i="36"/>
  <c r="AV1" i="36"/>
  <c r="AU1" i="36"/>
  <c r="AT1" i="36"/>
  <c r="AR1" i="36"/>
  <c r="AQ1" i="36"/>
  <c r="AP1" i="36"/>
  <c r="DE8" i="30" s="1"/>
  <c r="AE1" i="36"/>
  <c r="CT8" i="30" s="1"/>
  <c r="AO1" i="36"/>
  <c r="DD8" i="30" s="1"/>
  <c r="AN1" i="36"/>
  <c r="DC8" i="30" s="1"/>
  <c r="BM8" i="30"/>
  <c r="BN8" i="30"/>
  <c r="BL8" i="30"/>
  <c r="BD8" i="30"/>
  <c r="U8" i="30"/>
  <c r="Y8" i="30"/>
  <c r="AQ8" i="30"/>
  <c r="G1" i="13"/>
  <c r="AA8" i="30" s="1"/>
  <c r="U17" i="26"/>
  <c r="U18" i="26"/>
  <c r="U19" i="26"/>
  <c r="U20" i="26"/>
  <c r="F23" i="26"/>
  <c r="G23" i="26"/>
  <c r="H23" i="26"/>
  <c r="I23" i="26"/>
  <c r="J23" i="26"/>
  <c r="K23" i="26"/>
  <c r="L23" i="26"/>
  <c r="M23" i="26"/>
  <c r="N23" i="26"/>
  <c r="O23" i="26"/>
  <c r="P23" i="26"/>
  <c r="Q23" i="26"/>
  <c r="R23" i="26"/>
  <c r="S23" i="26"/>
  <c r="T23" i="26"/>
  <c r="U39" i="26"/>
  <c r="U40" i="26"/>
  <c r="U41" i="26"/>
  <c r="U42" i="26"/>
  <c r="U43" i="26"/>
  <c r="U44" i="26"/>
  <c r="U45" i="26"/>
  <c r="A1" i="26"/>
  <c r="A8" i="30" s="1"/>
  <c r="F46" i="26"/>
  <c r="B1" i="26"/>
  <c r="B8" i="30"/>
  <c r="G46" i="26"/>
  <c r="C1" i="26"/>
  <c r="C8" i="30"/>
  <c r="H46" i="26"/>
  <c r="D8" i="30"/>
  <c r="I46" i="26"/>
  <c r="J46" i="26"/>
  <c r="F8" i="30"/>
  <c r="K46" i="26"/>
  <c r="M46" i="26"/>
  <c r="N46" i="26"/>
  <c r="O46" i="26"/>
  <c r="G8" i="30"/>
  <c r="P46" i="26"/>
  <c r="H1" i="26"/>
  <c r="H8" i="30"/>
  <c r="Q46" i="26"/>
  <c r="I1" i="26"/>
  <c r="I8" i="30"/>
  <c r="R46" i="26"/>
  <c r="J1" i="26"/>
  <c r="J8" i="30"/>
  <c r="S46" i="26"/>
  <c r="K8" i="30"/>
  <c r="T46" i="26"/>
  <c r="L1" i="26"/>
  <c r="K60" i="26"/>
  <c r="N60" i="26"/>
  <c r="G61" i="26"/>
  <c r="K61" i="26"/>
  <c r="N61" i="26"/>
  <c r="D62" i="26"/>
  <c r="G62" i="26"/>
  <c r="K62" i="26"/>
  <c r="N62" i="26"/>
  <c r="D63" i="26"/>
  <c r="G63" i="26"/>
  <c r="K63" i="26"/>
  <c r="N63" i="26"/>
  <c r="D64" i="26"/>
  <c r="G64" i="26"/>
  <c r="K64" i="26"/>
  <c r="N64" i="26"/>
  <c r="AD8" i="30"/>
  <c r="T435" i="36"/>
  <c r="L175" i="36"/>
  <c r="L399" i="36"/>
  <c r="P177" i="36"/>
  <c r="B1" i="17"/>
  <c r="BE8" i="30" s="1"/>
  <c r="AM1" i="36"/>
  <c r="DB8" i="30" s="1"/>
  <c r="C1" i="17"/>
  <c r="BF8" i="30" s="1"/>
  <c r="L177" i="36"/>
  <c r="L401" i="36"/>
  <c r="N401" i="36"/>
  <c r="T449" i="36"/>
  <c r="T460" i="36"/>
  <c r="H176" i="36"/>
  <c r="H400" i="36"/>
  <c r="J401" i="36"/>
  <c r="T421" i="36"/>
  <c r="T437" i="36"/>
  <c r="T448" i="36"/>
  <c r="T463" i="36"/>
  <c r="T462" i="36"/>
  <c r="J398" i="36"/>
  <c r="N176" i="36"/>
  <c r="N400" i="36" s="1"/>
  <c r="P179" i="36"/>
  <c r="P428" i="36"/>
  <c r="M1" i="36" s="1"/>
  <c r="CB8" i="30" s="1"/>
  <c r="T427" i="36"/>
  <c r="T422" i="36"/>
  <c r="T425" i="36"/>
  <c r="T433" i="36"/>
  <c r="J402" i="36"/>
  <c r="T408" i="36"/>
  <c r="T438" i="36"/>
  <c r="N172" i="36"/>
  <c r="N396" i="36"/>
  <c r="DR8" i="30"/>
  <c r="H172" i="36"/>
  <c r="H396" i="36" s="1"/>
  <c r="T420" i="36"/>
  <c r="T424" i="36"/>
  <c r="P151" i="13"/>
  <c r="S151" i="13"/>
  <c r="S162" i="13"/>
  <c r="L91" i="13"/>
  <c r="X163" i="13"/>
  <c r="P160" i="13"/>
  <c r="M1" i="26"/>
  <c r="M8" i="30" s="1"/>
  <c r="U23" i="26"/>
  <c r="M1" i="13"/>
  <c r="AG8" i="30" s="1"/>
  <c r="P80" i="13"/>
  <c r="O1" i="13"/>
  <c r="P444" i="36"/>
  <c r="H177" i="36"/>
  <c r="T403" i="36"/>
  <c r="L179" i="36"/>
  <c r="L403" i="36" s="1"/>
  <c r="T413" i="36"/>
  <c r="N171" i="36"/>
  <c r="N395" i="36" s="1"/>
  <c r="J395" i="36"/>
  <c r="T409" i="36"/>
  <c r="T410" i="36"/>
  <c r="J396" i="36"/>
  <c r="N173" i="36"/>
  <c r="N397" i="36" s="1"/>
  <c r="T414" i="36"/>
  <c r="N428" i="36"/>
  <c r="H436" i="36"/>
  <c r="H413" i="36"/>
  <c r="L428" i="36"/>
  <c r="L1" i="36" s="1"/>
  <c r="CA8" i="30" s="1"/>
  <c r="T434" i="36"/>
  <c r="T411" i="36"/>
  <c r="P178" i="36"/>
  <c r="T446" i="36"/>
  <c r="H446" i="36"/>
  <c r="H432" i="36"/>
  <c r="T426" i="36"/>
  <c r="P458" i="36"/>
  <c r="P415" i="36"/>
  <c r="P411" i="36"/>
  <c r="P414" i="36"/>
  <c r="P410" i="36"/>
  <c r="P413" i="36"/>
  <c r="P409" i="36"/>
  <c r="H401" i="36"/>
  <c r="T415" i="36"/>
  <c r="N234" i="13" l="1"/>
  <c r="P173" i="36"/>
  <c r="P397" i="36" s="1"/>
  <c r="T335" i="36"/>
  <c r="T445" i="36" s="1"/>
  <c r="T160" i="36"/>
  <c r="N342" i="36"/>
  <c r="N452" i="36" s="1"/>
  <c r="L342" i="36"/>
  <c r="L452" i="36" s="1"/>
  <c r="T1" i="36" s="1"/>
  <c r="CI8" i="30" s="1"/>
  <c r="N403" i="36"/>
  <c r="N404" i="36"/>
  <c r="J403" i="36"/>
  <c r="J404" i="36"/>
  <c r="H451" i="36"/>
  <c r="H403" i="36"/>
  <c r="P162" i="13"/>
  <c r="P232" i="13"/>
  <c r="P440" i="36"/>
  <c r="Q1" i="36" s="1"/>
  <c r="CF8" i="30" s="1"/>
  <c r="T209" i="36"/>
  <c r="T407" i="36" s="1"/>
  <c r="H416" i="36"/>
  <c r="G1" i="36" s="1"/>
  <c r="BV8" i="30" s="1"/>
  <c r="T431" i="36"/>
  <c r="H302" i="36"/>
  <c r="L172" i="36"/>
  <c r="L396" i="36" s="1"/>
  <c r="P172" i="36"/>
  <c r="P396" i="36" s="1"/>
  <c r="T173" i="36"/>
  <c r="T397" i="36" s="1"/>
  <c r="H397" i="36"/>
  <c r="T174" i="36"/>
  <c r="H459" i="36"/>
  <c r="H175" i="36"/>
  <c r="T150" i="36"/>
  <c r="T381" i="36"/>
  <c r="T457" i="36" s="1"/>
  <c r="P388" i="36"/>
  <c r="P464" i="36" s="1"/>
  <c r="Y1" i="36" s="1"/>
  <c r="CN8" i="30" s="1"/>
  <c r="T456" i="36"/>
  <c r="T455" i="36"/>
  <c r="T376" i="36"/>
  <c r="P452" i="36"/>
  <c r="U1" i="36" s="1"/>
  <c r="CJ8" i="30" s="1"/>
  <c r="T148" i="36"/>
  <c r="T159" i="36"/>
  <c r="T257" i="36"/>
  <c r="T428" i="36" s="1"/>
  <c r="N1" i="36" s="1"/>
  <c r="CC8" i="30" s="1"/>
  <c r="T248" i="36"/>
  <c r="T419" i="36" s="1"/>
  <c r="P171" i="36"/>
  <c r="H428" i="36"/>
  <c r="K1" i="36" s="1"/>
  <c r="BZ8" i="30" s="1"/>
  <c r="H395" i="36"/>
  <c r="L1" i="13"/>
  <c r="AF8" i="30" s="1"/>
  <c r="X92" i="13"/>
  <c r="X235" i="13" s="1"/>
  <c r="X91" i="13"/>
  <c r="X234" i="13" s="1"/>
  <c r="S80" i="13"/>
  <c r="H1" i="13"/>
  <c r="AB8" i="30" s="1"/>
  <c r="N1" i="13"/>
  <c r="AH8" i="30" s="1"/>
  <c r="W94" i="13"/>
  <c r="S96" i="13" s="1"/>
  <c r="W95" i="13" l="1"/>
  <c r="W238" i="13"/>
  <c r="S240" i="13" s="1"/>
  <c r="W96" i="13"/>
  <c r="S95" i="13"/>
  <c r="H440" i="36"/>
  <c r="O1" i="36" s="1"/>
  <c r="CD8" i="30" s="1"/>
  <c r="T302" i="36"/>
  <c r="T440" i="36" s="1"/>
  <c r="R1" i="36" s="1"/>
  <c r="CG8" i="30" s="1"/>
  <c r="T172" i="36"/>
  <c r="T396" i="36" s="1"/>
  <c r="P404" i="36"/>
  <c r="E1" i="36" s="1"/>
  <c r="BT8" i="30" s="1"/>
  <c r="P395" i="36"/>
  <c r="P234" i="13"/>
  <c r="T416" i="36"/>
  <c r="J1" i="36" s="1"/>
  <c r="BY8" i="30" s="1"/>
  <c r="T342" i="36"/>
  <c r="T452" i="36" s="1"/>
  <c r="V1" i="36" s="1"/>
  <c r="CK8" i="30" s="1"/>
  <c r="T388" i="36"/>
  <c r="T175" i="36"/>
  <c r="H399" i="36"/>
  <c r="T395" i="36"/>
  <c r="P416" i="36"/>
  <c r="I1" i="36" s="1"/>
  <c r="BX8" i="30" s="1"/>
  <c r="S223" i="13"/>
  <c r="P1" i="13" s="1"/>
  <c r="AJ8" i="30" s="1"/>
  <c r="S91" i="13"/>
  <c r="S234" i="13" s="1"/>
  <c r="R1" i="13"/>
  <c r="AL8" i="30" s="1"/>
  <c r="P223" i="13"/>
  <c r="S1" i="13" s="1"/>
  <c r="AM8" i="30" s="1"/>
  <c r="W240" i="13" l="1"/>
  <c r="S239" i="13"/>
  <c r="U1" i="13" s="1"/>
  <c r="AO8" i="30" s="1"/>
  <c r="W239" i="13"/>
  <c r="V1" i="13" s="1"/>
  <c r="AP8" i="30" s="1"/>
  <c r="T404" i="36"/>
  <c r="F1" i="36" s="1"/>
  <c r="BU8" i="30" s="1"/>
  <c r="H404" i="36"/>
  <c r="C1" i="36" s="1"/>
  <c r="BR8" i="30" s="1"/>
  <c r="W1" i="36"/>
  <c r="CL8" i="30" s="1"/>
  <c r="T464" i="36" l="1"/>
  <c r="Z1" i="36" s="1"/>
  <c r="CO8" i="30" s="1"/>
  <c r="L388" i="36"/>
  <c r="L464" i="36" s="1"/>
  <c r="X1" i="36" s="1"/>
  <c r="CM8" i="30" s="1"/>
  <c r="L180" i="36"/>
  <c r="L404" i="36" s="1"/>
  <c r="D1" i="36" s="1"/>
  <c r="BS8" i="30" s="1"/>
</calcChain>
</file>

<file path=xl/sharedStrings.xml><?xml version="1.0" encoding="utf-8"?>
<sst xmlns="http://schemas.openxmlformats.org/spreadsheetml/2006/main" count="1826" uniqueCount="722">
  <si>
    <t>終了予定年月</t>
    <rPh sb="0" eb="2">
      <t>シュウリョウ</t>
    </rPh>
    <rPh sb="2" eb="4">
      <t>ヨテイ</t>
    </rPh>
    <rPh sb="4" eb="6">
      <t>ネンゲツ</t>
    </rPh>
    <phoneticPr fontId="2"/>
  </si>
  <si>
    <t>受入人数</t>
    <rPh sb="0" eb="2">
      <t>ウケイレ</t>
    </rPh>
    <rPh sb="2" eb="4">
      <t>ニンズウ</t>
    </rPh>
    <phoneticPr fontId="2"/>
  </si>
  <si>
    <t>派遣人数</t>
    <rPh sb="0" eb="2">
      <t>ハケン</t>
    </rPh>
    <rPh sb="2" eb="4">
      <t>ニンズウ</t>
    </rPh>
    <phoneticPr fontId="2"/>
  </si>
  <si>
    <t>各研究部門（研究者）等に研究費として配分した額
（ｄ）</t>
    <rPh sb="0" eb="3">
      <t>カクケンキュウ</t>
    </rPh>
    <rPh sb="3" eb="5">
      <t>ブモン</t>
    </rPh>
    <rPh sb="6" eb="8">
      <t>ケンキュウ</t>
    </rPh>
    <rPh sb="8" eb="9">
      <t>シャ</t>
    </rPh>
    <rPh sb="10" eb="11">
      <t>トウ</t>
    </rPh>
    <rPh sb="12" eb="15">
      <t>ケンキュウヒ</t>
    </rPh>
    <rPh sb="18" eb="20">
      <t>ハイブン</t>
    </rPh>
    <rPh sb="22" eb="23">
      <t>ガク</t>
    </rPh>
    <phoneticPr fontId="2"/>
  </si>
  <si>
    <t>捻出財源</t>
    <rPh sb="0" eb="2">
      <t>ネンシュツ</t>
    </rPh>
    <rPh sb="2" eb="4">
      <t>ザイゲン</t>
    </rPh>
    <phoneticPr fontId="2"/>
  </si>
  <si>
    <t>運営費交付金（基盤的経費）の一部</t>
    <rPh sb="0" eb="3">
      <t>ウンエイヒ</t>
    </rPh>
    <rPh sb="3" eb="6">
      <t>コウフキン</t>
    </rPh>
    <rPh sb="7" eb="10">
      <t>キバンテキ</t>
    </rPh>
    <rPh sb="10" eb="12">
      <t>ケイヒ</t>
    </rPh>
    <rPh sb="14" eb="16">
      <t>イチブ</t>
    </rPh>
    <phoneticPr fontId="2"/>
  </si>
  <si>
    <t>（女性数）</t>
    <rPh sb="1" eb="3">
      <t>ジョセイ</t>
    </rPh>
    <phoneticPr fontId="2"/>
  </si>
  <si>
    <t>（外国人数）</t>
    <rPh sb="1" eb="4">
      <t>ガイコクジン</t>
    </rPh>
    <phoneticPr fontId="2"/>
  </si>
  <si>
    <t>（任期付教員数）</t>
    <rPh sb="6" eb="7">
      <t>スウ</t>
    </rPh>
    <phoneticPr fontId="2"/>
  </si>
  <si>
    <t>特別推進研究</t>
    <rPh sb="0" eb="2">
      <t>トクベツ</t>
    </rPh>
    <rPh sb="2" eb="4">
      <t>スイシン</t>
    </rPh>
    <rPh sb="4" eb="6">
      <t>ケンキュウ</t>
    </rPh>
    <phoneticPr fontId="2"/>
  </si>
  <si>
    <t>基盤研究（Ｓ）</t>
    <rPh sb="0" eb="2">
      <t>キバン</t>
    </rPh>
    <rPh sb="2" eb="4">
      <t>ケンキュウ</t>
    </rPh>
    <phoneticPr fontId="2"/>
  </si>
  <si>
    <t>基盤研究（Ａ）</t>
    <rPh sb="0" eb="2">
      <t>キバン</t>
    </rPh>
    <rPh sb="2" eb="4">
      <t>ケンキュウ</t>
    </rPh>
    <phoneticPr fontId="2"/>
  </si>
  <si>
    <t>基盤研究（Ｂ）</t>
    <rPh sb="0" eb="2">
      <t>キバン</t>
    </rPh>
    <rPh sb="2" eb="4">
      <t>ケンキュウ</t>
    </rPh>
    <phoneticPr fontId="2"/>
  </si>
  <si>
    <t>若手研究（Ａ）</t>
    <rPh sb="0" eb="2">
      <t>ワカテ</t>
    </rPh>
    <rPh sb="2" eb="4">
      <t>ケンキュウ</t>
    </rPh>
    <phoneticPr fontId="2"/>
  </si>
  <si>
    <t>若手研究（Ｂ）</t>
    <rPh sb="0" eb="2">
      <t>ワカテ</t>
    </rPh>
    <rPh sb="2" eb="4">
      <t>ケンキュウ</t>
    </rPh>
    <phoneticPr fontId="2"/>
  </si>
  <si>
    <t>特別研究促進費</t>
    <rPh sb="0" eb="2">
      <t>トクベツ</t>
    </rPh>
    <rPh sb="2" eb="4">
      <t>ケンキュウ</t>
    </rPh>
    <rPh sb="4" eb="6">
      <t>ソクシン</t>
    </rPh>
    <rPh sb="6" eb="7">
      <t>ヒ</t>
    </rPh>
    <phoneticPr fontId="2"/>
  </si>
  <si>
    <t>合　計</t>
    <rPh sb="0" eb="1">
      <t>ゴウ</t>
    </rPh>
    <rPh sb="2" eb="3">
      <t>ケイ</t>
    </rPh>
    <phoneticPr fontId="2"/>
  </si>
  <si>
    <t>うち外国人</t>
    <rPh sb="2" eb="4">
      <t>ガイコク</t>
    </rPh>
    <rPh sb="4" eb="5">
      <t>ニン</t>
    </rPh>
    <phoneticPr fontId="2"/>
  </si>
  <si>
    <t>支出機関名</t>
    <rPh sb="0" eb="2">
      <t>シシュツ</t>
    </rPh>
    <rPh sb="2" eb="4">
      <t>キカン</t>
    </rPh>
    <rPh sb="4" eb="5">
      <t>メイ</t>
    </rPh>
    <phoneticPr fontId="2"/>
  </si>
  <si>
    <t>研究課題名（制度名）</t>
    <rPh sb="0" eb="2">
      <t>ケンキュウ</t>
    </rPh>
    <rPh sb="2" eb="4">
      <t>カダイ</t>
    </rPh>
    <rPh sb="4" eb="5">
      <t>メイ</t>
    </rPh>
    <rPh sb="6" eb="8">
      <t>セイド</t>
    </rPh>
    <rPh sb="8" eb="9">
      <t>メイ</t>
    </rPh>
    <phoneticPr fontId="2"/>
  </si>
  <si>
    <t>○×△省</t>
    <rPh sb="3" eb="4">
      <t>ショウ</t>
    </rPh>
    <phoneticPr fontId="2"/>
  </si>
  <si>
    <t>①アジア</t>
    <phoneticPr fontId="2"/>
  </si>
  <si>
    <t>事項名</t>
    <rPh sb="0" eb="2">
      <t>ジコウ</t>
    </rPh>
    <rPh sb="2" eb="3">
      <t>メイ</t>
    </rPh>
    <phoneticPr fontId="2"/>
  </si>
  <si>
    <t>配分方法
（決定体制を含む）</t>
    <rPh sb="0" eb="2">
      <t>ハイブン</t>
    </rPh>
    <rPh sb="2" eb="4">
      <t>ホウホウ</t>
    </rPh>
    <rPh sb="6" eb="8">
      <t>ケッテイ</t>
    </rPh>
    <rPh sb="8" eb="10">
      <t>タイセイ</t>
    </rPh>
    <rPh sb="11" eb="12">
      <t>フク</t>
    </rPh>
    <phoneticPr fontId="2"/>
  </si>
  <si>
    <t>配分対象（配分対象者、事業者名等）</t>
    <rPh sb="0" eb="2">
      <t>ハイブン</t>
    </rPh>
    <rPh sb="2" eb="4">
      <t>タイショウ</t>
    </rPh>
    <rPh sb="5" eb="7">
      <t>ハイブン</t>
    </rPh>
    <rPh sb="7" eb="10">
      <t>タイショウシャ</t>
    </rPh>
    <rPh sb="11" eb="15">
      <t>ジギョウシャメイ</t>
    </rPh>
    <rPh sb="15" eb="16">
      <t>トウ</t>
    </rPh>
    <phoneticPr fontId="2"/>
  </si>
  <si>
    <t>シンポジウム・講演会</t>
    <rPh sb="7" eb="10">
      <t>コウエンカイ</t>
    </rPh>
    <phoneticPr fontId="2"/>
  </si>
  <si>
    <t>学外</t>
    <rPh sb="0" eb="2">
      <t>ガクガイ</t>
    </rPh>
    <phoneticPr fontId="2"/>
  </si>
  <si>
    <t>博士号取得者数</t>
    <rPh sb="0" eb="1">
      <t>ヒロシ</t>
    </rPh>
    <rPh sb="1" eb="2">
      <t>シ</t>
    </rPh>
    <rPh sb="2" eb="3">
      <t>ゴウ</t>
    </rPh>
    <rPh sb="3" eb="6">
      <t>シュトクシャ</t>
    </rPh>
    <rPh sb="6" eb="7">
      <t>スウ</t>
    </rPh>
    <phoneticPr fontId="2"/>
  </si>
  <si>
    <t>区分</t>
    <rPh sb="0" eb="2">
      <t>クブン</t>
    </rPh>
    <phoneticPr fontId="2"/>
  </si>
  <si>
    <t>その他</t>
    <rPh sb="2" eb="3">
      <t>タ</t>
    </rPh>
    <phoneticPr fontId="2"/>
  </si>
  <si>
    <t>計</t>
    <rPh sb="0" eb="1">
      <t>ケイ</t>
    </rPh>
    <phoneticPr fontId="2"/>
  </si>
  <si>
    <t>関係研究者名</t>
    <rPh sb="0" eb="2">
      <t>カンケイ</t>
    </rPh>
    <rPh sb="2" eb="5">
      <t>ケンキュウシャ</t>
    </rPh>
    <rPh sb="5" eb="6">
      <t>メイ</t>
    </rPh>
    <phoneticPr fontId="2"/>
  </si>
  <si>
    <t>現員数</t>
    <rPh sb="0" eb="3">
      <t>ゲンインスウ</t>
    </rPh>
    <phoneticPr fontId="2"/>
  </si>
  <si>
    <t>教授</t>
    <rPh sb="0" eb="2">
      <t>キョウジュ</t>
    </rPh>
    <phoneticPr fontId="2"/>
  </si>
  <si>
    <t>講師</t>
    <rPh sb="0" eb="2">
      <t>コウシ</t>
    </rPh>
    <phoneticPr fontId="2"/>
  </si>
  <si>
    <t>助手</t>
    <rPh sb="0" eb="2">
      <t>ジョシュ</t>
    </rPh>
    <phoneticPr fontId="2"/>
  </si>
  <si>
    <t>人</t>
    <rPh sb="0" eb="1">
      <t>ニン</t>
    </rPh>
    <phoneticPr fontId="2"/>
  </si>
  <si>
    <t>件数</t>
    <rPh sb="0" eb="2">
      <t>ケンスウ</t>
    </rPh>
    <phoneticPr fontId="2"/>
  </si>
  <si>
    <t>金額</t>
    <rPh sb="0" eb="2">
      <t>キンガク</t>
    </rPh>
    <phoneticPr fontId="2"/>
  </si>
  <si>
    <t>件</t>
    <rPh sb="0" eb="1">
      <t>ケン</t>
    </rPh>
    <phoneticPr fontId="2"/>
  </si>
  <si>
    <t>賞名</t>
    <rPh sb="0" eb="1">
      <t>ショウ</t>
    </rPh>
    <rPh sb="1" eb="2">
      <t>メイ</t>
    </rPh>
    <phoneticPr fontId="2"/>
  </si>
  <si>
    <t>受賞年月</t>
    <rPh sb="0" eb="2">
      <t>ジュショウ</t>
    </rPh>
    <rPh sb="2" eb="4">
      <t>ネンゲツ</t>
    </rPh>
    <phoneticPr fontId="2"/>
  </si>
  <si>
    <t>日本学術振興会事業</t>
    <rPh sb="0" eb="2">
      <t>ニホン</t>
    </rPh>
    <rPh sb="2" eb="4">
      <t>ガクジュツ</t>
    </rPh>
    <rPh sb="4" eb="7">
      <t>シンコウカイ</t>
    </rPh>
    <rPh sb="7" eb="9">
      <t>ジギョウ</t>
    </rPh>
    <phoneticPr fontId="2"/>
  </si>
  <si>
    <t>②北米</t>
    <rPh sb="1" eb="3">
      <t>ホクベイ</t>
    </rPh>
    <phoneticPr fontId="2"/>
  </si>
  <si>
    <t>③中南米</t>
    <rPh sb="1" eb="4">
      <t>チュウナンベイ</t>
    </rPh>
    <phoneticPr fontId="2"/>
  </si>
  <si>
    <t>⑥中東</t>
    <rPh sb="1" eb="3">
      <t>チュウトウ</t>
    </rPh>
    <phoneticPr fontId="2"/>
  </si>
  <si>
    <t>研究プロジェクト等の概要</t>
    <rPh sb="0" eb="2">
      <t>ケンキュウ</t>
    </rPh>
    <rPh sb="8" eb="9">
      <t>トウ</t>
    </rPh>
    <rPh sb="10" eb="12">
      <t>ガイヨウ</t>
    </rPh>
    <phoneticPr fontId="2"/>
  </si>
  <si>
    <t>概要</t>
    <rPh sb="0" eb="2">
      <t>ガイヨウ</t>
    </rPh>
    <phoneticPr fontId="2"/>
  </si>
  <si>
    <t>締結年月</t>
    <rPh sb="0" eb="2">
      <t>テイケツ</t>
    </rPh>
    <rPh sb="2" eb="4">
      <t>ネンゲツ</t>
    </rPh>
    <phoneticPr fontId="2"/>
  </si>
  <si>
    <t>協定名</t>
    <rPh sb="0" eb="2">
      <t>キョウテイ</t>
    </rPh>
    <rPh sb="2" eb="3">
      <t>メイ</t>
    </rPh>
    <phoneticPr fontId="2"/>
  </si>
  <si>
    <t>学部生</t>
    <rPh sb="0" eb="3">
      <t>ガクブセイ</t>
    </rPh>
    <phoneticPr fontId="2"/>
  </si>
  <si>
    <t>受賞者氏名</t>
    <rPh sb="0" eb="3">
      <t>ジュショウシャ</t>
    </rPh>
    <rPh sb="3" eb="5">
      <t>シメイ</t>
    </rPh>
    <phoneticPr fontId="2"/>
  </si>
  <si>
    <t>学内</t>
    <rPh sb="0" eb="2">
      <t>ガクナイ</t>
    </rPh>
    <phoneticPr fontId="2"/>
  </si>
  <si>
    <t>文部科学省事業</t>
    <rPh sb="0" eb="2">
      <t>モンブ</t>
    </rPh>
    <rPh sb="2" eb="5">
      <t>カガクショウ</t>
    </rPh>
    <rPh sb="5" eb="7">
      <t>ジギョウ</t>
    </rPh>
    <phoneticPr fontId="2"/>
  </si>
  <si>
    <t>当該法人による事業</t>
    <rPh sb="0" eb="2">
      <t>トウガイ</t>
    </rPh>
    <rPh sb="2" eb="4">
      <t>ホウジン</t>
    </rPh>
    <rPh sb="7" eb="9">
      <t>ジギョウ</t>
    </rPh>
    <phoneticPr fontId="2"/>
  </si>
  <si>
    <t>合計</t>
    <rPh sb="0" eb="2">
      <t>ゴウケイ</t>
    </rPh>
    <phoneticPr fontId="2"/>
  </si>
  <si>
    <t>助教</t>
    <rPh sb="0" eb="1">
      <t>ジョ</t>
    </rPh>
    <rPh sb="1" eb="2">
      <t>キョウ</t>
    </rPh>
    <phoneticPr fontId="2"/>
  </si>
  <si>
    <t>〔単位：百万円〕</t>
  </si>
  <si>
    <t>〔単位：人〕</t>
    <rPh sb="4" eb="5">
      <t>ニン</t>
    </rPh>
    <phoneticPr fontId="2"/>
  </si>
  <si>
    <t>④ヨーロッパ</t>
    <phoneticPr fontId="2"/>
  </si>
  <si>
    <t>⑤オセアニア</t>
    <phoneticPr fontId="2"/>
  </si>
  <si>
    <t>⑦アフリカ</t>
    <phoneticPr fontId="2"/>
  </si>
  <si>
    <t>その他の事業</t>
    <rPh sb="2" eb="3">
      <t>タ</t>
    </rPh>
    <rPh sb="4" eb="6">
      <t>ジギョウ</t>
    </rPh>
    <phoneticPr fontId="2"/>
  </si>
  <si>
    <t>区　分</t>
    <rPh sb="0" eb="1">
      <t>ク</t>
    </rPh>
    <rPh sb="2" eb="3">
      <t>ブン</t>
    </rPh>
    <phoneticPr fontId="2"/>
  </si>
  <si>
    <t>事業区分</t>
    <rPh sb="0" eb="2">
      <t>ジギョウ</t>
    </rPh>
    <rPh sb="2" eb="4">
      <t>クブン</t>
    </rPh>
    <phoneticPr fontId="2"/>
  </si>
  <si>
    <t>派遣先国</t>
    <rPh sb="0" eb="3">
      <t>ハケンサキ</t>
    </rPh>
    <rPh sb="3" eb="4">
      <t>コク</t>
    </rPh>
    <phoneticPr fontId="2"/>
  </si>
  <si>
    <t>区         分</t>
    <rPh sb="0" eb="1">
      <t>ク</t>
    </rPh>
    <rPh sb="10" eb="11">
      <t>ブン</t>
    </rPh>
    <phoneticPr fontId="2"/>
  </si>
  <si>
    <t>博士後期課程</t>
    <rPh sb="0" eb="2">
      <t>ハカセ</t>
    </rPh>
    <rPh sb="2" eb="4">
      <t>コウキ</t>
    </rPh>
    <rPh sb="4" eb="6">
      <t>カテイ</t>
    </rPh>
    <phoneticPr fontId="2"/>
  </si>
  <si>
    <t>修士・博士前期課程</t>
    <rPh sb="0" eb="2">
      <t>シュウシ</t>
    </rPh>
    <rPh sb="3" eb="5">
      <t>ハカセ</t>
    </rPh>
    <rPh sb="5" eb="7">
      <t>ゼンキ</t>
    </rPh>
    <rPh sb="7" eb="9">
      <t>カテイ</t>
    </rPh>
    <phoneticPr fontId="2"/>
  </si>
  <si>
    <t>参加人数</t>
    <rPh sb="0" eb="2">
      <t>サンカ</t>
    </rPh>
    <rPh sb="2" eb="4">
      <t>ニンズウ</t>
    </rPh>
    <phoneticPr fontId="2"/>
  </si>
  <si>
    <t>小計</t>
    <rPh sb="0" eb="2">
      <t>ショウケイ</t>
    </rPh>
    <phoneticPr fontId="2"/>
  </si>
  <si>
    <t>期間</t>
    <rPh sb="0" eb="2">
      <t>キカン</t>
    </rPh>
    <phoneticPr fontId="2"/>
  </si>
  <si>
    <t>相手方機関名</t>
    <rPh sb="0" eb="2">
      <t>アイテ</t>
    </rPh>
    <rPh sb="2" eb="3">
      <t>ガタ</t>
    </rPh>
    <rPh sb="3" eb="5">
      <t>キカン</t>
    </rPh>
    <rPh sb="5" eb="6">
      <t>メイ</t>
    </rPh>
    <phoneticPr fontId="2"/>
  </si>
  <si>
    <t>合計</t>
    <rPh sb="0" eb="1">
      <t>ゴウ</t>
    </rPh>
    <rPh sb="1" eb="2">
      <t>ケイ</t>
    </rPh>
    <phoneticPr fontId="2"/>
  </si>
  <si>
    <t>受入年度</t>
    <rPh sb="0" eb="1">
      <t>ウ</t>
    </rPh>
    <rPh sb="1" eb="2">
      <t>イ</t>
    </rPh>
    <rPh sb="2" eb="3">
      <t>トシ</t>
    </rPh>
    <rPh sb="3" eb="4">
      <t>ド</t>
    </rPh>
    <phoneticPr fontId="2"/>
  </si>
  <si>
    <t>開催期間</t>
    <rPh sb="0" eb="2">
      <t>カイサイ</t>
    </rPh>
    <rPh sb="2" eb="4">
      <t>キカン</t>
    </rPh>
    <phoneticPr fontId="2"/>
  </si>
  <si>
    <t>形態（区分）</t>
    <rPh sb="0" eb="2">
      <t>ケイタイ</t>
    </rPh>
    <rPh sb="3" eb="5">
      <t>クブン</t>
    </rPh>
    <phoneticPr fontId="2"/>
  </si>
  <si>
    <t>①アジア</t>
    <phoneticPr fontId="2"/>
  </si>
  <si>
    <t>研究費
総額
(外部資金を含む）
（b）</t>
    <phoneticPr fontId="2"/>
  </si>
  <si>
    <t>研究費
総額
(外部資金を除く）
（ｃ）</t>
    <phoneticPr fontId="2"/>
  </si>
  <si>
    <t>No.</t>
    <phoneticPr fontId="2"/>
  </si>
  <si>
    <t>研究活動スタート支援</t>
    <rPh sb="0" eb="2">
      <t>ケンキュウ</t>
    </rPh>
    <rPh sb="2" eb="4">
      <t>カツドウ</t>
    </rPh>
    <rPh sb="8" eb="10">
      <t>シエン</t>
    </rPh>
    <phoneticPr fontId="2"/>
  </si>
  <si>
    <t>招へい状況</t>
    <rPh sb="0" eb="1">
      <t>ショウ</t>
    </rPh>
    <rPh sb="3" eb="5">
      <t>ジョウキョウ</t>
    </rPh>
    <phoneticPr fontId="2"/>
  </si>
  <si>
    <t>派遣状況</t>
    <rPh sb="0" eb="2">
      <t>ハケン</t>
    </rPh>
    <rPh sb="2" eb="4">
      <t>ジョウキョウ</t>
    </rPh>
    <phoneticPr fontId="2"/>
  </si>
  <si>
    <t>経費等
（百万円）</t>
    <rPh sb="0" eb="2">
      <t>ケイヒ</t>
    </rPh>
    <rPh sb="2" eb="3">
      <t>トウ</t>
    </rPh>
    <rPh sb="5" eb="7">
      <t>ヒャクマン</t>
    </rPh>
    <rPh sb="7" eb="8">
      <t>エン</t>
    </rPh>
    <phoneticPr fontId="2"/>
  </si>
  <si>
    <t>研究施設・設備名</t>
    <rPh sb="0" eb="2">
      <t>ケンキュウ</t>
    </rPh>
    <rPh sb="2" eb="4">
      <t>シセツ</t>
    </rPh>
    <rPh sb="5" eb="7">
      <t>セツビ</t>
    </rPh>
    <rPh sb="7" eb="8">
      <t>メイ</t>
    </rPh>
    <phoneticPr fontId="2"/>
  </si>
  <si>
    <t>性能</t>
    <rPh sb="0" eb="2">
      <t>セイノウ</t>
    </rPh>
    <phoneticPr fontId="2"/>
  </si>
  <si>
    <t>施設・設備の概要及び目的</t>
    <rPh sb="0" eb="2">
      <t>シセツ</t>
    </rPh>
    <rPh sb="3" eb="5">
      <t>セツビ</t>
    </rPh>
    <rPh sb="6" eb="8">
      <t>ガイヨウ</t>
    </rPh>
    <rPh sb="8" eb="9">
      <t>オヨ</t>
    </rPh>
    <rPh sb="10" eb="12">
      <t>モクテキ</t>
    </rPh>
    <phoneticPr fontId="2"/>
  </si>
  <si>
    <t>稼動状況</t>
    <rPh sb="0" eb="2">
      <t>カドウ</t>
    </rPh>
    <rPh sb="2" eb="4">
      <t>ジョウキョウ</t>
    </rPh>
    <phoneticPr fontId="2"/>
  </si>
  <si>
    <t>使用者の所属機関</t>
    <rPh sb="0" eb="3">
      <t>シヨウシャ</t>
    </rPh>
    <rPh sb="4" eb="6">
      <t>ショゾク</t>
    </rPh>
    <rPh sb="6" eb="8">
      <t>キカン</t>
    </rPh>
    <phoneticPr fontId="2"/>
  </si>
  <si>
    <t>年間使用人数</t>
    <rPh sb="0" eb="2">
      <t>ネンカン</t>
    </rPh>
    <rPh sb="2" eb="4">
      <t>シヨウ</t>
    </rPh>
    <rPh sb="4" eb="6">
      <t>ニンズウ</t>
    </rPh>
    <phoneticPr fontId="2"/>
  </si>
  <si>
    <t>共同利用者数</t>
    <rPh sb="0" eb="2">
      <t>キョウドウ</t>
    </rPh>
    <rPh sb="2" eb="5">
      <t>リヨウシャ</t>
    </rPh>
    <rPh sb="5" eb="6">
      <t>スウ</t>
    </rPh>
    <phoneticPr fontId="2"/>
  </si>
  <si>
    <t>学内（法人内）</t>
    <rPh sb="0" eb="2">
      <t>ガクナイ</t>
    </rPh>
    <rPh sb="3" eb="5">
      <t>ホウジン</t>
    </rPh>
    <rPh sb="5" eb="6">
      <t>ナイ</t>
    </rPh>
    <phoneticPr fontId="2"/>
  </si>
  <si>
    <t>国立大学</t>
    <rPh sb="0" eb="2">
      <t>コクリツ</t>
    </rPh>
    <rPh sb="2" eb="4">
      <t>ダイガク</t>
    </rPh>
    <phoneticPr fontId="2"/>
  </si>
  <si>
    <t>公立大学</t>
    <rPh sb="0" eb="2">
      <t>コウリツ</t>
    </rPh>
    <rPh sb="2" eb="4">
      <t>ダイガク</t>
    </rPh>
    <phoneticPr fontId="2"/>
  </si>
  <si>
    <t>私立大学</t>
    <rPh sb="0" eb="2">
      <t>シリツ</t>
    </rPh>
    <rPh sb="2" eb="4">
      <t>ダイガク</t>
    </rPh>
    <phoneticPr fontId="2"/>
  </si>
  <si>
    <t>大学共同利用機関法人</t>
    <rPh sb="0" eb="2">
      <t>ダイガク</t>
    </rPh>
    <rPh sb="2" eb="4">
      <t>キョウドウ</t>
    </rPh>
    <rPh sb="4" eb="6">
      <t>リヨウ</t>
    </rPh>
    <rPh sb="6" eb="8">
      <t>キカン</t>
    </rPh>
    <rPh sb="8" eb="10">
      <t>ホウジン</t>
    </rPh>
    <phoneticPr fontId="2"/>
  </si>
  <si>
    <t>独立行政法人等公的研究機関</t>
    <rPh sb="0" eb="6">
      <t>ドクリツ</t>
    </rPh>
    <rPh sb="6" eb="7">
      <t>トウ</t>
    </rPh>
    <rPh sb="7" eb="9">
      <t>コウテキ</t>
    </rPh>
    <rPh sb="9" eb="11">
      <t>ケンキュウ</t>
    </rPh>
    <rPh sb="11" eb="13">
      <t>キカン</t>
    </rPh>
    <phoneticPr fontId="2"/>
  </si>
  <si>
    <t>民間機関</t>
    <rPh sb="0" eb="2">
      <t>ミンカン</t>
    </rPh>
    <rPh sb="2" eb="4">
      <t>キカン</t>
    </rPh>
    <phoneticPr fontId="2"/>
  </si>
  <si>
    <t>外国機関</t>
    <rPh sb="0" eb="2">
      <t>ガイコク</t>
    </rPh>
    <rPh sb="2" eb="4">
      <t>キカン</t>
    </rPh>
    <phoneticPr fontId="2"/>
  </si>
  <si>
    <t>分野</t>
    <rPh sb="0" eb="2">
      <t>ブンヤ</t>
    </rPh>
    <phoneticPr fontId="2"/>
  </si>
  <si>
    <t>対象</t>
    <rPh sb="0" eb="2">
      <t>タイショウ</t>
    </rPh>
    <phoneticPr fontId="2"/>
  </si>
  <si>
    <t>公開講座等名称</t>
    <rPh sb="0" eb="2">
      <t>コウカイ</t>
    </rPh>
    <rPh sb="2" eb="4">
      <t>コウザ</t>
    </rPh>
    <rPh sb="4" eb="5">
      <t>トウ</t>
    </rPh>
    <rPh sb="5" eb="7">
      <t>メイショウ</t>
    </rPh>
    <phoneticPr fontId="2"/>
  </si>
  <si>
    <t>備考</t>
    <rPh sb="0" eb="2">
      <t>ビコウ</t>
    </rPh>
    <phoneticPr fontId="2"/>
  </si>
  <si>
    <t>運転経費（千円／年）</t>
    <rPh sb="0" eb="2">
      <t>ウンテン</t>
    </rPh>
    <rPh sb="2" eb="4">
      <t>ケイヒ</t>
    </rPh>
    <rPh sb="5" eb="7">
      <t>センエン</t>
    </rPh>
    <rPh sb="8" eb="9">
      <t>ネン</t>
    </rPh>
    <phoneticPr fontId="2"/>
  </si>
  <si>
    <t>設置時の導入経費（千円）</t>
    <rPh sb="0" eb="2">
      <t>セッチ</t>
    </rPh>
    <rPh sb="2" eb="3">
      <t>ジ</t>
    </rPh>
    <rPh sb="4" eb="6">
      <t>ドウニュウ</t>
    </rPh>
    <rPh sb="6" eb="8">
      <t>ケイヒ</t>
    </rPh>
    <rPh sb="9" eb="11">
      <t>センエン</t>
    </rPh>
    <phoneticPr fontId="2"/>
  </si>
  <si>
    <t>開催時期</t>
    <rPh sb="0" eb="2">
      <t>カイサイ</t>
    </rPh>
    <rPh sb="2" eb="4">
      <t>ジキ</t>
    </rPh>
    <phoneticPr fontId="2"/>
  </si>
  <si>
    <t>国際シンポジウム等名称</t>
    <rPh sb="0" eb="2">
      <t>コクサイ</t>
    </rPh>
    <rPh sb="8" eb="9">
      <t>トウ</t>
    </rPh>
    <rPh sb="9" eb="11">
      <t>メイショウ</t>
    </rPh>
    <phoneticPr fontId="2"/>
  </si>
  <si>
    <t>設置年月日</t>
    <rPh sb="0" eb="2">
      <t>セッチ</t>
    </rPh>
    <rPh sb="2" eb="5">
      <t>ネンガッピ</t>
    </rPh>
    <phoneticPr fontId="2"/>
  </si>
  <si>
    <t>国費</t>
    <rPh sb="0" eb="2">
      <t>コクヒ</t>
    </rPh>
    <phoneticPr fontId="2"/>
  </si>
  <si>
    <t>※国費がある場合は主な財源（３件以内）を記載。
（例）運営費交付金、施設整備費補助金、科学研究費補助金</t>
    <rPh sb="1" eb="3">
      <t>コクヒ</t>
    </rPh>
    <rPh sb="6" eb="8">
      <t>バアイ</t>
    </rPh>
    <rPh sb="9" eb="10">
      <t>オモ</t>
    </rPh>
    <rPh sb="11" eb="13">
      <t>ザイゲン</t>
    </rPh>
    <rPh sb="15" eb="16">
      <t>ケン</t>
    </rPh>
    <rPh sb="16" eb="18">
      <t>イナイ</t>
    </rPh>
    <rPh sb="20" eb="22">
      <t>キサイ</t>
    </rPh>
    <rPh sb="25" eb="26">
      <t>レイ</t>
    </rPh>
    <rPh sb="27" eb="30">
      <t>ウンエイヒ</t>
    </rPh>
    <rPh sb="30" eb="33">
      <t>コウフキン</t>
    </rPh>
    <rPh sb="34" eb="36">
      <t>シセツ</t>
    </rPh>
    <rPh sb="36" eb="39">
      <t>セイビヒ</t>
    </rPh>
    <rPh sb="39" eb="42">
      <t>ホジョキン</t>
    </rPh>
    <rPh sb="43" eb="51">
      <t>カガク</t>
    </rPh>
    <phoneticPr fontId="2"/>
  </si>
  <si>
    <t>准教授</t>
    <rPh sb="0" eb="1">
      <t>ジュン</t>
    </rPh>
    <rPh sb="1" eb="3">
      <t>キョウジュ</t>
    </rPh>
    <phoneticPr fontId="2"/>
  </si>
  <si>
    <t>受賞対象となった研究課題名等</t>
    <rPh sb="0" eb="2">
      <t>ジュショウ</t>
    </rPh>
    <rPh sb="2" eb="4">
      <t>タイショウ</t>
    </rPh>
    <rPh sb="8" eb="10">
      <t>ケンキュウ</t>
    </rPh>
    <rPh sb="10" eb="12">
      <t>カダイ</t>
    </rPh>
    <rPh sb="12" eb="13">
      <t>メイ</t>
    </rPh>
    <rPh sb="13" eb="14">
      <t>トウ</t>
    </rPh>
    <phoneticPr fontId="2"/>
  </si>
  <si>
    <t>主なもの</t>
    <rPh sb="0" eb="1">
      <t>オモ</t>
    </rPh>
    <phoneticPr fontId="2"/>
  </si>
  <si>
    <t>参加件数</t>
    <rPh sb="0" eb="2">
      <t>サンカ</t>
    </rPh>
    <rPh sb="2" eb="4">
      <t>ケンスウ</t>
    </rPh>
    <phoneticPr fontId="2"/>
  </si>
  <si>
    <t>掲載論文数</t>
    <rPh sb="0" eb="2">
      <t>ケイサイ</t>
    </rPh>
    <rPh sb="2" eb="4">
      <t>ロンブン</t>
    </rPh>
    <rPh sb="4" eb="5">
      <t>スウ</t>
    </rPh>
    <phoneticPr fontId="2"/>
  </si>
  <si>
    <t>論文名</t>
    <rPh sb="0" eb="3">
      <t>ロンブンメイ</t>
    </rPh>
    <phoneticPr fontId="2"/>
  </si>
  <si>
    <t>発表者名</t>
    <rPh sb="0" eb="3">
      <t>ハッピョウシャ</t>
    </rPh>
    <rPh sb="3" eb="4">
      <t>メイ</t>
    </rPh>
    <phoneticPr fontId="2"/>
  </si>
  <si>
    <t>インパクトファクター以外の指標とその理由</t>
    <rPh sb="10" eb="12">
      <t>イガイ</t>
    </rPh>
    <rPh sb="13" eb="15">
      <t>シヒョウ</t>
    </rPh>
    <rPh sb="18" eb="20">
      <t>リユウ</t>
    </rPh>
    <phoneticPr fontId="2"/>
  </si>
  <si>
    <t>受賞総数</t>
    <rPh sb="0" eb="2">
      <t>ジュショウ</t>
    </rPh>
    <rPh sb="2" eb="4">
      <t>ソウスウ</t>
    </rPh>
    <phoneticPr fontId="2"/>
  </si>
  <si>
    <t>教員数
（a）</t>
    <rPh sb="0" eb="2">
      <t>キョウイン</t>
    </rPh>
    <rPh sb="2" eb="3">
      <t>スウ</t>
    </rPh>
    <phoneticPr fontId="2"/>
  </si>
  <si>
    <t>教員１人当たりの研究費
（外部資金を含む）
(b)/(a)</t>
    <rPh sb="0" eb="2">
      <t>キョウイン</t>
    </rPh>
    <phoneticPr fontId="2"/>
  </si>
  <si>
    <t>教員１人当たりの
研究費
（外部資金除く）
(ｃ)/(a)</t>
    <rPh sb="0" eb="2">
      <t>キョウイン</t>
    </rPh>
    <phoneticPr fontId="2"/>
  </si>
  <si>
    <t>被引用数</t>
    <rPh sb="0" eb="1">
      <t>ヒ</t>
    </rPh>
    <rPh sb="1" eb="3">
      <t>インヨウ</t>
    </rPh>
    <rPh sb="3" eb="4">
      <t>スウ</t>
    </rPh>
    <phoneticPr fontId="2"/>
  </si>
  <si>
    <t>論文数</t>
    <rPh sb="0" eb="2">
      <t>ロンブン</t>
    </rPh>
    <rPh sb="2" eb="3">
      <t>スウ</t>
    </rPh>
    <phoneticPr fontId="2"/>
  </si>
  <si>
    <t>調査会社名</t>
    <rPh sb="0" eb="2">
      <t>チョウサ</t>
    </rPh>
    <rPh sb="2" eb="4">
      <t>カイシャ</t>
    </rPh>
    <rPh sb="4" eb="5">
      <t>メイ</t>
    </rPh>
    <phoneticPr fontId="2"/>
  </si>
  <si>
    <t>（例）物理学</t>
    <rPh sb="1" eb="2">
      <t>レイ</t>
    </rPh>
    <rPh sb="3" eb="6">
      <t>ブツリガク</t>
    </rPh>
    <phoneticPr fontId="2"/>
  </si>
  <si>
    <t>分野名</t>
    <rPh sb="0" eb="2">
      <t>ブンヤ</t>
    </rPh>
    <rPh sb="2" eb="3">
      <t>メイ</t>
    </rPh>
    <phoneticPr fontId="2"/>
  </si>
  <si>
    <t>引用数</t>
    <rPh sb="0" eb="2">
      <t>インヨウ</t>
    </rPh>
    <rPh sb="2" eb="3">
      <t>スウ</t>
    </rPh>
    <phoneticPr fontId="2"/>
  </si>
  <si>
    <t>採択率</t>
    <rPh sb="0" eb="2">
      <t>サイタク</t>
    </rPh>
    <rPh sb="2" eb="3">
      <t>リツ</t>
    </rPh>
    <phoneticPr fontId="2"/>
  </si>
  <si>
    <t>金額（千円）</t>
    <rPh sb="0" eb="2">
      <t>キンガク</t>
    </rPh>
    <rPh sb="3" eb="5">
      <t>センエン</t>
    </rPh>
    <phoneticPr fontId="2"/>
  </si>
  <si>
    <t>応募</t>
    <rPh sb="0" eb="2">
      <t>オウボ</t>
    </rPh>
    <phoneticPr fontId="2"/>
  </si>
  <si>
    <t>採択</t>
    <rPh sb="0" eb="2">
      <t>サイタク</t>
    </rPh>
    <phoneticPr fontId="2"/>
  </si>
  <si>
    <t>合計
（千円）</t>
    <rPh sb="0" eb="2">
      <t>ゴウケイ</t>
    </rPh>
    <rPh sb="4" eb="6">
      <t>センエン</t>
    </rPh>
    <phoneticPr fontId="2"/>
  </si>
  <si>
    <t>上：直接経費</t>
    <rPh sb="0" eb="1">
      <t>ウエ</t>
    </rPh>
    <rPh sb="2" eb="4">
      <t>チョクセツ</t>
    </rPh>
    <rPh sb="4" eb="6">
      <t>ケイヒ</t>
    </rPh>
    <phoneticPr fontId="2"/>
  </si>
  <si>
    <t>％</t>
    <phoneticPr fontId="2"/>
  </si>
  <si>
    <t>下：間接経費</t>
    <rPh sb="0" eb="1">
      <t>シタ</t>
    </rPh>
    <rPh sb="2" eb="4">
      <t>カンセツ</t>
    </rPh>
    <rPh sb="4" eb="6">
      <t>ケイヒ</t>
    </rPh>
    <phoneticPr fontId="2"/>
  </si>
  <si>
    <t>新規</t>
    <rPh sb="0" eb="2">
      <t>シンキ</t>
    </rPh>
    <phoneticPr fontId="2"/>
  </si>
  <si>
    <t>継続</t>
    <rPh sb="0" eb="2">
      <t>ケイゾク</t>
    </rPh>
    <phoneticPr fontId="2"/>
  </si>
  <si>
    <t>基盤研究（C)</t>
    <rPh sb="0" eb="2">
      <t>キバン</t>
    </rPh>
    <rPh sb="2" eb="4">
      <t>ケンキュウ</t>
    </rPh>
    <phoneticPr fontId="2"/>
  </si>
  <si>
    <t>研究成果公開促進費</t>
    <rPh sb="0" eb="2">
      <t>ケンキュウ</t>
    </rPh>
    <rPh sb="2" eb="4">
      <t>セイカ</t>
    </rPh>
    <rPh sb="4" eb="6">
      <t>コウカイ</t>
    </rPh>
    <rPh sb="6" eb="9">
      <t>ソクシンヒ</t>
    </rPh>
    <phoneticPr fontId="2"/>
  </si>
  <si>
    <t>新規</t>
  </si>
  <si>
    <t>継続</t>
  </si>
  <si>
    <t>その他の補助金等</t>
    <rPh sb="2" eb="3">
      <t>タ</t>
    </rPh>
    <rPh sb="4" eb="7">
      <t>ホジョキン</t>
    </rPh>
    <rPh sb="7" eb="8">
      <t>トウ</t>
    </rPh>
    <phoneticPr fontId="2"/>
  </si>
  <si>
    <t>（若手数（35歳以下））</t>
    <rPh sb="1" eb="3">
      <t>ワカテ</t>
    </rPh>
    <rPh sb="3" eb="4">
      <t>スウ</t>
    </rPh>
    <rPh sb="7" eb="8">
      <t>サイ</t>
    </rPh>
    <rPh sb="8" eb="10">
      <t>イカ</t>
    </rPh>
    <phoneticPr fontId="2"/>
  </si>
  <si>
    <t>（女性数）</t>
    <phoneticPr fontId="2"/>
  </si>
  <si>
    <t>（外国人数）</t>
    <phoneticPr fontId="2"/>
  </si>
  <si>
    <t>（若手数（35歳以下））</t>
    <rPh sb="3" eb="4">
      <t>スウ</t>
    </rPh>
    <phoneticPr fontId="2"/>
  </si>
  <si>
    <t>常勤</t>
    <rPh sb="0" eb="2">
      <t>ジョウキン</t>
    </rPh>
    <phoneticPr fontId="2"/>
  </si>
  <si>
    <t>非常勤</t>
    <rPh sb="0" eb="3">
      <t>ヒジョウキン</t>
    </rPh>
    <phoneticPr fontId="2"/>
  </si>
  <si>
    <t>　総数</t>
    <rPh sb="1" eb="3">
      <t>ソウスウ</t>
    </rPh>
    <phoneticPr fontId="2"/>
  </si>
  <si>
    <t>化学</t>
    <rPh sb="0" eb="2">
      <t>カガク</t>
    </rPh>
    <phoneticPr fontId="2"/>
  </si>
  <si>
    <t>材料科学</t>
    <rPh sb="0" eb="2">
      <t>ザイリョウ</t>
    </rPh>
    <rPh sb="2" eb="4">
      <t>カガク</t>
    </rPh>
    <phoneticPr fontId="2"/>
  </si>
  <si>
    <t>物理学</t>
    <rPh sb="0" eb="3">
      <t>ブツリガク</t>
    </rPh>
    <phoneticPr fontId="2"/>
  </si>
  <si>
    <t>計算機＆数学</t>
    <rPh sb="0" eb="3">
      <t>ケイサンキ</t>
    </rPh>
    <rPh sb="4" eb="6">
      <t>スウガク</t>
    </rPh>
    <phoneticPr fontId="2"/>
  </si>
  <si>
    <t>工学</t>
    <rPh sb="0" eb="2">
      <t>コウガク</t>
    </rPh>
    <phoneticPr fontId="2"/>
  </si>
  <si>
    <t>環境＆地球科学</t>
    <rPh sb="0" eb="2">
      <t>カンキョウ</t>
    </rPh>
    <rPh sb="3" eb="5">
      <t>チキュウ</t>
    </rPh>
    <rPh sb="5" eb="7">
      <t>カガク</t>
    </rPh>
    <phoneticPr fontId="2"/>
  </si>
  <si>
    <t>臨床医学</t>
    <rPh sb="0" eb="2">
      <t>リンショウ</t>
    </rPh>
    <rPh sb="2" eb="4">
      <t>イガク</t>
    </rPh>
    <phoneticPr fontId="2"/>
  </si>
  <si>
    <t>基礎生命科学</t>
    <rPh sb="0" eb="2">
      <t>キソ</t>
    </rPh>
    <rPh sb="2" eb="4">
      <t>セイメイ</t>
    </rPh>
    <rPh sb="4" eb="6">
      <t>カガク</t>
    </rPh>
    <phoneticPr fontId="2"/>
  </si>
  <si>
    <t>人文社会系</t>
    <rPh sb="0" eb="2">
      <t>ジンブン</t>
    </rPh>
    <rPh sb="2" eb="5">
      <t>シャカイケイ</t>
    </rPh>
    <phoneticPr fontId="2"/>
  </si>
  <si>
    <t>任期制導入状況　</t>
    <phoneticPr fontId="2"/>
  </si>
  <si>
    <t>文部科学省以外の府省庁の補助金等</t>
    <rPh sb="0" eb="2">
      <t>モンブ</t>
    </rPh>
    <rPh sb="2" eb="5">
      <t>カガクショウ</t>
    </rPh>
    <rPh sb="5" eb="7">
      <t>イガイ</t>
    </rPh>
    <rPh sb="8" eb="9">
      <t>フ</t>
    </rPh>
    <rPh sb="9" eb="11">
      <t>ショウチョウ</t>
    </rPh>
    <rPh sb="12" eb="15">
      <t>ホジョキン</t>
    </rPh>
    <rPh sb="15" eb="16">
      <t>トウ</t>
    </rPh>
    <phoneticPr fontId="2"/>
  </si>
  <si>
    <t>常勤－現員数</t>
    <rPh sb="0" eb="2">
      <t>ジョウキン</t>
    </rPh>
    <rPh sb="3" eb="5">
      <t>ゲンイン</t>
    </rPh>
    <rPh sb="5" eb="6">
      <t>スウ</t>
    </rPh>
    <phoneticPr fontId="2"/>
  </si>
  <si>
    <t>常勤－現員数（女性数）</t>
    <rPh sb="0" eb="2">
      <t>ジョウキン</t>
    </rPh>
    <rPh sb="3" eb="5">
      <t>ゲンイン</t>
    </rPh>
    <rPh sb="5" eb="6">
      <t>スウ</t>
    </rPh>
    <rPh sb="7" eb="9">
      <t>ジョセイ</t>
    </rPh>
    <rPh sb="9" eb="10">
      <t>スウ</t>
    </rPh>
    <phoneticPr fontId="2"/>
  </si>
  <si>
    <t>常勤－現員数（外国人数）</t>
    <rPh sb="0" eb="2">
      <t>ジョウキン</t>
    </rPh>
    <rPh sb="3" eb="5">
      <t>ゲンイン</t>
    </rPh>
    <rPh sb="5" eb="6">
      <t>スウ</t>
    </rPh>
    <rPh sb="7" eb="9">
      <t>ガイコク</t>
    </rPh>
    <rPh sb="9" eb="10">
      <t>ジン</t>
    </rPh>
    <rPh sb="10" eb="11">
      <t>スウ</t>
    </rPh>
    <phoneticPr fontId="2"/>
  </si>
  <si>
    <t>非常勤－現員数</t>
    <rPh sb="0" eb="3">
      <t>ヒジョウキン</t>
    </rPh>
    <rPh sb="4" eb="6">
      <t>ゲンイン</t>
    </rPh>
    <rPh sb="6" eb="7">
      <t>スウ</t>
    </rPh>
    <phoneticPr fontId="2"/>
  </si>
  <si>
    <t>非常勤－現員数（女性数）</t>
    <rPh sb="0" eb="3">
      <t>ヒジョウキン</t>
    </rPh>
    <rPh sb="4" eb="6">
      <t>ゲンイン</t>
    </rPh>
    <rPh sb="6" eb="7">
      <t>スウ</t>
    </rPh>
    <rPh sb="8" eb="10">
      <t>ジョセイ</t>
    </rPh>
    <rPh sb="10" eb="11">
      <t>スウ</t>
    </rPh>
    <phoneticPr fontId="2"/>
  </si>
  <si>
    <t>非常勤－現員数（外国人数）</t>
    <rPh sb="0" eb="3">
      <t>ヒジョウキン</t>
    </rPh>
    <rPh sb="4" eb="6">
      <t>ゲンイン</t>
    </rPh>
    <rPh sb="6" eb="7">
      <t>スウ</t>
    </rPh>
    <rPh sb="8" eb="10">
      <t>ガイコク</t>
    </rPh>
    <rPh sb="10" eb="11">
      <t>ジン</t>
    </rPh>
    <rPh sb="11" eb="12">
      <t>スウ</t>
    </rPh>
    <phoneticPr fontId="2"/>
  </si>
  <si>
    <t>人員（総数）</t>
    <rPh sb="0" eb="2">
      <t>ジンイン</t>
    </rPh>
    <rPh sb="3" eb="5">
      <t>ソウスウ</t>
    </rPh>
    <phoneticPr fontId="2"/>
  </si>
  <si>
    <t>その他の補助金額</t>
    <rPh sb="2" eb="3">
      <t>タ</t>
    </rPh>
    <rPh sb="4" eb="7">
      <t>ホジョキン</t>
    </rPh>
    <rPh sb="7" eb="8">
      <t>ガク</t>
    </rPh>
    <phoneticPr fontId="2"/>
  </si>
  <si>
    <t>民間件数</t>
    <rPh sb="0" eb="2">
      <t>ミンカン</t>
    </rPh>
    <rPh sb="2" eb="4">
      <t>ケンスウ</t>
    </rPh>
    <phoneticPr fontId="2"/>
  </si>
  <si>
    <t>民間金額</t>
    <rPh sb="0" eb="2">
      <t>ミンカン</t>
    </rPh>
    <rPh sb="2" eb="4">
      <t>キンガク</t>
    </rPh>
    <phoneticPr fontId="2"/>
  </si>
  <si>
    <t>受託件数</t>
    <rPh sb="0" eb="2">
      <t>ジュタク</t>
    </rPh>
    <rPh sb="2" eb="4">
      <t>ケンスウ</t>
    </rPh>
    <phoneticPr fontId="2"/>
  </si>
  <si>
    <t>受託金額</t>
    <rPh sb="0" eb="2">
      <t>ジュタク</t>
    </rPh>
    <rPh sb="2" eb="4">
      <t>キンガク</t>
    </rPh>
    <phoneticPr fontId="2"/>
  </si>
  <si>
    <t>寄附金件数</t>
    <rPh sb="0" eb="3">
      <t>キフキン</t>
    </rPh>
    <rPh sb="3" eb="5">
      <t>ケンスウ</t>
    </rPh>
    <phoneticPr fontId="2"/>
  </si>
  <si>
    <t>寄附金金額</t>
    <rPh sb="0" eb="3">
      <t>キフキン</t>
    </rPh>
    <rPh sb="3" eb="5">
      <t>キンガク</t>
    </rPh>
    <phoneticPr fontId="2"/>
  </si>
  <si>
    <t>↑集計用セルのため削除・変更等しないでください。</t>
    <rPh sb="1" eb="4">
      <t>シュウケイヨウ</t>
    </rPh>
    <rPh sb="9" eb="11">
      <t>サクジョ</t>
    </rPh>
    <rPh sb="12" eb="14">
      <t>ヘンコウ</t>
    </rPh>
    <rPh sb="14" eb="15">
      <t>トウ</t>
    </rPh>
    <phoneticPr fontId="2"/>
  </si>
  <si>
    <t>常勤－併任数</t>
    <rPh sb="0" eb="2">
      <t>ジョウキン</t>
    </rPh>
    <rPh sb="3" eb="5">
      <t>ヘイニン</t>
    </rPh>
    <rPh sb="5" eb="6">
      <t>スウ</t>
    </rPh>
    <phoneticPr fontId="2"/>
  </si>
  <si>
    <t>常勤－任期付</t>
    <rPh sb="0" eb="2">
      <t>ジョウキン</t>
    </rPh>
    <rPh sb="3" eb="5">
      <t>ニンキ</t>
    </rPh>
    <rPh sb="5" eb="6">
      <t>ツキ</t>
    </rPh>
    <phoneticPr fontId="2"/>
  </si>
  <si>
    <t>教員１人当たりの
研究費
（各研究部門（研究者）等に研究費として配分した額）
(d)/(a)</t>
    <rPh sb="0" eb="2">
      <t>キョウイン</t>
    </rPh>
    <phoneticPr fontId="2"/>
  </si>
  <si>
    <t>：</t>
    <phoneticPr fontId="2"/>
  </si>
  <si>
    <t>教員数</t>
    <rPh sb="0" eb="2">
      <t>キョウイン</t>
    </rPh>
    <rPh sb="2" eb="3">
      <t>スウ</t>
    </rPh>
    <phoneticPr fontId="2"/>
  </si>
  <si>
    <t>：</t>
    <phoneticPr fontId="2"/>
  </si>
  <si>
    <t>Q値</t>
    <rPh sb="1" eb="2">
      <t>チ</t>
    </rPh>
    <phoneticPr fontId="2"/>
  </si>
  <si>
    <t>対象期間</t>
    <phoneticPr fontId="2"/>
  </si>
  <si>
    <t>備考</t>
    <phoneticPr fontId="2"/>
  </si>
  <si>
    <t>参加した主な国際シンポジウム等</t>
    <rPh sb="0" eb="2">
      <t>サンカ</t>
    </rPh>
    <phoneticPr fontId="2"/>
  </si>
  <si>
    <t>〔単位：人〕</t>
  </si>
  <si>
    <t>併任教員数</t>
    <rPh sb="0" eb="2">
      <t>ヘイニン</t>
    </rPh>
    <rPh sb="2" eb="5">
      <t>キョウインスウ</t>
    </rPh>
    <phoneticPr fontId="2"/>
  </si>
  <si>
    <t>研究所に属する個々の研究者</t>
    <rPh sb="0" eb="2">
      <t>ケンキュウ</t>
    </rPh>
    <rPh sb="2" eb="3">
      <t>ショ</t>
    </rPh>
    <rPh sb="4" eb="5">
      <t>ゾク</t>
    </rPh>
    <rPh sb="7" eb="9">
      <t>ココ</t>
    </rPh>
    <rPh sb="10" eb="13">
      <t>ケンキュウシャ</t>
    </rPh>
    <phoneticPr fontId="2"/>
  </si>
  <si>
    <t>（例）○○に関する研究（○○○○プログラム）</t>
    <rPh sb="1" eb="2">
      <t>レイ</t>
    </rPh>
    <rPh sb="6" eb="7">
      <t>カン</t>
    </rPh>
    <rPh sb="9" eb="11">
      <t>ケンキュウ</t>
    </rPh>
    <phoneticPr fontId="2"/>
  </si>
  <si>
    <t>（例）（公財）○○研究振興財団</t>
    <rPh sb="1" eb="2">
      <t>レイ</t>
    </rPh>
    <rPh sb="4" eb="6">
      <t>コウザイ</t>
    </rPh>
    <rPh sb="9" eb="11">
      <t>ケンキュウ</t>
    </rPh>
    <rPh sb="11" eb="13">
      <t>シンコウ</t>
    </rPh>
    <rPh sb="13" eb="15">
      <t>ザイダン</t>
    </rPh>
    <phoneticPr fontId="2"/>
  </si>
  <si>
    <t>※(　)は現員数の内数</t>
    <rPh sb="5" eb="8">
      <t>ゲンインスウ</t>
    </rPh>
    <phoneticPr fontId="2"/>
  </si>
  <si>
    <t>うち国際学術誌掲載論文数</t>
    <rPh sb="2" eb="4">
      <t>コクサイ</t>
    </rPh>
    <rPh sb="4" eb="7">
      <t>ガクジュツシ</t>
    </rPh>
    <rPh sb="7" eb="9">
      <t>ケイサイ</t>
    </rPh>
    <rPh sb="9" eb="11">
      <t>ロンブン</t>
    </rPh>
    <rPh sb="11" eb="12">
      <t>スウ</t>
    </rPh>
    <phoneticPr fontId="2"/>
  </si>
  <si>
    <t>トムソン・ロイター・プロフェッショナル株式会社</t>
    <phoneticPr fontId="2"/>
  </si>
  <si>
    <t>平成00年度に調査</t>
    <phoneticPr fontId="2"/>
  </si>
  <si>
    <t>相手国</t>
    <rPh sb="0" eb="3">
      <t>アイテコク</t>
    </rPh>
    <phoneticPr fontId="2"/>
  </si>
  <si>
    <t>機関名</t>
    <phoneticPr fontId="2"/>
  </si>
  <si>
    <t>□□大学△△研究所</t>
    <phoneticPr fontId="2"/>
  </si>
  <si>
    <t>協定総数</t>
    <rPh sb="0" eb="2">
      <t>キョウテイ</t>
    </rPh>
    <rPh sb="2" eb="4">
      <t>ソウスウ</t>
    </rPh>
    <phoneticPr fontId="2"/>
  </si>
  <si>
    <t>相手国名</t>
    <rPh sb="0" eb="3">
      <t>アイテコク</t>
    </rPh>
    <rPh sb="3" eb="4">
      <t>メイ</t>
    </rPh>
    <phoneticPr fontId="2"/>
  </si>
  <si>
    <t>研究機関名</t>
    <phoneticPr fontId="2"/>
  </si>
  <si>
    <t>※年間稼動時間とは、利用者が当該設備を利用するために、電源が投入されている時間を指します。</t>
  </si>
  <si>
    <t>※(c)(d)以外の利用に供する時間とは、法人として研究に使用しない時間のうち、民間等に貸し出す時間等を指します。</t>
  </si>
  <si>
    <t>〔単位：件〕</t>
    <rPh sb="4" eb="5">
      <t>ケン</t>
    </rPh>
    <phoneticPr fontId="2"/>
  </si>
  <si>
    <t>支出合計</t>
    <rPh sb="0" eb="2">
      <t>シシュツ</t>
    </rPh>
    <rPh sb="2" eb="4">
      <t>ゴウケイ</t>
    </rPh>
    <phoneticPr fontId="2"/>
  </si>
  <si>
    <t>区分</t>
    <rPh sb="0" eb="1">
      <t>ク</t>
    </rPh>
    <rPh sb="1" eb="2">
      <t>ブン</t>
    </rPh>
    <phoneticPr fontId="2"/>
  </si>
  <si>
    <t>※プロジェクト研究に発展した共同利用・共同研究がある場合、そのプロジェクト研究の名称と財源（国の補助事業等）、</t>
    <phoneticPr fontId="2"/>
  </si>
  <si>
    <t>プロジェクトの概要</t>
    <rPh sb="7" eb="9">
      <t>ガイヨウ</t>
    </rPh>
    <phoneticPr fontId="2"/>
  </si>
  <si>
    <t>プロジェクト期間</t>
    <rPh sb="6" eb="8">
      <t>キカン</t>
    </rPh>
    <phoneticPr fontId="2"/>
  </si>
  <si>
    <t>主な財源</t>
    <rPh sb="0" eb="1">
      <t>オモ</t>
    </rPh>
    <rPh sb="2" eb="4">
      <t>ザイゲン</t>
    </rPh>
    <phoneticPr fontId="2"/>
  </si>
  <si>
    <t>プロジェクト名</t>
    <rPh sb="6" eb="7">
      <t>メイ</t>
    </rPh>
    <phoneticPr fontId="2"/>
  </si>
  <si>
    <t>公開方法</t>
    <rPh sb="0" eb="2">
      <t>コウカイ</t>
    </rPh>
    <rPh sb="2" eb="4">
      <t>ホウホウ</t>
    </rPh>
    <phoneticPr fontId="2"/>
  </si>
  <si>
    <t>蓄積情報の概要</t>
    <rPh sb="0" eb="2">
      <t>チクセキ</t>
    </rPh>
    <rPh sb="2" eb="4">
      <t>ジョウホウ</t>
    </rPh>
    <rPh sb="5" eb="7">
      <t>ガイヨウ</t>
    </rPh>
    <phoneticPr fontId="2"/>
  </si>
  <si>
    <t>保有数</t>
    <rPh sb="0" eb="2">
      <t>ホユウ</t>
    </rPh>
    <rPh sb="2" eb="3">
      <t>スウ</t>
    </rPh>
    <phoneticPr fontId="2"/>
  </si>
  <si>
    <t>資料の概要</t>
    <rPh sb="0" eb="2">
      <t>シリョウ</t>
    </rPh>
    <rPh sb="3" eb="5">
      <t>ガイヨウ</t>
    </rPh>
    <phoneticPr fontId="2"/>
  </si>
  <si>
    <t>資料名</t>
    <rPh sb="0" eb="2">
      <t>シリョウ</t>
    </rPh>
    <rPh sb="2" eb="3">
      <t>メイ</t>
    </rPh>
    <phoneticPr fontId="2"/>
  </si>
  <si>
    <t>保有数／利用・提供状況</t>
    <rPh sb="0" eb="2">
      <t>ホユウ</t>
    </rPh>
    <rPh sb="2" eb="3">
      <t>スウ</t>
    </rPh>
    <rPh sb="4" eb="6">
      <t>リヨウ</t>
    </rPh>
    <rPh sb="7" eb="9">
      <t>テイキョウ</t>
    </rPh>
    <rPh sb="9" eb="11">
      <t>ジョウキョウ</t>
    </rPh>
    <phoneticPr fontId="2"/>
  </si>
  <si>
    <t>大学院生</t>
    <rPh sb="0" eb="2">
      <t>ダイガク</t>
    </rPh>
    <rPh sb="2" eb="4">
      <t>インセイ</t>
    </rPh>
    <phoneticPr fontId="2"/>
  </si>
  <si>
    <t>若手研究者</t>
    <rPh sb="0" eb="2">
      <t>ワカテ</t>
    </rPh>
    <rPh sb="2" eb="5">
      <t>ケンキュウシャ</t>
    </rPh>
    <phoneticPr fontId="2"/>
  </si>
  <si>
    <t>外国人</t>
    <rPh sb="0" eb="2">
      <t>ガイコク</t>
    </rPh>
    <rPh sb="2" eb="3">
      <t>ジン</t>
    </rPh>
    <phoneticPr fontId="2"/>
  </si>
  <si>
    <t>延べ人数</t>
    <rPh sb="0" eb="1">
      <t>ノ</t>
    </rPh>
    <rPh sb="2" eb="4">
      <t>ニンズウ</t>
    </rPh>
    <phoneticPr fontId="2"/>
  </si>
  <si>
    <t>機関数</t>
    <rPh sb="0" eb="2">
      <t>キカン</t>
    </rPh>
    <rPh sb="2" eb="3">
      <t>スウ</t>
    </rPh>
    <phoneticPr fontId="2"/>
  </si>
  <si>
    <t>課題名</t>
    <rPh sb="0" eb="2">
      <t>カダイ</t>
    </rPh>
    <rPh sb="2" eb="3">
      <t>メイ</t>
    </rPh>
    <phoneticPr fontId="2"/>
  </si>
  <si>
    <t>うち国際共同研究</t>
    <rPh sb="2" eb="4">
      <t>コクサイ</t>
    </rPh>
    <rPh sb="4" eb="6">
      <t>キョウドウ</t>
    </rPh>
    <rPh sb="6" eb="8">
      <t>ケンキュウ</t>
    </rPh>
    <phoneticPr fontId="2"/>
  </si>
  <si>
    <t>採択率(%)</t>
    <rPh sb="0" eb="3">
      <t>サイタクリツ</t>
    </rPh>
    <phoneticPr fontId="2"/>
  </si>
  <si>
    <t>採択件数</t>
    <rPh sb="0" eb="2">
      <t>サイタク</t>
    </rPh>
    <rPh sb="2" eb="4">
      <t>ケンスウ</t>
    </rPh>
    <phoneticPr fontId="2"/>
  </si>
  <si>
    <t>応募件数</t>
    <rPh sb="0" eb="2">
      <t>オウボ</t>
    </rPh>
    <rPh sb="2" eb="4">
      <t>ケンスウ</t>
    </rPh>
    <phoneticPr fontId="2"/>
  </si>
  <si>
    <t>うち国際共同研究</t>
    <phoneticPr fontId="2"/>
  </si>
  <si>
    <t>継続分</t>
    <rPh sb="0" eb="2">
      <t>ケイゾク</t>
    </rPh>
    <rPh sb="2" eb="3">
      <t>ブン</t>
    </rPh>
    <phoneticPr fontId="2"/>
  </si>
  <si>
    <t>新規分</t>
    <phoneticPr fontId="2"/>
  </si>
  <si>
    <t>公募型</t>
    <rPh sb="0" eb="3">
      <t>コウボガタ</t>
    </rPh>
    <phoneticPr fontId="2"/>
  </si>
  <si>
    <r>
      <t>〔単位：千</t>
    </r>
    <r>
      <rPr>
        <sz val="11"/>
        <rFont val="ＭＳ Ｐゴシック"/>
        <family val="3"/>
        <charset val="128"/>
      </rPr>
      <t>円〕</t>
    </r>
    <rPh sb="4" eb="5">
      <t>セン</t>
    </rPh>
    <phoneticPr fontId="2"/>
  </si>
  <si>
    <t>技術職員</t>
    <rPh sb="0" eb="2">
      <t>ギジュツ</t>
    </rPh>
    <rPh sb="2" eb="4">
      <t>ショクイン</t>
    </rPh>
    <phoneticPr fontId="2"/>
  </si>
  <si>
    <t>事務職員</t>
    <rPh sb="0" eb="2">
      <t>ジム</t>
    </rPh>
    <rPh sb="2" eb="4">
      <t>ショクイン</t>
    </rPh>
    <phoneticPr fontId="2"/>
  </si>
  <si>
    <t>転入等</t>
    <rPh sb="0" eb="2">
      <t>テンニュウ</t>
    </rPh>
    <rPh sb="2" eb="3">
      <t>トウ</t>
    </rPh>
    <phoneticPr fontId="2"/>
  </si>
  <si>
    <t>転出等</t>
    <rPh sb="0" eb="2">
      <t>テンシュツ</t>
    </rPh>
    <rPh sb="2" eb="3">
      <t>トウ</t>
    </rPh>
    <phoneticPr fontId="2"/>
  </si>
  <si>
    <t>　　　　　総数</t>
    <rPh sb="5" eb="7">
      <t>ソウスウ</t>
    </rPh>
    <phoneticPr fontId="2"/>
  </si>
  <si>
    <t>（内部昇任者数）</t>
    <rPh sb="3" eb="5">
      <t>ショウニン</t>
    </rPh>
    <rPh sb="5" eb="6">
      <t>シャ</t>
    </rPh>
    <phoneticPr fontId="2"/>
  </si>
  <si>
    <t>（退職者数）</t>
    <rPh sb="1" eb="3">
      <t>タイショク</t>
    </rPh>
    <rPh sb="3" eb="4">
      <t>シャ</t>
    </rPh>
    <rPh sb="4" eb="5">
      <t>スウ</t>
    </rPh>
    <phoneticPr fontId="2"/>
  </si>
  <si>
    <t>（転出者数）</t>
    <rPh sb="1" eb="3">
      <t>テンシュツ</t>
    </rPh>
    <rPh sb="3" eb="4">
      <t>シャ</t>
    </rPh>
    <rPh sb="4" eb="5">
      <t>スウ</t>
    </rPh>
    <phoneticPr fontId="2"/>
  </si>
  <si>
    <t>うち、人件費</t>
    <rPh sb="3" eb="6">
      <t>ジンケンヒ</t>
    </rPh>
    <phoneticPr fontId="2"/>
  </si>
  <si>
    <t>うち、その他</t>
    <rPh sb="5" eb="6">
      <t>タ</t>
    </rPh>
    <phoneticPr fontId="2"/>
  </si>
  <si>
    <t>うち、運営委員会経費(a)</t>
    <rPh sb="3" eb="5">
      <t>ウンエイ</t>
    </rPh>
    <rPh sb="5" eb="8">
      <t>イインカイ</t>
    </rPh>
    <rPh sb="8" eb="10">
      <t>ケイヒ</t>
    </rPh>
    <phoneticPr fontId="2"/>
  </si>
  <si>
    <t>うち、共同研究費(b)</t>
    <rPh sb="3" eb="5">
      <t>キョウドウ</t>
    </rPh>
    <rPh sb="5" eb="8">
      <t>ケンキュウヒ</t>
    </rPh>
    <phoneticPr fontId="2"/>
  </si>
  <si>
    <t>研究費
総額
(外部資金を除く）
（ｃ）</t>
    <phoneticPr fontId="2"/>
  </si>
  <si>
    <t>うち、共同研究旅費(c)</t>
    <rPh sb="3" eb="5">
      <t>キョウドウ</t>
    </rPh>
    <rPh sb="5" eb="7">
      <t>ケンキュウ</t>
    </rPh>
    <rPh sb="7" eb="9">
      <t>リョヒ</t>
    </rPh>
    <phoneticPr fontId="2"/>
  </si>
  <si>
    <t>計(a+b+c)</t>
    <rPh sb="0" eb="1">
      <t>ケイ</t>
    </rPh>
    <phoneticPr fontId="2"/>
  </si>
  <si>
    <t>主なシンポジウム、研究会等の開催状況</t>
    <rPh sb="0" eb="1">
      <t>オモ</t>
    </rPh>
    <rPh sb="9" eb="12">
      <t>ケンキュウカイ</t>
    </rPh>
    <rPh sb="12" eb="13">
      <t>トウ</t>
    </rPh>
    <rPh sb="14" eb="16">
      <t>カイサイ</t>
    </rPh>
    <rPh sb="16" eb="18">
      <t>ジョウキョウ</t>
    </rPh>
    <phoneticPr fontId="2"/>
  </si>
  <si>
    <t>○参加人数の算定方法</t>
    <rPh sb="1" eb="3">
      <t>サンカ</t>
    </rPh>
    <rPh sb="3" eb="5">
      <t>ニンズウ</t>
    </rPh>
    <rPh sb="6" eb="8">
      <t>サンテイ</t>
    </rPh>
    <rPh sb="8" eb="10">
      <t>ホウホウ</t>
    </rPh>
    <phoneticPr fontId="2"/>
  </si>
  <si>
    <t>年度</t>
    <rPh sb="0" eb="2">
      <t>ネンド</t>
    </rPh>
    <phoneticPr fontId="2"/>
  </si>
  <si>
    <t>セミナー・研究会・ワークショップ</t>
    <phoneticPr fontId="2"/>
  </si>
  <si>
    <t>研究会等名称</t>
    <rPh sb="0" eb="2">
      <t>ケンキュウ</t>
    </rPh>
    <rPh sb="2" eb="3">
      <t>カイ</t>
    </rPh>
    <rPh sb="3" eb="4">
      <t>トウ</t>
    </rPh>
    <rPh sb="4" eb="6">
      <t>メイショウ</t>
    </rPh>
    <phoneticPr fontId="2"/>
  </si>
  <si>
    <t>セミナー・公開講座</t>
    <rPh sb="5" eb="7">
      <t>コウカイ</t>
    </rPh>
    <rPh sb="7" eb="9">
      <t>コウザ</t>
    </rPh>
    <phoneticPr fontId="2"/>
  </si>
  <si>
    <t>○主なシンポジウム、公開講演会、施設の一般公開等の開催状況</t>
    <rPh sb="1" eb="2">
      <t>オモ</t>
    </rPh>
    <rPh sb="10" eb="12">
      <t>コウカイ</t>
    </rPh>
    <rPh sb="12" eb="15">
      <t>コウエンカイ</t>
    </rPh>
    <rPh sb="16" eb="18">
      <t>シセツ</t>
    </rPh>
    <rPh sb="19" eb="21">
      <t>イッパン</t>
    </rPh>
    <rPh sb="21" eb="23">
      <t>コウカイ</t>
    </rPh>
    <rPh sb="23" eb="24">
      <t>トウ</t>
    </rPh>
    <rPh sb="25" eb="27">
      <t>カイサイ</t>
    </rPh>
    <rPh sb="27" eb="29">
      <t>ジョウキョウ</t>
    </rPh>
    <phoneticPr fontId="2"/>
  </si>
  <si>
    <t>〔単位：百万円〕</t>
    <rPh sb="4" eb="6">
      <t>ヒャクマン</t>
    </rPh>
    <phoneticPr fontId="2"/>
  </si>
  <si>
    <t>サー、コレスポンディングオーサー、ラストオーサー等）を果たしている論文（内数）を記入し、ファーストオ</t>
    <rPh sb="40" eb="42">
      <t>キニュウ</t>
    </rPh>
    <phoneticPr fontId="2"/>
  </si>
  <si>
    <t>掲載年月</t>
    <rPh sb="0" eb="2">
      <t>ケイサイ</t>
    </rPh>
    <rPh sb="2" eb="3">
      <t>ネン</t>
    </rPh>
    <rPh sb="3" eb="4">
      <t>ガツ</t>
    </rPh>
    <phoneticPr fontId="2"/>
  </si>
  <si>
    <t>ーサー、コレスポンディングオーサー、ラストオーサー以外で、論文における重要な役割を果たしている</t>
    <phoneticPr fontId="2"/>
  </si>
  <si>
    <t>雑誌名</t>
    <phoneticPr fontId="2"/>
  </si>
  <si>
    <t>採択状況</t>
  </si>
  <si>
    <t>常勤</t>
    <rPh sb="0" eb="2">
      <t>ジョウキン</t>
    </rPh>
    <phoneticPr fontId="21"/>
  </si>
  <si>
    <t>現員数</t>
    <rPh sb="0" eb="2">
      <t>ゲンイン</t>
    </rPh>
    <rPh sb="2" eb="3">
      <t>スウ</t>
    </rPh>
    <phoneticPr fontId="21"/>
  </si>
  <si>
    <t>女性</t>
    <rPh sb="0" eb="2">
      <t>ジョセイ</t>
    </rPh>
    <phoneticPr fontId="22"/>
  </si>
  <si>
    <t>外国人</t>
    <rPh sb="0" eb="2">
      <t>ガイコク</t>
    </rPh>
    <rPh sb="2" eb="3">
      <t>ジン</t>
    </rPh>
    <phoneticPr fontId="22"/>
  </si>
  <si>
    <t>任期付</t>
    <rPh sb="0" eb="2">
      <t>ニンキ</t>
    </rPh>
    <rPh sb="2" eb="3">
      <t>ツ</t>
    </rPh>
    <phoneticPr fontId="22"/>
  </si>
  <si>
    <t>非常勤</t>
    <rPh sb="0" eb="3">
      <t>ヒジョウキン</t>
    </rPh>
    <phoneticPr fontId="22"/>
  </si>
  <si>
    <t>総数</t>
    <rPh sb="0" eb="2">
      <t>ソウスウ</t>
    </rPh>
    <phoneticPr fontId="21"/>
  </si>
  <si>
    <t>人材の流動性</t>
    <rPh sb="0" eb="2">
      <t>ジンザイ</t>
    </rPh>
    <rPh sb="3" eb="6">
      <t>リュウドウセイ</t>
    </rPh>
    <phoneticPr fontId="21"/>
  </si>
  <si>
    <t>転入等</t>
    <rPh sb="0" eb="2">
      <t>テンニュウ</t>
    </rPh>
    <rPh sb="2" eb="3">
      <t>トウ</t>
    </rPh>
    <phoneticPr fontId="22"/>
  </si>
  <si>
    <t>総数</t>
    <rPh sb="0" eb="2">
      <t>ソウスウ</t>
    </rPh>
    <phoneticPr fontId="22"/>
  </si>
  <si>
    <t>新規・転入</t>
    <rPh sb="0" eb="2">
      <t>シンキ</t>
    </rPh>
    <rPh sb="3" eb="5">
      <t>テンニュウ</t>
    </rPh>
    <phoneticPr fontId="22"/>
  </si>
  <si>
    <t>内部昇任</t>
    <rPh sb="0" eb="2">
      <t>ナイブ</t>
    </rPh>
    <rPh sb="2" eb="4">
      <t>ショウニン</t>
    </rPh>
    <phoneticPr fontId="22"/>
  </si>
  <si>
    <t>転出等</t>
    <rPh sb="0" eb="2">
      <t>テンシュツ</t>
    </rPh>
    <rPh sb="2" eb="3">
      <t>トウ</t>
    </rPh>
    <phoneticPr fontId="22"/>
  </si>
  <si>
    <t>退職</t>
    <rPh sb="0" eb="2">
      <t>タイショク</t>
    </rPh>
    <phoneticPr fontId="22"/>
  </si>
  <si>
    <t>転出</t>
    <rPh sb="0" eb="2">
      <t>テンシュツ</t>
    </rPh>
    <phoneticPr fontId="22"/>
  </si>
  <si>
    <t>予算規模（千円）</t>
    <rPh sb="0" eb="2">
      <t>ヨサン</t>
    </rPh>
    <rPh sb="2" eb="4">
      <t>キボ</t>
    </rPh>
    <rPh sb="5" eb="7">
      <t>センエン</t>
    </rPh>
    <phoneticPr fontId="2"/>
  </si>
  <si>
    <t>うち
人件費</t>
    <rPh sb="3" eb="6">
      <t>ジンケンヒ</t>
    </rPh>
    <phoneticPr fontId="2"/>
  </si>
  <si>
    <t>うち
その他</t>
    <rPh sb="5" eb="6">
      <t>タ</t>
    </rPh>
    <phoneticPr fontId="2"/>
  </si>
  <si>
    <t>総計金額</t>
    <rPh sb="0" eb="2">
      <t>ソウケイ</t>
    </rPh>
    <rPh sb="2" eb="4">
      <t>キンガク</t>
    </rPh>
    <phoneticPr fontId="21"/>
  </si>
  <si>
    <t>科学研究費助成事業</t>
    <rPh sb="0" eb="2">
      <t>カガク</t>
    </rPh>
    <rPh sb="2" eb="5">
      <t>ケンキュウヒ</t>
    </rPh>
    <rPh sb="5" eb="7">
      <t>ジョセイ</t>
    </rPh>
    <rPh sb="7" eb="9">
      <t>ジギョウ</t>
    </rPh>
    <phoneticPr fontId="2"/>
  </si>
  <si>
    <t>合計金額（千円）</t>
    <rPh sb="0" eb="2">
      <t>ゴウケイ</t>
    </rPh>
    <rPh sb="2" eb="4">
      <t>キンガク</t>
    </rPh>
    <rPh sb="5" eb="6">
      <t>セン</t>
    </rPh>
    <rPh sb="6" eb="7">
      <t>エン</t>
    </rPh>
    <phoneticPr fontId="2"/>
  </si>
  <si>
    <t>採択件数</t>
    <rPh sb="0" eb="2">
      <t>サイタク</t>
    </rPh>
    <rPh sb="2" eb="4">
      <t>ケンスウ</t>
    </rPh>
    <phoneticPr fontId="21"/>
  </si>
  <si>
    <t>採択率</t>
    <phoneticPr fontId="21"/>
  </si>
  <si>
    <t>採択件数（全体）</t>
    <rPh sb="0" eb="2">
      <t>サイタク</t>
    </rPh>
    <rPh sb="2" eb="4">
      <t>ケンスウ</t>
    </rPh>
    <rPh sb="5" eb="7">
      <t>ゼンタイ</t>
    </rPh>
    <phoneticPr fontId="21"/>
  </si>
  <si>
    <t>金額（全体）（百万円）</t>
    <rPh sb="0" eb="2">
      <t>キンガク</t>
    </rPh>
    <rPh sb="3" eb="5">
      <t>ゼンタイ</t>
    </rPh>
    <rPh sb="7" eb="10">
      <t>ヒャクマンエン</t>
    </rPh>
    <phoneticPr fontId="21"/>
  </si>
  <si>
    <t>特別
推進</t>
    <rPh sb="0" eb="2">
      <t>トクベツ</t>
    </rPh>
    <rPh sb="3" eb="5">
      <t>スイシン</t>
    </rPh>
    <phoneticPr fontId="2"/>
  </si>
  <si>
    <t>新学術
領域</t>
    <rPh sb="0" eb="1">
      <t>シン</t>
    </rPh>
    <rPh sb="1" eb="3">
      <t>ガクジュツ</t>
    </rPh>
    <rPh sb="4" eb="6">
      <t>リョウイキ</t>
    </rPh>
    <phoneticPr fontId="2"/>
  </si>
  <si>
    <t>基盤
（S)</t>
    <rPh sb="0" eb="2">
      <t>キバン</t>
    </rPh>
    <phoneticPr fontId="2"/>
  </si>
  <si>
    <t>合計金額
（千円）</t>
    <rPh sb="0" eb="2">
      <t>ゴウケイ</t>
    </rPh>
    <rPh sb="2" eb="4">
      <t>キンガク</t>
    </rPh>
    <phoneticPr fontId="2"/>
  </si>
  <si>
    <t>民間等との
共同研究</t>
    <rPh sb="0" eb="2">
      <t>ミンカン</t>
    </rPh>
    <rPh sb="2" eb="3">
      <t>トウ</t>
    </rPh>
    <rPh sb="6" eb="8">
      <t>キョウドウ</t>
    </rPh>
    <rPh sb="8" eb="10">
      <t>ケンキュウ</t>
    </rPh>
    <phoneticPr fontId="21"/>
  </si>
  <si>
    <t>件数</t>
    <rPh sb="0" eb="2">
      <t>ケンスウ</t>
    </rPh>
    <phoneticPr fontId="21"/>
  </si>
  <si>
    <t>金額</t>
    <rPh sb="0" eb="2">
      <t>キンガク</t>
    </rPh>
    <phoneticPr fontId="21"/>
  </si>
  <si>
    <t>受託件数</t>
    <rPh sb="0" eb="2">
      <t>ジュタク</t>
    </rPh>
    <rPh sb="2" eb="4">
      <t>ケンスウ</t>
    </rPh>
    <phoneticPr fontId="21"/>
  </si>
  <si>
    <t>奨学寄附金</t>
    <rPh sb="0" eb="2">
      <t>ショウガク</t>
    </rPh>
    <rPh sb="2" eb="5">
      <t>キフキン</t>
    </rPh>
    <phoneticPr fontId="21"/>
  </si>
  <si>
    <t>当該施設を利用して学位を取得した大学院生数</t>
    <rPh sb="0" eb="2">
      <t>トウガイ</t>
    </rPh>
    <rPh sb="2" eb="4">
      <t>シセツ</t>
    </rPh>
    <rPh sb="5" eb="7">
      <t>リヨウ</t>
    </rPh>
    <rPh sb="9" eb="11">
      <t>ガクイ</t>
    </rPh>
    <rPh sb="12" eb="14">
      <t>シュトク</t>
    </rPh>
    <rPh sb="16" eb="18">
      <t>ダイガク</t>
    </rPh>
    <rPh sb="18" eb="20">
      <t>インセイ</t>
    </rPh>
    <rPh sb="20" eb="21">
      <t>スウ</t>
    </rPh>
    <phoneticPr fontId="21"/>
  </si>
  <si>
    <t>学内</t>
    <rPh sb="0" eb="2">
      <t>ガクナイ</t>
    </rPh>
    <phoneticPr fontId="21"/>
  </si>
  <si>
    <t>学外</t>
    <rPh sb="0" eb="2">
      <t>ガクガイ</t>
    </rPh>
    <phoneticPr fontId="21"/>
  </si>
  <si>
    <t>研究者を対象</t>
    <rPh sb="0" eb="3">
      <t>ケンキュウシャ</t>
    </rPh>
    <rPh sb="4" eb="6">
      <t>タイショウ</t>
    </rPh>
    <phoneticPr fontId="21"/>
  </si>
  <si>
    <t>国際</t>
    <rPh sb="0" eb="2">
      <t>コクサイ</t>
    </rPh>
    <phoneticPr fontId="2"/>
  </si>
  <si>
    <t>共同利用・共同研究課題の採択状況・実施状況</t>
    <rPh sb="0" eb="2">
      <t>キョウドウ</t>
    </rPh>
    <rPh sb="2" eb="4">
      <t>リヨウ</t>
    </rPh>
    <rPh sb="5" eb="7">
      <t>キョウドウ</t>
    </rPh>
    <rPh sb="7" eb="9">
      <t>ケンキュウ</t>
    </rPh>
    <rPh sb="9" eb="11">
      <t>カダイ</t>
    </rPh>
    <rPh sb="12" eb="14">
      <t>サイタク</t>
    </rPh>
    <rPh sb="14" eb="16">
      <t>ジョウキョウ</t>
    </rPh>
    <rPh sb="17" eb="19">
      <t>ジッシ</t>
    </rPh>
    <rPh sb="19" eb="21">
      <t>ジョウキョウ</t>
    </rPh>
    <phoneticPr fontId="2"/>
  </si>
  <si>
    <t>共同利用・共同研究の参加状況</t>
    <rPh sb="0" eb="2">
      <t>キョウドウ</t>
    </rPh>
    <rPh sb="2" eb="4">
      <t>リヨウ</t>
    </rPh>
    <rPh sb="5" eb="7">
      <t>キョウドウ</t>
    </rPh>
    <rPh sb="7" eb="9">
      <t>ケンキュウ</t>
    </rPh>
    <rPh sb="10" eb="12">
      <t>サンカ</t>
    </rPh>
    <rPh sb="12" eb="14">
      <t>ジョウキョウ</t>
    </rPh>
    <phoneticPr fontId="21"/>
  </si>
  <si>
    <t>受入人数</t>
    <rPh sb="0" eb="2">
      <t>ウケイレ</t>
    </rPh>
    <rPh sb="2" eb="4">
      <t>ニンズウ</t>
    </rPh>
    <phoneticPr fontId="21"/>
  </si>
  <si>
    <t>延べ人数</t>
    <rPh sb="0" eb="1">
      <t>ノ</t>
    </rPh>
    <rPh sb="2" eb="4">
      <t>ニンズウ</t>
    </rPh>
    <phoneticPr fontId="21"/>
  </si>
  <si>
    <t>共同利用・共同研究による成果として発表された論文数</t>
    <rPh sb="0" eb="4">
      <t>キョウドウリヨウ</t>
    </rPh>
    <rPh sb="5" eb="9">
      <t>キョウドウケンキュウ</t>
    </rPh>
    <rPh sb="12" eb="14">
      <t>セイカ</t>
    </rPh>
    <rPh sb="17" eb="19">
      <t>ハッピョウ</t>
    </rPh>
    <phoneticPr fontId="2"/>
  </si>
  <si>
    <t>論文総数</t>
    <rPh sb="0" eb="1">
      <t>ロンブン</t>
    </rPh>
    <rPh sb="1" eb="3">
      <t>ソウスウ</t>
    </rPh>
    <phoneticPr fontId="21"/>
  </si>
  <si>
    <t>うち国際学術誌</t>
    <rPh sb="2" eb="4">
      <t>コクサイ</t>
    </rPh>
    <rPh sb="4" eb="7">
      <t>ガクジュツシ</t>
    </rPh>
    <phoneticPr fontId="2"/>
  </si>
  <si>
    <t>(1)拠点のみ</t>
    <rPh sb="3" eb="5">
      <t>キョテン</t>
    </rPh>
    <phoneticPr fontId="21"/>
  </si>
  <si>
    <t>(2)拠点と国内機関</t>
    <rPh sb="3" eb="5">
      <t>キョテン</t>
    </rPh>
    <rPh sb="6" eb="8">
      <t>コクナイ</t>
    </rPh>
    <rPh sb="8" eb="10">
      <t>キカン</t>
    </rPh>
    <phoneticPr fontId="21"/>
  </si>
  <si>
    <t>(3)拠点以外の国内機関のみ</t>
    <rPh sb="3" eb="5">
      <t>キョテン</t>
    </rPh>
    <rPh sb="5" eb="7">
      <t>イガイ</t>
    </rPh>
    <rPh sb="8" eb="10">
      <t>コクナイ</t>
    </rPh>
    <rPh sb="10" eb="12">
      <t>キカン</t>
    </rPh>
    <phoneticPr fontId="21"/>
  </si>
  <si>
    <t>(4)国内機関と国外機関</t>
    <rPh sb="3" eb="5">
      <t>コクナイ</t>
    </rPh>
    <rPh sb="5" eb="7">
      <t>キカン</t>
    </rPh>
    <rPh sb="8" eb="10">
      <t>コクガイ</t>
    </rPh>
    <rPh sb="10" eb="12">
      <t>キカン</t>
    </rPh>
    <phoneticPr fontId="21"/>
  </si>
  <si>
    <t>(5)国外機関のみ</t>
    <rPh sb="3" eb="5">
      <t>コクガイ</t>
    </rPh>
    <rPh sb="5" eb="7">
      <t>キカン</t>
    </rPh>
    <phoneticPr fontId="21"/>
  </si>
  <si>
    <t>競争的資金の採択状況</t>
    <phoneticPr fontId="2"/>
  </si>
  <si>
    <t>（千円）</t>
    <phoneticPr fontId="21"/>
  </si>
  <si>
    <t>教員一人当たり</t>
    <phoneticPr fontId="21"/>
  </si>
  <si>
    <t>外国人</t>
    <phoneticPr fontId="21"/>
  </si>
  <si>
    <t>大学院生</t>
    <phoneticPr fontId="21"/>
  </si>
  <si>
    <t>大学院生</t>
    <phoneticPr fontId="21"/>
  </si>
  <si>
    <t>転入（総数）</t>
    <rPh sb="0" eb="2">
      <t>テンニュウ</t>
    </rPh>
    <rPh sb="3" eb="5">
      <t>ソウスウ</t>
    </rPh>
    <phoneticPr fontId="2"/>
  </si>
  <si>
    <t>転入（新規・転入）</t>
    <rPh sb="0" eb="2">
      <t>テンニュウ</t>
    </rPh>
    <rPh sb="3" eb="5">
      <t>シンキ</t>
    </rPh>
    <rPh sb="6" eb="8">
      <t>テンニュウ</t>
    </rPh>
    <phoneticPr fontId="2"/>
  </si>
  <si>
    <t>転入（内部昇任）</t>
    <rPh sb="0" eb="2">
      <t>テンニュウ</t>
    </rPh>
    <rPh sb="3" eb="5">
      <t>ナイブ</t>
    </rPh>
    <rPh sb="5" eb="7">
      <t>ショウニン</t>
    </rPh>
    <phoneticPr fontId="2"/>
  </si>
  <si>
    <t>転出（総数）</t>
    <rPh sb="0" eb="2">
      <t>テンシュツ</t>
    </rPh>
    <rPh sb="3" eb="5">
      <t>ソウスウ</t>
    </rPh>
    <phoneticPr fontId="2"/>
  </si>
  <si>
    <t>転出（退職）</t>
    <rPh sb="0" eb="2">
      <t>テンシュツ</t>
    </rPh>
    <rPh sb="3" eb="5">
      <t>タイショク</t>
    </rPh>
    <phoneticPr fontId="2"/>
  </si>
  <si>
    <t>転出（内部昇任）</t>
    <rPh sb="0" eb="2">
      <t>テンシュツ</t>
    </rPh>
    <rPh sb="3" eb="5">
      <t>ナイブ</t>
    </rPh>
    <rPh sb="5" eb="7">
      <t>ショウニン</t>
    </rPh>
    <phoneticPr fontId="2"/>
  </si>
  <si>
    <t>人件費</t>
    <rPh sb="0" eb="3">
      <t>ジンケンヒ</t>
    </rPh>
    <phoneticPr fontId="2"/>
  </si>
  <si>
    <t>運営委員会経費a</t>
    <rPh sb="0" eb="2">
      <t>ウンエイ</t>
    </rPh>
    <rPh sb="2" eb="5">
      <t>イインカイ</t>
    </rPh>
    <rPh sb="5" eb="7">
      <t>ケイヒ</t>
    </rPh>
    <phoneticPr fontId="2"/>
  </si>
  <si>
    <t>共同研究費b</t>
    <rPh sb="0" eb="2">
      <t>キョウドウ</t>
    </rPh>
    <rPh sb="2" eb="4">
      <t>ケンキュウ</t>
    </rPh>
    <rPh sb="4" eb="5">
      <t>ヒ</t>
    </rPh>
    <phoneticPr fontId="2"/>
  </si>
  <si>
    <t>共同研究旅費c</t>
    <rPh sb="0" eb="2">
      <t>キョウドウ</t>
    </rPh>
    <rPh sb="2" eb="4">
      <t>ケンキュウ</t>
    </rPh>
    <rPh sb="4" eb="6">
      <t>リョヒ</t>
    </rPh>
    <phoneticPr fontId="2"/>
  </si>
  <si>
    <t>a+b+c</t>
    <phoneticPr fontId="2"/>
  </si>
  <si>
    <t>科研件数/教員</t>
    <rPh sb="0" eb="2">
      <t>カケン</t>
    </rPh>
    <rPh sb="2" eb="4">
      <t>ケンスウ</t>
    </rPh>
    <rPh sb="5" eb="7">
      <t>キョウイン</t>
    </rPh>
    <phoneticPr fontId="2"/>
  </si>
  <si>
    <t>科研金額/教員</t>
    <rPh sb="0" eb="2">
      <t>カケン</t>
    </rPh>
    <rPh sb="2" eb="4">
      <t>キンガク</t>
    </rPh>
    <rPh sb="5" eb="7">
      <t>キョウイン</t>
    </rPh>
    <phoneticPr fontId="2"/>
  </si>
  <si>
    <t>地方公共団体・民間助成団体等の研究費</t>
    <rPh sb="0" eb="6">
      <t>チホウコウキョウダンタイ</t>
    </rPh>
    <rPh sb="7" eb="9">
      <t>ミンカン</t>
    </rPh>
    <rPh sb="9" eb="11">
      <t>ジョセイ</t>
    </rPh>
    <rPh sb="11" eb="13">
      <t>ダンタイ</t>
    </rPh>
    <rPh sb="13" eb="14">
      <t>トウ</t>
    </rPh>
    <rPh sb="15" eb="18">
      <t>ケンキュウヒ</t>
    </rPh>
    <phoneticPr fontId="2"/>
  </si>
  <si>
    <t>協定受入合計</t>
    <rPh sb="0" eb="2">
      <t>キョウテイ</t>
    </rPh>
    <rPh sb="2" eb="4">
      <t>ウケイレ</t>
    </rPh>
    <rPh sb="4" eb="6">
      <t>ゴウケイ</t>
    </rPh>
    <phoneticPr fontId="2"/>
  </si>
  <si>
    <t>協定派遣合計</t>
    <rPh sb="0" eb="2">
      <t>キョウテイ</t>
    </rPh>
    <rPh sb="2" eb="4">
      <t>ハケン</t>
    </rPh>
    <rPh sb="4" eb="6">
      <t>ゴウケイ</t>
    </rPh>
    <phoneticPr fontId="2"/>
  </si>
  <si>
    <t>研究プロジェクト参加総数</t>
    <rPh sb="0" eb="2">
      <t>ケンキュウ</t>
    </rPh>
    <rPh sb="8" eb="10">
      <t>サンカ</t>
    </rPh>
    <rPh sb="10" eb="12">
      <t>ソウスウ</t>
    </rPh>
    <phoneticPr fontId="2"/>
  </si>
  <si>
    <t>延べ－海外派遣計</t>
    <rPh sb="0" eb="1">
      <t>ノ</t>
    </rPh>
    <rPh sb="3" eb="5">
      <t>カイガイ</t>
    </rPh>
    <rPh sb="5" eb="7">
      <t>ハケン</t>
    </rPh>
    <rPh sb="7" eb="8">
      <t>ケイ</t>
    </rPh>
    <phoneticPr fontId="2"/>
  </si>
  <si>
    <t>延べ－海外招へい計</t>
    <rPh sb="0" eb="1">
      <t>ノ</t>
    </rPh>
    <rPh sb="3" eb="5">
      <t>カイガイ</t>
    </rPh>
    <rPh sb="5" eb="6">
      <t>ショウ</t>
    </rPh>
    <rPh sb="8" eb="9">
      <t>ケイ</t>
    </rPh>
    <phoneticPr fontId="2"/>
  </si>
  <si>
    <t>大学院生計</t>
    <rPh sb="0" eb="2">
      <t>ダイガク</t>
    </rPh>
    <rPh sb="2" eb="4">
      <t>インセイ</t>
    </rPh>
    <rPh sb="4" eb="5">
      <t>ケイ</t>
    </rPh>
    <phoneticPr fontId="2"/>
  </si>
  <si>
    <t>うち外国人計</t>
    <rPh sb="2" eb="4">
      <t>ガイコク</t>
    </rPh>
    <rPh sb="4" eb="5">
      <t>ジン</t>
    </rPh>
    <rPh sb="5" eb="6">
      <t>ケイ</t>
    </rPh>
    <phoneticPr fontId="2"/>
  </si>
  <si>
    <t>博士号取得（学内）</t>
    <rPh sb="0" eb="2">
      <t>ハカセ</t>
    </rPh>
    <rPh sb="2" eb="3">
      <t>ゴウ</t>
    </rPh>
    <rPh sb="3" eb="5">
      <t>シュトク</t>
    </rPh>
    <rPh sb="6" eb="8">
      <t>ガクナイ</t>
    </rPh>
    <phoneticPr fontId="2"/>
  </si>
  <si>
    <t>博士号取得（学外）</t>
    <rPh sb="0" eb="2">
      <t>ハカセ</t>
    </rPh>
    <rPh sb="2" eb="3">
      <t>ゴウ</t>
    </rPh>
    <rPh sb="3" eb="5">
      <t>シュトク</t>
    </rPh>
    <rPh sb="6" eb="8">
      <t>ガクガイ</t>
    </rPh>
    <phoneticPr fontId="2"/>
  </si>
  <si>
    <t>留学生受入計</t>
    <rPh sb="0" eb="3">
      <t>リュウガクセイ</t>
    </rPh>
    <rPh sb="3" eb="4">
      <t>ウ</t>
    </rPh>
    <rPh sb="4" eb="5">
      <t>イ</t>
    </rPh>
    <rPh sb="5" eb="6">
      <t>ケイ</t>
    </rPh>
    <phoneticPr fontId="2"/>
  </si>
  <si>
    <t>論文総数</t>
    <rPh sb="0" eb="2">
      <t>ロンブン</t>
    </rPh>
    <rPh sb="2" eb="4">
      <t>ソウスウ</t>
    </rPh>
    <phoneticPr fontId="2"/>
  </si>
  <si>
    <t>①拠点のみ</t>
    <rPh sb="1" eb="3">
      <t>キョテン</t>
    </rPh>
    <phoneticPr fontId="2"/>
  </si>
  <si>
    <t>①うち国際学術誌</t>
    <rPh sb="3" eb="5">
      <t>コクサイ</t>
    </rPh>
    <rPh sb="5" eb="8">
      <t>ガクジュツシ</t>
    </rPh>
    <phoneticPr fontId="2"/>
  </si>
  <si>
    <t>②拠点と国内機関</t>
    <rPh sb="1" eb="3">
      <t>キョテン</t>
    </rPh>
    <rPh sb="4" eb="6">
      <t>コクナイ</t>
    </rPh>
    <rPh sb="6" eb="8">
      <t>キカン</t>
    </rPh>
    <phoneticPr fontId="2"/>
  </si>
  <si>
    <t>②うち国際学術誌</t>
    <rPh sb="3" eb="5">
      <t>コクサイ</t>
    </rPh>
    <rPh sb="5" eb="8">
      <t>ガクジュツシ</t>
    </rPh>
    <phoneticPr fontId="2"/>
  </si>
  <si>
    <t>③拠点以外の国内機関のみ</t>
    <rPh sb="1" eb="3">
      <t>キョテン</t>
    </rPh>
    <rPh sb="3" eb="5">
      <t>イガイ</t>
    </rPh>
    <rPh sb="6" eb="8">
      <t>コクナイ</t>
    </rPh>
    <rPh sb="8" eb="10">
      <t>キカン</t>
    </rPh>
    <phoneticPr fontId="2"/>
  </si>
  <si>
    <t>③うち国際学術誌</t>
    <rPh sb="3" eb="5">
      <t>コクサイ</t>
    </rPh>
    <rPh sb="5" eb="8">
      <t>ガクジュツシ</t>
    </rPh>
    <phoneticPr fontId="2"/>
  </si>
  <si>
    <t>④国内機関と国外機関</t>
    <rPh sb="1" eb="3">
      <t>コクナイ</t>
    </rPh>
    <rPh sb="3" eb="5">
      <t>キカン</t>
    </rPh>
    <rPh sb="6" eb="8">
      <t>コクガイ</t>
    </rPh>
    <rPh sb="8" eb="10">
      <t>キカン</t>
    </rPh>
    <phoneticPr fontId="2"/>
  </si>
  <si>
    <t>④うち国際学術誌</t>
    <rPh sb="3" eb="5">
      <t>コクサイ</t>
    </rPh>
    <rPh sb="5" eb="8">
      <t>ガクジュツシ</t>
    </rPh>
    <phoneticPr fontId="2"/>
  </si>
  <si>
    <t>⑤国外機関のみ</t>
    <rPh sb="1" eb="3">
      <t>コクガイ</t>
    </rPh>
    <rPh sb="3" eb="5">
      <t>キカン</t>
    </rPh>
    <phoneticPr fontId="2"/>
  </si>
  <si>
    <t>⑤うち国際学術誌</t>
    <rPh sb="3" eb="5">
      <t>コクサイ</t>
    </rPh>
    <rPh sb="5" eb="8">
      <t>ガクジュツシ</t>
    </rPh>
    <phoneticPr fontId="2"/>
  </si>
  <si>
    <t>新規：公募</t>
    <rPh sb="0" eb="2">
      <t>シンキ</t>
    </rPh>
    <rPh sb="3" eb="5">
      <t>コウボ</t>
    </rPh>
    <phoneticPr fontId="2"/>
  </si>
  <si>
    <t>新規：うち国際共同研究</t>
    <rPh sb="0" eb="2">
      <t>シンキ</t>
    </rPh>
    <rPh sb="5" eb="7">
      <t>コクサイ</t>
    </rPh>
    <rPh sb="7" eb="9">
      <t>キョウドウ</t>
    </rPh>
    <rPh sb="9" eb="11">
      <t>ケンキュウ</t>
    </rPh>
    <phoneticPr fontId="2"/>
  </si>
  <si>
    <t>継続：公募</t>
    <rPh sb="0" eb="2">
      <t>ケイゾク</t>
    </rPh>
    <rPh sb="3" eb="5">
      <t>コウボ</t>
    </rPh>
    <phoneticPr fontId="2"/>
  </si>
  <si>
    <t>合計：公募</t>
    <rPh sb="0" eb="2">
      <t>ゴウケイ</t>
    </rPh>
    <rPh sb="3" eb="5">
      <t>コウボ</t>
    </rPh>
    <phoneticPr fontId="2"/>
  </si>
  <si>
    <t>受入人数</t>
    <rPh sb="0" eb="1">
      <t>ウ</t>
    </rPh>
    <rPh sb="1" eb="2">
      <t>イ</t>
    </rPh>
    <rPh sb="2" eb="4">
      <t>ニンズウ</t>
    </rPh>
    <phoneticPr fontId="2"/>
  </si>
  <si>
    <t>受入：外国人</t>
    <rPh sb="0" eb="2">
      <t>ウケイレ</t>
    </rPh>
    <rPh sb="3" eb="5">
      <t>ガイコク</t>
    </rPh>
    <rPh sb="5" eb="6">
      <t>ジン</t>
    </rPh>
    <phoneticPr fontId="2"/>
  </si>
  <si>
    <t>受入：大学院生</t>
    <rPh sb="0" eb="2">
      <t>ウケイレ</t>
    </rPh>
    <rPh sb="3" eb="5">
      <t>ダイガク</t>
    </rPh>
    <rPh sb="5" eb="7">
      <t>インセイ</t>
    </rPh>
    <phoneticPr fontId="2"/>
  </si>
  <si>
    <t>延べ：外国人</t>
    <rPh sb="0" eb="1">
      <t>ノ</t>
    </rPh>
    <rPh sb="3" eb="5">
      <t>ガイコク</t>
    </rPh>
    <rPh sb="5" eb="6">
      <t>ジン</t>
    </rPh>
    <phoneticPr fontId="2"/>
  </si>
  <si>
    <t>延べ：大学院生</t>
    <rPh sb="0" eb="1">
      <t>ノ</t>
    </rPh>
    <rPh sb="3" eb="5">
      <t>ダイガク</t>
    </rPh>
    <rPh sb="5" eb="7">
      <t>インセイ</t>
    </rPh>
    <phoneticPr fontId="2"/>
  </si>
  <si>
    <t>シンポ等：件数</t>
    <rPh sb="3" eb="4">
      <t>ナド</t>
    </rPh>
    <rPh sb="5" eb="7">
      <t>ケンスウ</t>
    </rPh>
    <phoneticPr fontId="2"/>
  </si>
  <si>
    <t>うち国際シンポ</t>
    <rPh sb="2" eb="4">
      <t>コクサイ</t>
    </rPh>
    <phoneticPr fontId="2"/>
  </si>
  <si>
    <t>シンポ等：参加人数</t>
    <rPh sb="3" eb="4">
      <t>ナド</t>
    </rPh>
    <rPh sb="5" eb="7">
      <t>サンカ</t>
    </rPh>
    <rPh sb="7" eb="9">
      <t>ニンズウ</t>
    </rPh>
    <phoneticPr fontId="2"/>
  </si>
  <si>
    <t>教員１人当たりの
研究費（外部資金除く）
(ｃ)/(a)</t>
    <rPh sb="0" eb="2">
      <t>キョウイン</t>
    </rPh>
    <phoneticPr fontId="2"/>
  </si>
  <si>
    <t>研究費配分額（ｄ）</t>
    <rPh sb="0" eb="3">
      <t>ケンキュウヒ</t>
    </rPh>
    <rPh sb="3" eb="5">
      <t>ハイブン</t>
    </rPh>
    <rPh sb="5" eb="6">
      <t>ガク</t>
    </rPh>
    <phoneticPr fontId="2"/>
  </si>
  <si>
    <t>教員1人当たりの
研究費配分額
(d)/(a)</t>
    <rPh sb="0" eb="2">
      <t>キョウイン</t>
    </rPh>
    <rPh sb="9" eb="12">
      <t>ケンキュウヒ</t>
    </rPh>
    <rPh sb="12" eb="14">
      <t>ハイブン</t>
    </rPh>
    <rPh sb="14" eb="15">
      <t>ガク</t>
    </rPh>
    <phoneticPr fontId="2"/>
  </si>
  <si>
    <t>特推採択</t>
    <rPh sb="0" eb="1">
      <t>トク</t>
    </rPh>
    <rPh sb="1" eb="2">
      <t>スイ</t>
    </rPh>
    <rPh sb="2" eb="4">
      <t>サイタク</t>
    </rPh>
    <phoneticPr fontId="2"/>
  </si>
  <si>
    <t>新学術採択</t>
    <rPh sb="0" eb="1">
      <t>シン</t>
    </rPh>
    <rPh sb="1" eb="3">
      <t>ガクジュツ</t>
    </rPh>
    <rPh sb="3" eb="5">
      <t>サイタク</t>
    </rPh>
    <phoneticPr fontId="2"/>
  </si>
  <si>
    <t>基盤Ｓ採択</t>
    <rPh sb="0" eb="2">
      <t>キバン</t>
    </rPh>
    <rPh sb="3" eb="5">
      <t>サイタク</t>
    </rPh>
    <phoneticPr fontId="2"/>
  </si>
  <si>
    <t>併任
教員</t>
    <rPh sb="0" eb="2">
      <t>ヘイニン</t>
    </rPh>
    <rPh sb="3" eb="5">
      <t>キョウイン</t>
    </rPh>
    <phoneticPr fontId="22"/>
  </si>
  <si>
    <t>うち
運営委員会経費(a)</t>
    <rPh sb="3" eb="5">
      <t>ウンエイ</t>
    </rPh>
    <rPh sb="5" eb="8">
      <t>イインカイ</t>
    </rPh>
    <rPh sb="8" eb="10">
      <t>ケイヒ</t>
    </rPh>
    <phoneticPr fontId="2"/>
  </si>
  <si>
    <t>うち
共同研究費(b)</t>
    <rPh sb="3" eb="5">
      <t>キョウドウ</t>
    </rPh>
    <rPh sb="5" eb="8">
      <t>ケンキュウヒ</t>
    </rPh>
    <phoneticPr fontId="2"/>
  </si>
  <si>
    <t>うち
共同研究旅費(c)</t>
    <rPh sb="3" eb="5">
      <t>キョウドウ</t>
    </rPh>
    <rPh sb="5" eb="7">
      <t>ケンキュウ</t>
    </rPh>
    <rPh sb="7" eb="9">
      <t>リョヒ</t>
    </rPh>
    <phoneticPr fontId="2"/>
  </si>
  <si>
    <t>計
(a+b+c)</t>
    <rPh sb="0" eb="1">
      <t>ケイ</t>
    </rPh>
    <phoneticPr fontId="2"/>
  </si>
  <si>
    <t>教員１人当たりの研究費</t>
    <rPh sb="0" eb="2">
      <t>キョウイン</t>
    </rPh>
    <rPh sb="3" eb="4">
      <t>ヒト</t>
    </rPh>
    <rPh sb="4" eb="5">
      <t>ア</t>
    </rPh>
    <rPh sb="8" eb="11">
      <t>ケンキュウヒ</t>
    </rPh>
    <phoneticPr fontId="2"/>
  </si>
  <si>
    <t>教員数(a)</t>
    <rPh sb="0" eb="2">
      <t>キョウイン</t>
    </rPh>
    <rPh sb="2" eb="3">
      <t>スウ</t>
    </rPh>
    <phoneticPr fontId="2"/>
  </si>
  <si>
    <t>研究費総額（外部資金含む）(b)</t>
    <rPh sb="0" eb="3">
      <t>ケンキュウヒ</t>
    </rPh>
    <rPh sb="3" eb="5">
      <t>ソウガク</t>
    </rPh>
    <rPh sb="6" eb="8">
      <t>ガイブ</t>
    </rPh>
    <rPh sb="8" eb="10">
      <t>シキン</t>
    </rPh>
    <rPh sb="10" eb="11">
      <t>フク</t>
    </rPh>
    <phoneticPr fontId="22"/>
  </si>
  <si>
    <t>研究費総額（外部資金除く）(c)</t>
    <rPh sb="0" eb="3">
      <t>ケンキュウヒ</t>
    </rPh>
    <rPh sb="3" eb="5">
      <t>ソウガク</t>
    </rPh>
    <rPh sb="6" eb="8">
      <t>ガイブ</t>
    </rPh>
    <rPh sb="8" eb="10">
      <t>シキン</t>
    </rPh>
    <rPh sb="10" eb="11">
      <t>ノゾ</t>
    </rPh>
    <phoneticPr fontId="22"/>
  </si>
  <si>
    <t>各研究部門への研究費配分額(d)</t>
    <rPh sb="0" eb="3">
      <t>カクケンキュウ</t>
    </rPh>
    <rPh sb="3" eb="5">
      <t>ブモン</t>
    </rPh>
    <rPh sb="7" eb="10">
      <t>ケンキュウヒ</t>
    </rPh>
    <rPh sb="10" eb="12">
      <t>ハイブン</t>
    </rPh>
    <rPh sb="12" eb="13">
      <t>ガク</t>
    </rPh>
    <phoneticPr fontId="2"/>
  </si>
  <si>
    <t>外部資金含む(b)/(a)</t>
    <rPh sb="0" eb="2">
      <t>ガイブ</t>
    </rPh>
    <rPh sb="2" eb="4">
      <t>シキン</t>
    </rPh>
    <rPh sb="4" eb="5">
      <t>フク</t>
    </rPh>
    <phoneticPr fontId="2"/>
  </si>
  <si>
    <t>外部資金除く©/(a)</t>
    <rPh sb="0" eb="2">
      <t>ガイブ</t>
    </rPh>
    <rPh sb="2" eb="4">
      <t>シキン</t>
    </rPh>
    <rPh sb="4" eb="5">
      <t>ノゾ</t>
    </rPh>
    <phoneticPr fontId="2"/>
  </si>
  <si>
    <t>各研究部門への配分額(d)/(a)</t>
    <rPh sb="0" eb="3">
      <t>カクケンキュウ</t>
    </rPh>
    <rPh sb="3" eb="5">
      <t>ブモン</t>
    </rPh>
    <rPh sb="7" eb="9">
      <t>ハイブン</t>
    </rPh>
    <rPh sb="9" eb="10">
      <t>ガク</t>
    </rPh>
    <phoneticPr fontId="2"/>
  </si>
  <si>
    <t>種目別採択件数（新規+継続）　※一部抜粋</t>
    <rPh sb="0" eb="2">
      <t>シュモク</t>
    </rPh>
    <rPh sb="2" eb="3">
      <t>ベツ</t>
    </rPh>
    <rPh sb="3" eb="5">
      <t>サイタク</t>
    </rPh>
    <rPh sb="5" eb="7">
      <t>ケンスウ</t>
    </rPh>
    <rPh sb="8" eb="10">
      <t>シンキ</t>
    </rPh>
    <rPh sb="11" eb="13">
      <t>ケイゾク</t>
    </rPh>
    <rPh sb="16" eb="18">
      <t>イチブ</t>
    </rPh>
    <rPh sb="18" eb="20">
      <t>バッスイ</t>
    </rPh>
    <phoneticPr fontId="2"/>
  </si>
  <si>
    <t>（千円）</t>
    <rPh sb="1" eb="2">
      <t>セン</t>
    </rPh>
    <phoneticPr fontId="2"/>
  </si>
  <si>
    <t>学術国際交流協定の状況</t>
    <rPh sb="0" eb="2">
      <t>ガクジュツ</t>
    </rPh>
    <rPh sb="2" eb="4">
      <t>コクサイ</t>
    </rPh>
    <rPh sb="4" eb="6">
      <t>コウリュウ</t>
    </rPh>
    <rPh sb="6" eb="8">
      <t>キョウテイ</t>
    </rPh>
    <rPh sb="9" eb="11">
      <t>ジョウキョウ</t>
    </rPh>
    <phoneticPr fontId="2"/>
  </si>
  <si>
    <t>国際的な研究プロジェクトへの参加状況
（総数）</t>
    <rPh sb="0" eb="3">
      <t>コクサイテキ</t>
    </rPh>
    <rPh sb="4" eb="6">
      <t>ケンキュウ</t>
    </rPh>
    <rPh sb="14" eb="16">
      <t>サンカ</t>
    </rPh>
    <rPh sb="16" eb="18">
      <t>ジョウキョウ</t>
    </rPh>
    <rPh sb="20" eb="22">
      <t>ソウスウ</t>
    </rPh>
    <phoneticPr fontId="2"/>
  </si>
  <si>
    <t>研究者の海外派遣状況・外国人研究者の招へい状況（延べ人数）</t>
    <rPh sb="0" eb="3">
      <t>ケンキュウシャ</t>
    </rPh>
    <rPh sb="4" eb="6">
      <t>カイガイ</t>
    </rPh>
    <rPh sb="6" eb="8">
      <t>ハケン</t>
    </rPh>
    <rPh sb="8" eb="10">
      <t>ジョウキョウ</t>
    </rPh>
    <rPh sb="11" eb="13">
      <t>ガイコク</t>
    </rPh>
    <rPh sb="13" eb="14">
      <t>ジン</t>
    </rPh>
    <rPh sb="14" eb="17">
      <t>ケンキュウシャ</t>
    </rPh>
    <rPh sb="18" eb="19">
      <t>ショウ</t>
    </rPh>
    <rPh sb="21" eb="23">
      <t>ジョウキョウ</t>
    </rPh>
    <rPh sb="24" eb="25">
      <t>ノ</t>
    </rPh>
    <rPh sb="26" eb="28">
      <t>ニンズウ</t>
    </rPh>
    <phoneticPr fontId="21"/>
  </si>
  <si>
    <t>派遣状況</t>
    <rPh sb="0" eb="2">
      <t>ハケン</t>
    </rPh>
    <rPh sb="2" eb="4">
      <t>ジョウキョウ</t>
    </rPh>
    <phoneticPr fontId="21"/>
  </si>
  <si>
    <t>招へい状況</t>
    <rPh sb="0" eb="1">
      <t>ショウ</t>
    </rPh>
    <rPh sb="3" eb="5">
      <t>ジョウキョウ</t>
    </rPh>
    <phoneticPr fontId="21"/>
  </si>
  <si>
    <t>大学院生等の受入状況</t>
    <rPh sb="0" eb="2">
      <t>ダイガク</t>
    </rPh>
    <rPh sb="2" eb="4">
      <t>インセイ</t>
    </rPh>
    <rPh sb="4" eb="5">
      <t>トウ</t>
    </rPh>
    <rPh sb="6" eb="8">
      <t>ウケイレ</t>
    </rPh>
    <rPh sb="8" eb="10">
      <t>ジョウキョウ</t>
    </rPh>
    <phoneticPr fontId="21"/>
  </si>
  <si>
    <t>うち外国人</t>
    <rPh sb="2" eb="4">
      <t>ガイコク</t>
    </rPh>
    <rPh sb="4" eb="5">
      <t>ジン</t>
    </rPh>
    <phoneticPr fontId="21"/>
  </si>
  <si>
    <t>留学生の受入状況（人）</t>
    <rPh sb="0" eb="3">
      <t>リュウガクセイ</t>
    </rPh>
    <rPh sb="4" eb="6">
      <t>ウケイレ</t>
    </rPh>
    <rPh sb="6" eb="8">
      <t>ジョウキョウ</t>
    </rPh>
    <rPh sb="9" eb="10">
      <t>ニン</t>
    </rPh>
    <phoneticPr fontId="2"/>
  </si>
  <si>
    <t>研究会・シンポジウム等の実施状況</t>
    <rPh sb="12" eb="14">
      <t>ジッシ</t>
    </rPh>
    <rPh sb="14" eb="16">
      <t>ジョウキョウ</t>
    </rPh>
    <phoneticPr fontId="2"/>
  </si>
  <si>
    <t>1-1</t>
    <phoneticPr fontId="2"/>
  </si>
  <si>
    <t>1-2</t>
    <phoneticPr fontId="2"/>
  </si>
  <si>
    <t>1-3</t>
    <phoneticPr fontId="2"/>
  </si>
  <si>
    <t>1-4</t>
    <phoneticPr fontId="2"/>
  </si>
  <si>
    <t>継続件数</t>
    <rPh sb="0" eb="2">
      <t>ケイゾク</t>
    </rPh>
    <rPh sb="2" eb="4">
      <t>ケンスウ</t>
    </rPh>
    <phoneticPr fontId="2"/>
  </si>
  <si>
    <t>科研費計</t>
    <rPh sb="0" eb="3">
      <t>カケンヒ</t>
    </rPh>
    <rPh sb="3" eb="4">
      <t>ケイ</t>
    </rPh>
    <phoneticPr fontId="2"/>
  </si>
  <si>
    <t>科研費新規応募</t>
    <rPh sb="0" eb="3">
      <t>カケンヒ</t>
    </rPh>
    <rPh sb="3" eb="5">
      <t>シンキ</t>
    </rPh>
    <rPh sb="5" eb="7">
      <t>オウボ</t>
    </rPh>
    <phoneticPr fontId="2"/>
  </si>
  <si>
    <t>科研費新規採択</t>
    <rPh sb="0" eb="3">
      <t>カケンヒ</t>
    </rPh>
    <rPh sb="3" eb="5">
      <t>シンキ</t>
    </rPh>
    <rPh sb="5" eb="7">
      <t>サイタク</t>
    </rPh>
    <phoneticPr fontId="2"/>
  </si>
  <si>
    <t>採択件数
（新規+継続）</t>
    <rPh sb="6" eb="8">
      <t>シンキ</t>
    </rPh>
    <rPh sb="9" eb="11">
      <t>ケイゾク</t>
    </rPh>
    <phoneticPr fontId="21"/>
  </si>
  <si>
    <t>その他件数</t>
    <rPh sb="2" eb="3">
      <t>タ</t>
    </rPh>
    <rPh sb="3" eb="5">
      <t>ケンスウ</t>
    </rPh>
    <phoneticPr fontId="2"/>
  </si>
  <si>
    <t>2-1</t>
    <phoneticPr fontId="2"/>
  </si>
  <si>
    <t>2-2</t>
    <phoneticPr fontId="2"/>
  </si>
  <si>
    <t>H28～H31</t>
    <phoneticPr fontId="2"/>
  </si>
  <si>
    <t>株式会社○○</t>
    <rPh sb="0" eb="4">
      <t>カブシキガイシャ</t>
    </rPh>
    <phoneticPr fontId="2"/>
  </si>
  <si>
    <t>No.</t>
    <phoneticPr fontId="2"/>
  </si>
  <si>
    <t>〔単位：人〕</t>
    <phoneticPr fontId="2"/>
  </si>
  <si>
    <t>価値</t>
    <rPh sb="0" eb="2">
      <t>カチ</t>
    </rPh>
    <phoneticPr fontId="2"/>
  </si>
  <si>
    <t>データ名</t>
    <rPh sb="3" eb="4">
      <t>メイ</t>
    </rPh>
    <phoneticPr fontId="2"/>
  </si>
  <si>
    <t>研究書数の合計</t>
    <rPh sb="0" eb="3">
      <t>ケンキュウショ</t>
    </rPh>
    <rPh sb="3" eb="4">
      <t>スウ</t>
    </rPh>
    <rPh sb="5" eb="7">
      <t>ゴウケイ</t>
    </rPh>
    <phoneticPr fontId="2"/>
  </si>
  <si>
    <t>研究書の名称</t>
    <rPh sb="4" eb="6">
      <t>メイショウ</t>
    </rPh>
    <phoneticPr fontId="2"/>
  </si>
  <si>
    <t>採択状況</t>
    <rPh sb="0" eb="2">
      <t>サイタク</t>
    </rPh>
    <rPh sb="2" eb="4">
      <t>ジョウキョウ</t>
    </rPh>
    <phoneticPr fontId="2"/>
  </si>
  <si>
    <t>実施状況</t>
    <rPh sb="0" eb="2">
      <t>ジッシ</t>
    </rPh>
    <rPh sb="2" eb="4">
      <t>ジョウキョウ</t>
    </rPh>
    <phoneticPr fontId="2"/>
  </si>
  <si>
    <t>年間稼動時間(b)=(c)+(d)+(e)</t>
    <rPh sb="1" eb="3">
      <t>ネンカン</t>
    </rPh>
    <rPh sb="3" eb="5">
      <t>カドウ</t>
    </rPh>
    <rPh sb="5" eb="7">
      <t>ジカン</t>
    </rPh>
    <phoneticPr fontId="2"/>
  </si>
  <si>
    <t>稼働率(b/a)</t>
    <rPh sb="0" eb="2">
      <t>カドウ</t>
    </rPh>
    <rPh sb="2" eb="3">
      <t>リツ</t>
    </rPh>
    <phoneticPr fontId="2"/>
  </si>
  <si>
    <t>年間稼動可能時間(a)</t>
    <rPh sb="0" eb="2">
      <t>ネンカン</t>
    </rPh>
    <rPh sb="2" eb="4">
      <t>カドウ</t>
    </rPh>
    <rPh sb="4" eb="6">
      <t>カノウ</t>
    </rPh>
    <rPh sb="6" eb="8">
      <t>ジカン</t>
    </rPh>
    <phoneticPr fontId="2"/>
  </si>
  <si>
    <t>共同利用に供した時間(c)</t>
    <rPh sb="1" eb="3">
      <t>キョウドウ</t>
    </rPh>
    <rPh sb="3" eb="5">
      <t>リヨウ</t>
    </rPh>
    <rPh sb="6" eb="7">
      <t>キョウ</t>
    </rPh>
    <rPh sb="9" eb="11">
      <t>ジカン</t>
    </rPh>
    <phoneticPr fontId="2"/>
  </si>
  <si>
    <t>共同利用以外の研究に供した時間(d)</t>
    <rPh sb="0" eb="2">
      <t>キョウドウ</t>
    </rPh>
    <rPh sb="2" eb="4">
      <t>リヨウ</t>
    </rPh>
    <rPh sb="4" eb="6">
      <t>イガイ</t>
    </rPh>
    <rPh sb="7" eb="9">
      <t>ケンキュウ</t>
    </rPh>
    <rPh sb="10" eb="11">
      <t>キョウ</t>
    </rPh>
    <rPh sb="13" eb="15">
      <t>ジカン</t>
    </rPh>
    <phoneticPr fontId="2"/>
  </si>
  <si>
    <t>(c)、(d)以外の利用に供した時間(e)</t>
    <rPh sb="8" eb="10">
      <t>イガイ</t>
    </rPh>
    <rPh sb="11" eb="13">
      <t>リヨウ</t>
    </rPh>
    <rPh sb="14" eb="15">
      <t>キョウ</t>
    </rPh>
    <rPh sb="17" eb="19">
      <t>ジカン</t>
    </rPh>
    <phoneticPr fontId="2"/>
  </si>
  <si>
    <t>※　○又は△を記入した施設・設備については、設置年月日、設置時の導入経費及び年間の運転経費
を以下に記載し、別紙「施設・設備の概要.ppt」を作成してください。</t>
    <phoneticPr fontId="2"/>
  </si>
  <si>
    <t>利用
件数</t>
    <rPh sb="0" eb="2">
      <t>リヨウ</t>
    </rPh>
    <rPh sb="3" eb="5">
      <t>ケンスウ</t>
    </rPh>
    <phoneticPr fontId="2"/>
  </si>
  <si>
    <t>総利用件数</t>
    <rPh sb="0" eb="1">
      <t>ソウ</t>
    </rPh>
    <rPh sb="1" eb="3">
      <t>リヨウ</t>
    </rPh>
    <rPh sb="3" eb="5">
      <t>ケンスウ</t>
    </rPh>
    <phoneticPr fontId="2"/>
  </si>
  <si>
    <t>共同利用・共同研究者利用件数（内数）</t>
    <rPh sb="0" eb="2">
      <t>キョウドウ</t>
    </rPh>
    <rPh sb="2" eb="4">
      <t>リヨウ</t>
    </rPh>
    <rPh sb="5" eb="7">
      <t>キョウドウ</t>
    </rPh>
    <rPh sb="7" eb="10">
      <t>ケンキュウシャ</t>
    </rPh>
    <rPh sb="10" eb="12">
      <t>リヨウ</t>
    </rPh>
    <rPh sb="12" eb="14">
      <t>ケンスウ</t>
    </rPh>
    <rPh sb="15" eb="17">
      <t>ウチスウ</t>
    </rPh>
    <phoneticPr fontId="2"/>
  </si>
  <si>
    <t>蓄積量／利用・提供状況</t>
    <rPh sb="0" eb="2">
      <t>チクセキ</t>
    </rPh>
    <rPh sb="2" eb="3">
      <t>リョウ</t>
    </rPh>
    <rPh sb="4" eb="6">
      <t>リヨウ</t>
    </rPh>
    <rPh sb="7" eb="9">
      <t>テイキョウ</t>
    </rPh>
    <rPh sb="9" eb="11">
      <t>ジョウキョウ</t>
    </rPh>
    <phoneticPr fontId="2"/>
  </si>
  <si>
    <t>蓄積量</t>
    <rPh sb="0" eb="3">
      <t>チクセキリョウ</t>
    </rPh>
    <phoneticPr fontId="2"/>
  </si>
  <si>
    <t>決算額</t>
    <phoneticPr fontId="2"/>
  </si>
  <si>
    <t>うち、国立大学法人運営費交付金</t>
    <phoneticPr fontId="2"/>
  </si>
  <si>
    <t>挑戦的研究（開拓）</t>
    <rPh sb="0" eb="2">
      <t>チョウセン</t>
    </rPh>
    <rPh sb="2" eb="3">
      <t>テキ</t>
    </rPh>
    <rPh sb="3" eb="5">
      <t>ケンキュウ</t>
    </rPh>
    <rPh sb="6" eb="8">
      <t>カイタク</t>
    </rPh>
    <phoneticPr fontId="2"/>
  </si>
  <si>
    <t>挑戦的研究（萌芽）</t>
    <rPh sb="0" eb="3">
      <t>チョウセンテキ</t>
    </rPh>
    <rPh sb="3" eb="5">
      <t>ケンキュウ</t>
    </rPh>
    <rPh sb="6" eb="8">
      <t>ホウガ</t>
    </rPh>
    <phoneticPr fontId="2"/>
  </si>
  <si>
    <t>研究書数</t>
    <rPh sb="0" eb="3">
      <t>ケンキュウショ</t>
    </rPh>
    <rPh sb="3" eb="4">
      <t>スウ</t>
    </rPh>
    <phoneticPr fontId="2"/>
  </si>
  <si>
    <t>共同利用・共同研究による成果としての研究書数</t>
    <rPh sb="18" eb="21">
      <t>ケンキュウショ</t>
    </rPh>
    <phoneticPr fontId="2"/>
  </si>
  <si>
    <t>（新規採用者・
  転入者数）</t>
    <phoneticPr fontId="2"/>
  </si>
  <si>
    <t>（新規採用者・
  転入者数）</t>
    <phoneticPr fontId="2"/>
  </si>
  <si>
    <t>※算出方法を記載　　（例）当該施設の光熱水料（概算）、運転・整備に係る人件費及び備品代の直近○年間の平均額。</t>
    <rPh sb="1" eb="3">
      <t>サンシュツ</t>
    </rPh>
    <rPh sb="3" eb="5">
      <t>ホウホウ</t>
    </rPh>
    <rPh sb="6" eb="8">
      <t>キサイ</t>
    </rPh>
    <rPh sb="11" eb="12">
      <t>レイ</t>
    </rPh>
    <rPh sb="13" eb="15">
      <t>トウガイ</t>
    </rPh>
    <rPh sb="15" eb="17">
      <t>シセツ</t>
    </rPh>
    <rPh sb="18" eb="20">
      <t>コウネツ</t>
    </rPh>
    <rPh sb="20" eb="21">
      <t>スイ</t>
    </rPh>
    <rPh sb="21" eb="22">
      <t>リョウ</t>
    </rPh>
    <rPh sb="23" eb="25">
      <t>ガイサン</t>
    </rPh>
    <rPh sb="27" eb="29">
      <t>ウンテン</t>
    </rPh>
    <rPh sb="30" eb="32">
      <t>セイビ</t>
    </rPh>
    <rPh sb="33" eb="34">
      <t>カカ</t>
    </rPh>
    <rPh sb="35" eb="38">
      <t>ジンケンヒ</t>
    </rPh>
    <rPh sb="38" eb="39">
      <t>オヨ</t>
    </rPh>
    <rPh sb="40" eb="42">
      <t>ビヒン</t>
    </rPh>
    <rPh sb="42" eb="43">
      <t>ダイ</t>
    </rPh>
    <rPh sb="44" eb="46">
      <t>チョッキン</t>
    </rPh>
    <rPh sb="47" eb="49">
      <t>ネンカン</t>
    </rPh>
    <rPh sb="50" eb="52">
      <t>ヘイキン</t>
    </rPh>
    <rPh sb="52" eb="53">
      <t>ガク</t>
    </rPh>
    <phoneticPr fontId="2"/>
  </si>
  <si>
    <t>科学研究費助成事業</t>
    <rPh sb="0" eb="2">
      <t>カガク</t>
    </rPh>
    <rPh sb="2" eb="4">
      <t>ケンキュウ</t>
    </rPh>
    <rPh sb="4" eb="5">
      <t>ヒ</t>
    </rPh>
    <rPh sb="5" eb="7">
      <t>ジョセイ</t>
    </rPh>
    <rPh sb="7" eb="9">
      <t>ジギョウ</t>
    </rPh>
    <phoneticPr fontId="2"/>
  </si>
  <si>
    <t>科学研究費助成事業を除く文部科学省の補助金</t>
    <rPh sb="0" eb="2">
      <t>カガク</t>
    </rPh>
    <rPh sb="2" eb="4">
      <t>ケンキュウ</t>
    </rPh>
    <rPh sb="4" eb="5">
      <t>ヒ</t>
    </rPh>
    <rPh sb="5" eb="7">
      <t>ジョセイ</t>
    </rPh>
    <rPh sb="7" eb="9">
      <t>ジギョウ</t>
    </rPh>
    <rPh sb="10" eb="11">
      <t>ノゾ</t>
    </rPh>
    <rPh sb="12" eb="14">
      <t>モンブ</t>
    </rPh>
    <rPh sb="14" eb="17">
      <t>カガクショウ</t>
    </rPh>
    <rPh sb="18" eb="21">
      <t>ホジョキン</t>
    </rPh>
    <phoneticPr fontId="2"/>
  </si>
  <si>
    <t>科学研究費助成事業（新規＋継続）</t>
    <rPh sb="0" eb="2">
      <t>カガク</t>
    </rPh>
    <rPh sb="2" eb="4">
      <t>ケンキュウ</t>
    </rPh>
    <rPh sb="4" eb="5">
      <t>ヒ</t>
    </rPh>
    <rPh sb="5" eb="7">
      <t>ジョセイ</t>
    </rPh>
    <rPh sb="7" eb="9">
      <t>ジギョウ</t>
    </rPh>
    <rPh sb="10" eb="12">
      <t>シンキ</t>
    </rPh>
    <rPh sb="13" eb="15">
      <t>ケイゾク</t>
    </rPh>
    <phoneticPr fontId="2"/>
  </si>
  <si>
    <t>科学研究費助成事業（新規＋継続）＋その他の補助金等</t>
    <rPh sb="0" eb="2">
      <t>カガク</t>
    </rPh>
    <rPh sb="2" eb="4">
      <t>ケンキュウ</t>
    </rPh>
    <rPh sb="4" eb="5">
      <t>ヒ</t>
    </rPh>
    <rPh sb="5" eb="7">
      <t>ジョセイ</t>
    </rPh>
    <rPh sb="7" eb="9">
      <t>ジギョウ</t>
    </rPh>
    <rPh sb="10" eb="12">
      <t>シンキ</t>
    </rPh>
    <rPh sb="13" eb="15">
      <t>ケイゾク</t>
    </rPh>
    <rPh sb="19" eb="20">
      <t>タ</t>
    </rPh>
    <rPh sb="21" eb="24">
      <t>ホジョキン</t>
    </rPh>
    <rPh sb="24" eb="25">
      <t>トウ</t>
    </rPh>
    <phoneticPr fontId="2"/>
  </si>
  <si>
    <t>新学術領域研究（研究領域提案型）</t>
    <rPh sb="0" eb="1">
      <t>シン</t>
    </rPh>
    <rPh sb="1" eb="3">
      <t>ガクジュツ</t>
    </rPh>
    <rPh sb="3" eb="5">
      <t>リョウイキ</t>
    </rPh>
    <rPh sb="5" eb="7">
      <t>ケンキュウ</t>
    </rPh>
    <phoneticPr fontId="2"/>
  </si>
  <si>
    <t>※件数の下段には、国際シンポジウム等の回数（内数）を記入してください。</t>
    <rPh sb="1" eb="3">
      <t>ケンスウ</t>
    </rPh>
    <rPh sb="4" eb="6">
      <t>ゲダン</t>
    </rPh>
    <rPh sb="9" eb="11">
      <t>コクサイ</t>
    </rPh>
    <rPh sb="17" eb="18">
      <t>トウ</t>
    </rPh>
    <rPh sb="19" eb="21">
      <t>カイスウ</t>
    </rPh>
    <rPh sb="26" eb="28">
      <t>キニュウ</t>
    </rPh>
    <phoneticPr fontId="2"/>
  </si>
  <si>
    <t>※数が膨大になる場合は、主なもの10件に限定して記入してください。</t>
    <rPh sb="1" eb="2">
      <t>カズ</t>
    </rPh>
    <rPh sb="3" eb="5">
      <t>ボウダイ</t>
    </rPh>
    <rPh sb="8" eb="10">
      <t>バアイ</t>
    </rPh>
    <rPh sb="12" eb="13">
      <t>オモ</t>
    </rPh>
    <rPh sb="18" eb="19">
      <t>ケン</t>
    </rPh>
    <rPh sb="20" eb="22">
      <t>ゲンテイ</t>
    </rPh>
    <rPh sb="24" eb="26">
      <t>キニュウ</t>
    </rPh>
    <phoneticPr fontId="2"/>
  </si>
  <si>
    <t>※年間使用人数、共同利用者数については延べ人数で算出してください。</t>
    <phoneticPr fontId="2"/>
  </si>
  <si>
    <t>※教員数のその他に該当する教職員がいる場合には、その職名及び人数を記入してください。</t>
    <rPh sb="1" eb="3">
      <t>キョウイン</t>
    </rPh>
    <rPh sb="3" eb="4">
      <t>スウ</t>
    </rPh>
    <rPh sb="7" eb="8">
      <t>タ</t>
    </rPh>
    <rPh sb="9" eb="11">
      <t>ガイトウ</t>
    </rPh>
    <rPh sb="13" eb="16">
      <t>キョウショクイン</t>
    </rPh>
    <rPh sb="19" eb="21">
      <t>バアイ</t>
    </rPh>
    <rPh sb="26" eb="28">
      <t>ショクメイ</t>
    </rPh>
    <rPh sb="28" eb="29">
      <t>オヨ</t>
    </rPh>
    <rPh sb="30" eb="32">
      <t>ニンズウ</t>
    </rPh>
    <rPh sb="33" eb="35">
      <t>キニュウ</t>
    </rPh>
    <phoneticPr fontId="2"/>
  </si>
  <si>
    <t>※共同研究費、共同研究旅費には当該研究所等において公募・採択したものに限らず、拠点の事業として実施した共同研究費、</t>
    <rPh sb="1" eb="3">
      <t>キョウドウ</t>
    </rPh>
    <rPh sb="3" eb="6">
      <t>ケンキュウヒ</t>
    </rPh>
    <rPh sb="7" eb="9">
      <t>キョウドウ</t>
    </rPh>
    <rPh sb="9" eb="11">
      <t>ケンキュウ</t>
    </rPh>
    <rPh sb="11" eb="13">
      <t>リョヒ</t>
    </rPh>
    <rPh sb="15" eb="17">
      <t>トウガイ</t>
    </rPh>
    <rPh sb="17" eb="21">
      <t>ケンキュウショナド</t>
    </rPh>
    <rPh sb="25" eb="27">
      <t>コウボ</t>
    </rPh>
    <rPh sb="28" eb="30">
      <t>サイタク</t>
    </rPh>
    <rPh sb="35" eb="36">
      <t>カギ</t>
    </rPh>
    <rPh sb="39" eb="41">
      <t>キョテン</t>
    </rPh>
    <rPh sb="42" eb="44">
      <t>ジギョウ</t>
    </rPh>
    <rPh sb="47" eb="49">
      <t>ジッシ</t>
    </rPh>
    <phoneticPr fontId="2"/>
  </si>
  <si>
    <t>　 共同研究旅費を含めてください。</t>
    <phoneticPr fontId="2"/>
  </si>
  <si>
    <t>出版社名</t>
    <rPh sb="0" eb="3">
      <t>シュッパンシャ</t>
    </rPh>
    <rPh sb="3" eb="4">
      <t>メイ</t>
    </rPh>
    <phoneticPr fontId="2"/>
  </si>
  <si>
    <t xml:space="preserve">   期間、概要を記入してください。</t>
    <phoneticPr fontId="2"/>
  </si>
  <si>
    <t>ものとして、内数に計上しているものがある場合は、その役割を以下に記入してください。</t>
    <rPh sb="6" eb="8">
      <t>ウチスウ</t>
    </rPh>
    <rPh sb="9" eb="11">
      <t>ケイジョウ</t>
    </rPh>
    <rPh sb="20" eb="22">
      <t>バアイ</t>
    </rPh>
    <rPh sb="29" eb="31">
      <t>イカ</t>
    </rPh>
    <phoneticPr fontId="2"/>
  </si>
  <si>
    <t>※受入人数、延べ人数については上段に総数を下段に（）で女性の内数を記入してください。</t>
    <rPh sb="1" eb="3">
      <t>ウケイ</t>
    </rPh>
    <rPh sb="3" eb="5">
      <t>ニンズウ</t>
    </rPh>
    <rPh sb="6" eb="7">
      <t>ノ</t>
    </rPh>
    <rPh sb="8" eb="10">
      <t>ニンズウ</t>
    </rPh>
    <rPh sb="15" eb="17">
      <t>ジョウダン</t>
    </rPh>
    <rPh sb="18" eb="20">
      <t>ソウスウ</t>
    </rPh>
    <rPh sb="21" eb="23">
      <t>カダン</t>
    </rPh>
    <rPh sb="27" eb="29">
      <t>ジョセイ</t>
    </rPh>
    <rPh sb="30" eb="32">
      <t>ウチスウ</t>
    </rPh>
    <rPh sb="33" eb="35">
      <t>キニュウ</t>
    </rPh>
    <phoneticPr fontId="2"/>
  </si>
  <si>
    <t>※「学内」の所属機関数は「学部数」等を記入してください。</t>
    <rPh sb="2" eb="4">
      <t>ガクナイ</t>
    </rPh>
    <rPh sb="6" eb="8">
      <t>ショゾク</t>
    </rPh>
    <rPh sb="8" eb="10">
      <t>キカン</t>
    </rPh>
    <rPh sb="10" eb="11">
      <t>スウ</t>
    </rPh>
    <rPh sb="13" eb="16">
      <t>ガクブスウ</t>
    </rPh>
    <rPh sb="17" eb="18">
      <t>トウ</t>
    </rPh>
    <rPh sb="19" eb="21">
      <t>キニュウ</t>
    </rPh>
    <phoneticPr fontId="2"/>
  </si>
  <si>
    <t>※ネットワーク型拠点の場合は、「学内」を「ネットワーク内」として記入してください。</t>
    <rPh sb="7" eb="8">
      <t>ガタ</t>
    </rPh>
    <rPh sb="8" eb="10">
      <t>キョテン</t>
    </rPh>
    <rPh sb="11" eb="13">
      <t>バアイ</t>
    </rPh>
    <rPh sb="16" eb="18">
      <t>ガクナイ</t>
    </rPh>
    <rPh sb="27" eb="28">
      <t>ナイ</t>
    </rPh>
    <rPh sb="32" eb="34">
      <t>キニュウ</t>
    </rPh>
    <phoneticPr fontId="2"/>
  </si>
  <si>
    <t>※利用件数は、上段に総利用件数、下段に共同利用・共同研究者の利用件数（内数）を記入してください。</t>
    <rPh sb="1" eb="3">
      <t>リヨウ</t>
    </rPh>
    <rPh sb="3" eb="5">
      <t>ケンスウ</t>
    </rPh>
    <rPh sb="7" eb="9">
      <t>ジョウダン</t>
    </rPh>
    <rPh sb="10" eb="11">
      <t>ソウ</t>
    </rPh>
    <rPh sb="11" eb="13">
      <t>リヨウ</t>
    </rPh>
    <rPh sb="13" eb="15">
      <t>ケンスウ</t>
    </rPh>
    <rPh sb="16" eb="18">
      <t>カダン</t>
    </rPh>
    <rPh sb="19" eb="21">
      <t>キョウドウ</t>
    </rPh>
    <rPh sb="21" eb="23">
      <t>リヨウ</t>
    </rPh>
    <rPh sb="24" eb="26">
      <t>キョウドウ</t>
    </rPh>
    <rPh sb="26" eb="29">
      <t>ケンキュウシャ</t>
    </rPh>
    <rPh sb="30" eb="32">
      <t>リヨウ</t>
    </rPh>
    <rPh sb="32" eb="34">
      <t>ケンスウ</t>
    </rPh>
    <rPh sb="35" eb="36">
      <t>ウチ</t>
    </rPh>
    <rPh sb="36" eb="37">
      <t>カズ</t>
    </rPh>
    <rPh sb="39" eb="41">
      <t>キニュウ</t>
    </rPh>
    <phoneticPr fontId="2"/>
  </si>
  <si>
    <t>※カウントできないものについては欄外にその理由を記入してください。</t>
    <rPh sb="16" eb="18">
      <t>ランガイ</t>
    </rPh>
    <rPh sb="21" eb="23">
      <t>リユウ</t>
    </rPh>
    <rPh sb="24" eb="26">
      <t>キニュウ</t>
    </rPh>
    <phoneticPr fontId="2"/>
  </si>
  <si>
    <t>※（ｃ）-（ｄ）の経費分の額（所長裁量経費等機動的な研究費配分を可能とする制度・取組）の配分状況</t>
    <rPh sb="9" eb="11">
      <t>ケイヒ</t>
    </rPh>
    <rPh sb="11" eb="12">
      <t>ブン</t>
    </rPh>
    <rPh sb="13" eb="14">
      <t>ガク</t>
    </rPh>
    <rPh sb="15" eb="17">
      <t>ショチョウ</t>
    </rPh>
    <rPh sb="17" eb="19">
      <t>サイリョウ</t>
    </rPh>
    <rPh sb="19" eb="21">
      <t>ケイヒ</t>
    </rPh>
    <rPh sb="21" eb="22">
      <t>トウ</t>
    </rPh>
    <rPh sb="22" eb="25">
      <t>キドウテキ</t>
    </rPh>
    <rPh sb="26" eb="29">
      <t>ケンキュウヒ</t>
    </rPh>
    <rPh sb="29" eb="31">
      <t>ハイブン</t>
    </rPh>
    <rPh sb="32" eb="34">
      <t>カノウ</t>
    </rPh>
    <rPh sb="37" eb="39">
      <t>セイド</t>
    </rPh>
    <rPh sb="40" eb="42">
      <t>トリクミ</t>
    </rPh>
    <rPh sb="44" eb="46">
      <t>ハイブン</t>
    </rPh>
    <rPh sb="46" eb="48">
      <t>ジョウキョウ</t>
    </rPh>
    <phoneticPr fontId="2"/>
  </si>
  <si>
    <t>所長裁量経費</t>
    <rPh sb="0" eb="2">
      <t>ショチョウ</t>
    </rPh>
    <rPh sb="2" eb="4">
      <t>サイリョウ</t>
    </rPh>
    <rPh sb="4" eb="6">
      <t>ケイヒ</t>
    </rPh>
    <phoneticPr fontId="2"/>
  </si>
  <si>
    <t>○○国</t>
    <phoneticPr fontId="2"/>
  </si>
  <si>
    <t>○○分野における学術国際交流協定</t>
    <phoneticPr fontId="2"/>
  </si>
  <si>
    <t>○○分野</t>
    <phoneticPr fontId="2"/>
  </si>
  <si>
    <t>参加期間</t>
    <phoneticPr fontId="2"/>
  </si>
  <si>
    <t>概要</t>
    <phoneticPr fontId="2"/>
  </si>
  <si>
    <t>成果の概要（１５０字程度）</t>
    <rPh sb="0" eb="2">
      <t>セイカ</t>
    </rPh>
    <rPh sb="3" eb="5">
      <t>ガイヨウ</t>
    </rPh>
    <phoneticPr fontId="2"/>
  </si>
  <si>
    <t>発表年月</t>
    <rPh sb="0" eb="2">
      <t>ハッピョウ</t>
    </rPh>
    <rPh sb="2" eb="4">
      <t>ネンゲツ</t>
    </rPh>
    <phoneticPr fontId="2"/>
  </si>
  <si>
    <t>２</t>
  </si>
  <si>
    <t>３</t>
  </si>
  <si>
    <t>１</t>
    <phoneticPr fontId="2"/>
  </si>
  <si>
    <t>４</t>
    <phoneticPr fontId="2"/>
  </si>
  <si>
    <t>５</t>
    <phoneticPr fontId="2"/>
  </si>
  <si>
    <t>当該成果をまとめた代表的な論文あるいは研究書等</t>
    <rPh sb="0" eb="2">
      <t>トウガイ</t>
    </rPh>
    <rPh sb="2" eb="4">
      <t>セイカ</t>
    </rPh>
    <rPh sb="9" eb="12">
      <t>ダイヒョウテキ</t>
    </rPh>
    <rPh sb="13" eb="15">
      <t>ロンブン</t>
    </rPh>
    <rPh sb="19" eb="22">
      <t>ケンキュウショ</t>
    </rPh>
    <rPh sb="22" eb="23">
      <t>トウ</t>
    </rPh>
    <phoneticPr fontId="2"/>
  </si>
  <si>
    <t>論文名または研究書名</t>
    <rPh sb="0" eb="2">
      <t>ロンブン</t>
    </rPh>
    <rPh sb="2" eb="3">
      <t>メイ</t>
    </rPh>
    <rPh sb="6" eb="9">
      <t>ケンキュウショ</t>
    </rPh>
    <rPh sb="9" eb="10">
      <t>メイ</t>
    </rPh>
    <phoneticPr fontId="2"/>
  </si>
  <si>
    <t>研究代表者又は著作者名</t>
    <rPh sb="0" eb="2">
      <t>ケンキュウ</t>
    </rPh>
    <rPh sb="2" eb="5">
      <t>ダイヒョウシャ</t>
    </rPh>
    <rPh sb="5" eb="6">
      <t>マタ</t>
    </rPh>
    <rPh sb="7" eb="10">
      <t>チョサクシャ</t>
    </rPh>
    <rPh sb="10" eb="11">
      <t>メイ</t>
    </rPh>
    <phoneticPr fontId="2"/>
  </si>
  <si>
    <t>発行年月</t>
    <rPh sb="0" eb="2">
      <t>ハッコウ</t>
    </rPh>
    <rPh sb="2" eb="4">
      <t>ネンゲツ</t>
    </rPh>
    <phoneticPr fontId="2"/>
  </si>
  <si>
    <t>A</t>
    <phoneticPr fontId="2"/>
  </si>
  <si>
    <t>B</t>
    <phoneticPr fontId="2"/>
  </si>
  <si>
    <t>C</t>
    <phoneticPr fontId="2"/>
  </si>
  <si>
    <t>A</t>
    <phoneticPr fontId="2"/>
  </si>
  <si>
    <t>B</t>
    <phoneticPr fontId="2"/>
  </si>
  <si>
    <t>C</t>
    <phoneticPr fontId="2"/>
  </si>
  <si>
    <t>研究課題名</t>
    <rPh sb="0" eb="2">
      <t>ケンキュウ</t>
    </rPh>
    <rPh sb="2" eb="4">
      <t>カダイ</t>
    </rPh>
    <rPh sb="4" eb="5">
      <t>メイ</t>
    </rPh>
    <phoneticPr fontId="2"/>
  </si>
  <si>
    <t xml:space="preserve">寄附金支出元 </t>
    <rPh sb="0" eb="2">
      <t>キフ</t>
    </rPh>
    <rPh sb="2" eb="3">
      <t>キン</t>
    </rPh>
    <rPh sb="3" eb="5">
      <t>シシュツ</t>
    </rPh>
    <rPh sb="5" eb="6">
      <t>モト</t>
    </rPh>
    <phoneticPr fontId="2"/>
  </si>
  <si>
    <t>事業名</t>
    <rPh sb="0" eb="2">
      <t>ジギョウ</t>
    </rPh>
    <rPh sb="2" eb="3">
      <t>メイ</t>
    </rPh>
    <phoneticPr fontId="2"/>
  </si>
  <si>
    <t>受入額</t>
    <rPh sb="0" eb="2">
      <t>ウケイレ</t>
    </rPh>
    <rPh sb="2" eb="3">
      <t>ガク</t>
    </rPh>
    <phoneticPr fontId="2"/>
  </si>
  <si>
    <r>
      <t xml:space="preserve">　　  </t>
    </r>
    <r>
      <rPr>
        <u/>
        <sz val="10"/>
        <rFont val="ＭＳ Ｐゴシック"/>
        <family val="3"/>
        <charset val="128"/>
      </rPr>
      <t>ください。</t>
    </r>
    <phoneticPr fontId="2"/>
  </si>
  <si>
    <r>
      <t xml:space="preserve">　　  </t>
    </r>
    <r>
      <rPr>
        <u/>
        <sz val="10"/>
        <rFont val="ＭＳ Ｐゴシック"/>
        <family val="3"/>
        <charset val="128"/>
      </rPr>
      <t>ください。</t>
    </r>
    <phoneticPr fontId="2"/>
  </si>
  <si>
    <t>掲載論文数</t>
    <phoneticPr fontId="2"/>
  </si>
  <si>
    <t>インパクトファクター</t>
    <phoneticPr fontId="2"/>
  </si>
  <si>
    <r>
      <t xml:space="preserve">  ※拠点以外の研究者については、発表者名に</t>
    </r>
    <r>
      <rPr>
        <u/>
        <sz val="10"/>
        <rFont val="ＭＳ Ｐゴシック"/>
        <family val="3"/>
        <charset val="128"/>
      </rPr>
      <t>アンダーライン</t>
    </r>
    <r>
      <rPr>
        <sz val="10"/>
        <rFont val="ＭＳ Ｐゴシック"/>
        <family val="3"/>
        <charset val="128"/>
      </rPr>
      <t>を付してください。</t>
    </r>
    <rPh sb="3" eb="5">
      <t>キョテン</t>
    </rPh>
    <rPh sb="5" eb="7">
      <t>イガイ</t>
    </rPh>
    <rPh sb="8" eb="11">
      <t>ケンキュウシャ</t>
    </rPh>
    <rPh sb="17" eb="20">
      <t>ハッピョウシャ</t>
    </rPh>
    <rPh sb="20" eb="21">
      <t>メイ</t>
    </rPh>
    <rPh sb="30" eb="31">
      <t>フ</t>
    </rPh>
    <phoneticPr fontId="2"/>
  </si>
  <si>
    <r>
      <t xml:space="preserve">  ※拠点以外の研究者については、発表者名に</t>
    </r>
    <r>
      <rPr>
        <u/>
        <sz val="10"/>
        <rFont val="ＭＳ Ｐゴシック"/>
        <family val="3"/>
        <charset val="128"/>
      </rPr>
      <t>アンダーライン</t>
    </r>
    <r>
      <rPr>
        <sz val="10"/>
        <rFont val="ＭＳ Ｐゴシック"/>
        <family val="3"/>
        <charset val="128"/>
      </rPr>
      <t>を付してください。</t>
    </r>
    <rPh sb="3" eb="5">
      <t>キョテン</t>
    </rPh>
    <rPh sb="5" eb="7">
      <t>イガイ</t>
    </rPh>
    <phoneticPr fontId="2"/>
  </si>
  <si>
    <t>（若手数（40歳未満））</t>
    <rPh sb="8" eb="10">
      <t>ミマン</t>
    </rPh>
    <phoneticPr fontId="2"/>
  </si>
  <si>
    <t>若手研究</t>
    <rPh sb="0" eb="2">
      <t>ワカテ</t>
    </rPh>
    <rPh sb="2" eb="4">
      <t>ケンキュウ</t>
    </rPh>
    <phoneticPr fontId="2"/>
  </si>
  <si>
    <t>国際共同研究強化（A)</t>
    <rPh sb="0" eb="2">
      <t>コクサイ</t>
    </rPh>
    <rPh sb="2" eb="4">
      <t>キョウドウ</t>
    </rPh>
    <rPh sb="4" eb="6">
      <t>ケンキュウ</t>
    </rPh>
    <rPh sb="6" eb="8">
      <t>キョウカ</t>
    </rPh>
    <phoneticPr fontId="2"/>
  </si>
  <si>
    <t>国際共同研究強化（B)</t>
    <rPh sb="0" eb="2">
      <t>コクサイ</t>
    </rPh>
    <rPh sb="2" eb="4">
      <t>キョウドウ</t>
    </rPh>
    <rPh sb="4" eb="6">
      <t>ケンキュウ</t>
    </rPh>
    <rPh sb="6" eb="8">
      <t>キョウカ</t>
    </rPh>
    <phoneticPr fontId="2"/>
  </si>
  <si>
    <t>帰国発展研究</t>
    <rPh sb="0" eb="2">
      <t>キコク</t>
    </rPh>
    <rPh sb="2" eb="4">
      <t>ハッテン</t>
    </rPh>
    <rPh sb="4" eb="6">
      <t>ケンキュウ</t>
    </rPh>
    <phoneticPr fontId="2"/>
  </si>
  <si>
    <t>（例）
（令和）
00年00月</t>
    <rPh sb="5" eb="7">
      <t>レイワ</t>
    </rPh>
    <phoneticPr fontId="2"/>
  </si>
  <si>
    <t>（令和）
00年00月</t>
    <rPh sb="1" eb="3">
      <t>レイワ</t>
    </rPh>
    <phoneticPr fontId="2"/>
  </si>
  <si>
    <t>編著者名</t>
    <rPh sb="0" eb="3">
      <t>ヘンチョシャ</t>
    </rPh>
    <rPh sb="3" eb="4">
      <t>メイ</t>
    </rPh>
    <phoneticPr fontId="2"/>
  </si>
  <si>
    <t>公募型実施件数</t>
    <rPh sb="0" eb="3">
      <t>コウボガタ</t>
    </rPh>
    <rPh sb="3" eb="5">
      <t>ジッシ</t>
    </rPh>
    <rPh sb="5" eb="7">
      <t>ケンスウ</t>
    </rPh>
    <phoneticPr fontId="2"/>
  </si>
  <si>
    <t>うち研究テーマ設定型</t>
    <rPh sb="2" eb="4">
      <t>ケンキュウ</t>
    </rPh>
    <rPh sb="7" eb="9">
      <t>セッテイ</t>
    </rPh>
    <rPh sb="9" eb="10">
      <t>ガタ</t>
    </rPh>
    <phoneticPr fontId="2"/>
  </si>
  <si>
    <t>うち研究テーマ設定型</t>
    <rPh sb="2" eb="4">
      <t>ケンキュウ</t>
    </rPh>
    <rPh sb="7" eb="10">
      <t>セッテイガタ</t>
    </rPh>
    <phoneticPr fontId="2"/>
  </si>
  <si>
    <t>35歳
以下</t>
    <rPh sb="2" eb="3">
      <t>サイ</t>
    </rPh>
    <rPh sb="4" eb="6">
      <t>イカ</t>
    </rPh>
    <phoneticPr fontId="2"/>
  </si>
  <si>
    <t>学外　計</t>
    <rPh sb="0" eb="2">
      <t>ガクガイ</t>
    </rPh>
    <rPh sb="3" eb="4">
      <t>ケイ</t>
    </rPh>
    <phoneticPr fontId="2"/>
  </si>
  <si>
    <t>合計</t>
    <rPh sb="0" eb="2">
      <t>ゴウケイケイ</t>
    </rPh>
    <phoneticPr fontId="2"/>
  </si>
  <si>
    <t>【その他の参加状況】</t>
    <rPh sb="3" eb="4">
      <t>タ</t>
    </rPh>
    <rPh sb="5" eb="7">
      <t>サンカ</t>
    </rPh>
    <rPh sb="7" eb="9">
      <t>ジョウキョウ</t>
    </rPh>
    <phoneticPr fontId="2"/>
  </si>
  <si>
    <t>うち国際共著</t>
    <rPh sb="2" eb="4">
      <t>コクサイ</t>
    </rPh>
    <rPh sb="4" eb="6">
      <t>キョウチョ</t>
    </rPh>
    <phoneticPr fontId="2"/>
  </si>
  <si>
    <t>※世界／国内最高性能をもつ施設・設備の場合は、「性能」欄に○（世界最高）、△（国内最高）を記入し、「施設・設備の概要及び目的」欄にどの点が世界/国内最高性能であるのかを記入してください。</t>
    <rPh sb="1" eb="3">
      <t>セカイ</t>
    </rPh>
    <rPh sb="4" eb="6">
      <t>コクナイ</t>
    </rPh>
    <rPh sb="6" eb="8">
      <t>サイコウ</t>
    </rPh>
    <rPh sb="8" eb="10">
      <t>セイノウ</t>
    </rPh>
    <rPh sb="13" eb="15">
      <t>シセツ</t>
    </rPh>
    <rPh sb="16" eb="18">
      <t>セツビ</t>
    </rPh>
    <rPh sb="19" eb="21">
      <t>バアイ</t>
    </rPh>
    <rPh sb="24" eb="26">
      <t>セイノウ</t>
    </rPh>
    <rPh sb="27" eb="28">
      <t>ラン</t>
    </rPh>
    <rPh sb="31" eb="33">
      <t>セカイ</t>
    </rPh>
    <rPh sb="33" eb="35">
      <t>サイコウ</t>
    </rPh>
    <rPh sb="39" eb="41">
      <t>コクナイ</t>
    </rPh>
    <rPh sb="41" eb="43">
      <t>サイコウ</t>
    </rPh>
    <rPh sb="45" eb="47">
      <t>キニュウ</t>
    </rPh>
    <rPh sb="50" eb="52">
      <t>シセツ</t>
    </rPh>
    <rPh sb="53" eb="55">
      <t>セツビ</t>
    </rPh>
    <rPh sb="56" eb="58">
      <t>ガイヨウ</t>
    </rPh>
    <rPh sb="58" eb="59">
      <t>オヨ</t>
    </rPh>
    <phoneticPr fontId="2"/>
  </si>
  <si>
    <t>※年間稼働可能時間とは、当該設備のメンテナンスに係る時間等を除き、電源投入の有無に関わらず、当該設備を利用に供することが可能な状態にある時間を指します。</t>
    <phoneticPr fontId="2"/>
  </si>
  <si>
    <t>※利用（アクセス）件数は、上段に総利用（アクセス）件数、下段に共同利用・共同研究者の利用（アクセス）件数（内数）を記入してください。</t>
    <rPh sb="1" eb="3">
      <t>リヨウ</t>
    </rPh>
    <rPh sb="9" eb="11">
      <t>ケンスウ</t>
    </rPh>
    <rPh sb="13" eb="15">
      <t>ジョウダン</t>
    </rPh>
    <rPh sb="16" eb="17">
      <t>ソウ</t>
    </rPh>
    <rPh sb="17" eb="19">
      <t>リヨウ</t>
    </rPh>
    <rPh sb="25" eb="27">
      <t>ケンスウ</t>
    </rPh>
    <rPh sb="28" eb="30">
      <t>カダン</t>
    </rPh>
    <rPh sb="31" eb="33">
      <t>キョウドウ</t>
    </rPh>
    <rPh sb="33" eb="35">
      <t>リヨウ</t>
    </rPh>
    <rPh sb="36" eb="38">
      <t>キョウドウ</t>
    </rPh>
    <rPh sb="38" eb="41">
      <t>ケンキュウシャ</t>
    </rPh>
    <rPh sb="42" eb="44">
      <t>リヨウ</t>
    </rPh>
    <rPh sb="50" eb="52">
      <t>ケンスウ</t>
    </rPh>
    <rPh sb="53" eb="54">
      <t>ウチ</t>
    </rPh>
    <rPh sb="54" eb="55">
      <t>スウ</t>
    </rPh>
    <rPh sb="57" eb="59">
      <t>キニュウ</t>
    </rPh>
    <phoneticPr fontId="2"/>
  </si>
  <si>
    <t>※参加人数の下段には海外研究者の参加人数（内数）を記入してください。</t>
    <rPh sb="1" eb="3">
      <t>サンカ</t>
    </rPh>
    <rPh sb="3" eb="5">
      <t>ニンズウ</t>
    </rPh>
    <rPh sb="6" eb="8">
      <t>ゲダン</t>
    </rPh>
    <rPh sb="10" eb="15">
      <t>カイガイケンキュウシャ</t>
    </rPh>
    <rPh sb="16" eb="18">
      <t>サンカ</t>
    </rPh>
    <rPh sb="18" eb="20">
      <t>ニンズウ</t>
    </rPh>
    <rPh sb="25" eb="27">
      <t>キニュウ</t>
    </rPh>
    <phoneticPr fontId="2"/>
  </si>
  <si>
    <t>40歳
未満</t>
    <rPh sb="2" eb="3">
      <t>サイ</t>
    </rPh>
    <rPh sb="4" eb="6">
      <t>ミマン</t>
    </rPh>
    <phoneticPr fontId="2"/>
  </si>
  <si>
    <t>千円</t>
    <rPh sb="0" eb="1">
      <t>セン</t>
    </rPh>
    <rPh sb="1" eb="2">
      <t>エン</t>
    </rPh>
    <phoneticPr fontId="2"/>
  </si>
  <si>
    <t>情報発信の手段・手法</t>
    <rPh sb="0" eb="2">
      <t>ジョウホウ</t>
    </rPh>
    <rPh sb="2" eb="4">
      <t>ハッシン</t>
    </rPh>
    <rPh sb="5" eb="7">
      <t>シュダン</t>
    </rPh>
    <rPh sb="8" eb="10">
      <t>シュホウ</t>
    </rPh>
    <phoneticPr fontId="2"/>
  </si>
  <si>
    <t>その他</t>
    <rPh sb="2" eb="3">
      <t>ホカ</t>
    </rPh>
    <phoneticPr fontId="2"/>
  </si>
  <si>
    <t>※　運転経費については、各年度について記入してください。</t>
    <rPh sb="2" eb="4">
      <t>ウンテン</t>
    </rPh>
    <rPh sb="4" eb="6">
      <t>ケイヒ</t>
    </rPh>
    <rPh sb="12" eb="15">
      <t>カクネンド</t>
    </rPh>
    <rPh sb="19" eb="21">
      <t>キニュウ</t>
    </rPh>
    <phoneticPr fontId="2"/>
  </si>
  <si>
    <t>※資料の内容や保有数等において、世界／国内最高クラスに学術的価値が高い資料の場合は、「価値」欄に○（世界最高）、△（国内最高）を記入し、
　「資料の概要」欄にどの点が世界／国内最高であるのかを記入して下さい。</t>
    <rPh sb="1" eb="3">
      <t>シリョウ</t>
    </rPh>
    <rPh sb="4" eb="6">
      <t>ナイヨウ</t>
    </rPh>
    <rPh sb="7" eb="9">
      <t>ホユウ</t>
    </rPh>
    <rPh sb="9" eb="10">
      <t>スウ</t>
    </rPh>
    <rPh sb="10" eb="11">
      <t>トウ</t>
    </rPh>
    <rPh sb="27" eb="29">
      <t>ガクジュツ</t>
    </rPh>
    <rPh sb="29" eb="30">
      <t>テキ</t>
    </rPh>
    <rPh sb="30" eb="32">
      <t>カチ</t>
    </rPh>
    <rPh sb="33" eb="34">
      <t>タカ</t>
    </rPh>
    <rPh sb="35" eb="37">
      <t>シリョウ</t>
    </rPh>
    <rPh sb="43" eb="45">
      <t>カチ</t>
    </rPh>
    <rPh sb="71" eb="73">
      <t>シリョウ</t>
    </rPh>
    <phoneticPr fontId="2"/>
  </si>
  <si>
    <t>※データの内容や蓄積量等において、世界／国内最高クラスに学術的価値が高いデータの場合は、「価値」欄に○（世界最高）、△（国内最高）を記入し、
　「蓄積情報の概要」欄にどの点が世界／国内最高であるのかを記入して下さい。</t>
    <rPh sb="5" eb="7">
      <t>ナイヨウ</t>
    </rPh>
    <rPh sb="8" eb="10">
      <t>チクセキ</t>
    </rPh>
    <rPh sb="10" eb="11">
      <t>リョウ</t>
    </rPh>
    <rPh sb="11" eb="12">
      <t>トウ</t>
    </rPh>
    <rPh sb="28" eb="30">
      <t>ガクジュツ</t>
    </rPh>
    <rPh sb="30" eb="31">
      <t>テキ</t>
    </rPh>
    <rPh sb="31" eb="33">
      <t>カチ</t>
    </rPh>
    <rPh sb="34" eb="35">
      <t>タカ</t>
    </rPh>
    <rPh sb="45" eb="47">
      <t>カチ</t>
    </rPh>
    <phoneticPr fontId="2"/>
  </si>
  <si>
    <t>※○又は△を記入した資料については、別紙「資料・データの概要.ppt」を作成してください。</t>
    <rPh sb="2" eb="3">
      <t>マタ</t>
    </rPh>
    <rPh sb="6" eb="8">
      <t>キニュウ</t>
    </rPh>
    <rPh sb="10" eb="12">
      <t>シリョウ</t>
    </rPh>
    <rPh sb="21" eb="23">
      <t>シリョウ</t>
    </rPh>
    <phoneticPr fontId="2"/>
  </si>
  <si>
    <t>※○又は△を記入したデータについては、別紙「資料・データの概要.ppt」を作成してください。</t>
    <rPh sb="2" eb="3">
      <t>マタ</t>
    </rPh>
    <rPh sb="6" eb="8">
      <t>キニュウ</t>
    </rPh>
    <rPh sb="22" eb="24">
      <t>シリョウ</t>
    </rPh>
    <phoneticPr fontId="2"/>
  </si>
  <si>
    <t>　 ５件まで厳選して記入し、主なもの２件について別紙ひな型を使用し、ポンチ絵を作成してください。</t>
    <rPh sb="3" eb="4">
      <t>ケン</t>
    </rPh>
    <rPh sb="6" eb="8">
      <t>ゲンセン</t>
    </rPh>
    <rPh sb="10" eb="12">
      <t>キニュウ</t>
    </rPh>
    <rPh sb="14" eb="15">
      <t>オモ</t>
    </rPh>
    <rPh sb="19" eb="20">
      <t>ケン</t>
    </rPh>
    <phoneticPr fontId="2"/>
  </si>
  <si>
    <t>雑誌等名</t>
    <rPh sb="2" eb="3">
      <t>トウ</t>
    </rPh>
    <phoneticPr fontId="2"/>
  </si>
  <si>
    <t>概要及び分かりやすい情報発信のための工夫</t>
    <rPh sb="0" eb="2">
      <t>ガイヨウ</t>
    </rPh>
    <rPh sb="2" eb="3">
      <t>オヨ</t>
    </rPh>
    <rPh sb="4" eb="5">
      <t>ワ</t>
    </rPh>
    <rPh sb="10" eb="12">
      <t>ジョウホウ</t>
    </rPh>
    <rPh sb="12" eb="14">
      <t>ハッシン</t>
    </rPh>
    <rPh sb="18" eb="20">
      <t>クフウ</t>
    </rPh>
    <phoneticPr fontId="2"/>
  </si>
  <si>
    <r>
      <rPr>
        <sz val="8"/>
        <color indexed="8"/>
        <rFont val="ＭＳ Ｐゴシック"/>
        <family val="3"/>
        <charset val="128"/>
      </rPr>
      <t>外国人</t>
    </r>
    <r>
      <rPr>
        <sz val="10"/>
        <color indexed="8"/>
        <rFont val="ＭＳ Ｐゴシック"/>
        <family val="3"/>
        <charset val="128"/>
      </rPr>
      <t xml:space="preserve">
</t>
    </r>
    <r>
      <rPr>
        <sz val="5"/>
        <color indexed="8"/>
        <rFont val="ＭＳ Ｐゴシック"/>
        <family val="3"/>
        <charset val="128"/>
      </rPr>
      <t>(</t>
    </r>
    <r>
      <rPr>
        <sz val="5"/>
        <color indexed="8"/>
        <rFont val="ＭＳ Ｐゴシック"/>
        <family val="3"/>
        <charset val="128"/>
      </rPr>
      <t>海外研究者)</t>
    </r>
    <rPh sb="0" eb="2">
      <t>ガイコク</t>
    </rPh>
    <rPh sb="2" eb="3">
      <t>ジン</t>
    </rPh>
    <rPh sb="5" eb="7">
      <t>カイガイ</t>
    </rPh>
    <rPh sb="7" eb="10">
      <t>ケンキュウシャ</t>
    </rPh>
    <phoneticPr fontId="2"/>
  </si>
  <si>
    <t>TOP10%補正論文数</t>
    <rPh sb="6" eb="8">
      <t>ホセイ</t>
    </rPh>
    <rPh sb="8" eb="10">
      <t>ロンブン</t>
    </rPh>
    <rPh sb="10" eb="11">
      <t>スウ</t>
    </rPh>
    <phoneticPr fontId="2"/>
  </si>
  <si>
    <t>TOP10%補正論文数の割合</t>
    <rPh sb="6" eb="8">
      <t>ホセイ</t>
    </rPh>
    <rPh sb="8" eb="10">
      <t>ロンブン</t>
    </rPh>
    <rPh sb="10" eb="11">
      <t>スウ</t>
    </rPh>
    <rPh sb="12" eb="14">
      <t>ワリアイ</t>
    </rPh>
    <phoneticPr fontId="2"/>
  </si>
  <si>
    <t>○共同利用・共同研究による成果として発表された論文の総数【単独・NW総・NW個】</t>
    <rPh sb="1" eb="3">
      <t>キョウドウ</t>
    </rPh>
    <rPh sb="3" eb="5">
      <t>リヨウ</t>
    </rPh>
    <rPh sb="6" eb="8">
      <t>キョウドウ</t>
    </rPh>
    <rPh sb="8" eb="10">
      <t>ケンキュウ</t>
    </rPh>
    <rPh sb="13" eb="15">
      <t>セイカ</t>
    </rPh>
    <rPh sb="18" eb="20">
      <t>ハッピョウ</t>
    </rPh>
    <rPh sb="23" eb="25">
      <t>ロンブン</t>
    </rPh>
    <rPh sb="26" eb="28">
      <t>ソウスウ</t>
    </rPh>
    <phoneticPr fontId="2"/>
  </si>
  <si>
    <r>
      <t>　※</t>
    </r>
    <r>
      <rPr>
        <u/>
        <sz val="10"/>
        <rFont val="ＭＳ Ｐゴシック"/>
        <family val="3"/>
        <charset val="128"/>
      </rPr>
      <t>拠点における共同利用・共同研究の成果である旨の Acknowledgement（謝辞）等がある論文のみを記入して</t>
    </r>
    <rPh sb="2" eb="4">
      <t>キョテン</t>
    </rPh>
    <rPh sb="8" eb="10">
      <t>キョウドウ</t>
    </rPh>
    <rPh sb="10" eb="12">
      <t>リヨウ</t>
    </rPh>
    <rPh sb="13" eb="15">
      <t>キョウドウ</t>
    </rPh>
    <rPh sb="15" eb="17">
      <t>ケンキュウ</t>
    </rPh>
    <rPh sb="18" eb="20">
      <t>セイカ</t>
    </rPh>
    <rPh sb="23" eb="24">
      <t>ムネ</t>
    </rPh>
    <rPh sb="42" eb="44">
      <t>シャジ</t>
    </rPh>
    <rPh sb="45" eb="46">
      <t>トウ</t>
    </rPh>
    <rPh sb="49" eb="51">
      <t>ロンブン</t>
    </rPh>
    <rPh sb="54" eb="56">
      <t>キニュウ</t>
    </rPh>
    <phoneticPr fontId="2"/>
  </si>
  <si>
    <r>
      <t xml:space="preserve"> </t>
    </r>
    <r>
      <rPr>
        <u/>
        <sz val="10"/>
        <rFont val="ＭＳ Ｐゴシック"/>
        <family val="3"/>
        <charset val="128"/>
      </rPr>
      <t>Acknowledgement（謝辞）等がある論文のみを記入してください。</t>
    </r>
    <rPh sb="20" eb="21">
      <t>トウ</t>
    </rPh>
    <phoneticPr fontId="2"/>
  </si>
  <si>
    <t>令和4年度（R5.3.31現在）</t>
    <rPh sb="0" eb="2">
      <t>レイワ</t>
    </rPh>
    <rPh sb="3" eb="5">
      <t>ネンド</t>
    </rPh>
    <rPh sb="4" eb="5">
      <t>ド</t>
    </rPh>
    <rPh sb="13" eb="15">
      <t>ゲンザイ</t>
    </rPh>
    <phoneticPr fontId="2"/>
  </si>
  <si>
    <t>その他人員（R5.3.31現在）</t>
    <rPh sb="2" eb="3">
      <t>タ</t>
    </rPh>
    <rPh sb="3" eb="5">
      <t>ジンイン</t>
    </rPh>
    <rPh sb="13" eb="15">
      <t>ゲンザイ</t>
    </rPh>
    <phoneticPr fontId="2"/>
  </si>
  <si>
    <t>令和4年度</t>
    <rPh sb="0" eb="2">
      <t>レイワ</t>
    </rPh>
    <rPh sb="3" eb="5">
      <t>ネンド</t>
    </rPh>
    <phoneticPr fontId="2"/>
  </si>
  <si>
    <t>令和5年度</t>
    <rPh sb="0" eb="2">
      <t>レイワ</t>
    </rPh>
    <rPh sb="3" eb="5">
      <t>ネンド</t>
    </rPh>
    <phoneticPr fontId="2"/>
  </si>
  <si>
    <t>（例）令和4年度</t>
    <rPh sb="1" eb="2">
      <t>レイ</t>
    </rPh>
    <rPh sb="3" eb="5">
      <t>レイワ</t>
    </rPh>
    <rPh sb="6" eb="8">
      <t>ネンド</t>
    </rPh>
    <phoneticPr fontId="2"/>
  </si>
  <si>
    <r>
      <t>令和5年度（</t>
    </r>
    <r>
      <rPr>
        <sz val="11"/>
        <rFont val="ＭＳ Ｐゴシック"/>
        <family val="3"/>
        <charset val="128"/>
      </rPr>
      <t>R5.12.31現在）</t>
    </r>
    <rPh sb="0" eb="2">
      <t>レイワ</t>
    </rPh>
    <rPh sb="3" eb="5">
      <t>ネンド</t>
    </rPh>
    <rPh sb="4" eb="5">
      <t>ド</t>
    </rPh>
    <phoneticPr fontId="2"/>
  </si>
  <si>
    <t>令和4年度（R5.3.31現在）</t>
    <rPh sb="0" eb="2">
      <t>レイワ</t>
    </rPh>
    <rPh sb="3" eb="5">
      <t>ネンド</t>
    </rPh>
    <rPh sb="13" eb="15">
      <t>ゲンザイ</t>
    </rPh>
    <phoneticPr fontId="2"/>
  </si>
  <si>
    <t>令和5年度（R5.12.31現在）</t>
    <rPh sb="0" eb="2">
      <t>レイワ</t>
    </rPh>
    <rPh sb="3" eb="5">
      <t>ネンド</t>
    </rPh>
    <rPh sb="14" eb="16">
      <t>ゲンザイ</t>
    </rPh>
    <phoneticPr fontId="2"/>
  </si>
  <si>
    <t>学術変革領域研究（A）</t>
    <rPh sb="0" eb="2">
      <t>ガクジュツ</t>
    </rPh>
    <rPh sb="2" eb="4">
      <t>ヘンカク</t>
    </rPh>
    <rPh sb="4" eb="6">
      <t>リョウイキ</t>
    </rPh>
    <rPh sb="6" eb="8">
      <t>ケンキュウ</t>
    </rPh>
    <phoneticPr fontId="2"/>
  </si>
  <si>
    <t>学術変革領域研究（B）</t>
    <rPh sb="0" eb="2">
      <t>ガクジュツ</t>
    </rPh>
    <rPh sb="2" eb="4">
      <t>ヘンカク</t>
    </rPh>
    <rPh sb="4" eb="6">
      <t>リョウイキ</t>
    </rPh>
    <rPh sb="6" eb="8">
      <t>ケンキュウ</t>
    </rPh>
    <phoneticPr fontId="2"/>
  </si>
  <si>
    <t>その他の補助金等の内訳 （令和4年度）</t>
    <rPh sb="2" eb="3">
      <t>タ</t>
    </rPh>
    <rPh sb="4" eb="7">
      <t>ホジョキン</t>
    </rPh>
    <rPh sb="7" eb="8">
      <t>トウ</t>
    </rPh>
    <rPh sb="9" eb="11">
      <t>ウチワケ</t>
    </rPh>
    <rPh sb="13" eb="15">
      <t>レイワ</t>
    </rPh>
    <rPh sb="16" eb="18">
      <t>ネンド</t>
    </rPh>
    <phoneticPr fontId="2"/>
  </si>
  <si>
    <t>令和4年度受入額</t>
    <rPh sb="0" eb="2">
      <t>レイワ</t>
    </rPh>
    <rPh sb="5" eb="7">
      <t>ウケイレ</t>
    </rPh>
    <rPh sb="7" eb="8">
      <t>ガク</t>
    </rPh>
    <phoneticPr fontId="2"/>
  </si>
  <si>
    <t>その他の補助金等の内訳 （令和5年度）</t>
    <rPh sb="2" eb="3">
      <t>タ</t>
    </rPh>
    <rPh sb="4" eb="7">
      <t>ホジョキン</t>
    </rPh>
    <rPh sb="7" eb="8">
      <t>トウ</t>
    </rPh>
    <rPh sb="9" eb="11">
      <t>ウチワケ</t>
    </rPh>
    <rPh sb="13" eb="15">
      <t>レイワ</t>
    </rPh>
    <rPh sb="16" eb="18">
      <t>ネンド</t>
    </rPh>
    <phoneticPr fontId="2"/>
  </si>
  <si>
    <t>令和5年度受入額</t>
    <rPh sb="0" eb="2">
      <t>レイワ</t>
    </rPh>
    <rPh sb="5" eb="7">
      <t>ウケイレ</t>
    </rPh>
    <rPh sb="7" eb="8">
      <t>ガク</t>
    </rPh>
    <phoneticPr fontId="2"/>
  </si>
  <si>
    <t>（独）○○研究機構</t>
    <rPh sb="1" eb="2">
      <t>ドク</t>
    </rPh>
    <rPh sb="5" eb="9">
      <t>ケンキュウキコウ</t>
    </rPh>
    <phoneticPr fontId="2"/>
  </si>
  <si>
    <t>R4～R5</t>
    <phoneticPr fontId="2"/>
  </si>
  <si>
    <t>R4.00.00～R5.00.00</t>
    <phoneticPr fontId="2"/>
  </si>
  <si>
    <t>R4</t>
    <phoneticPr fontId="2"/>
  </si>
  <si>
    <t>R5</t>
    <phoneticPr fontId="2"/>
  </si>
  <si>
    <t>共同利用・共同研究の主な内容（令和4年度）</t>
    <rPh sb="0" eb="2">
      <t>キョウドウ</t>
    </rPh>
    <rPh sb="2" eb="4">
      <t>リヨウ</t>
    </rPh>
    <rPh sb="5" eb="7">
      <t>キョウドウ</t>
    </rPh>
    <rPh sb="7" eb="9">
      <t>ケンキュウ</t>
    </rPh>
    <rPh sb="10" eb="11">
      <t>オモ</t>
    </rPh>
    <rPh sb="12" eb="14">
      <t>ナイヨウ</t>
    </rPh>
    <rPh sb="15" eb="17">
      <t>レイワ</t>
    </rPh>
    <rPh sb="18" eb="20">
      <t>ネンド</t>
    </rPh>
    <phoneticPr fontId="2"/>
  </si>
  <si>
    <t>共同利用・共同研究の主な内容（令和5年度）</t>
    <rPh sb="0" eb="2">
      <t>キョウドウ</t>
    </rPh>
    <rPh sb="2" eb="4">
      <t>リヨウ</t>
    </rPh>
    <rPh sb="5" eb="7">
      <t>キョウドウ</t>
    </rPh>
    <rPh sb="7" eb="9">
      <t>ケンキュウ</t>
    </rPh>
    <rPh sb="10" eb="11">
      <t>オモ</t>
    </rPh>
    <rPh sb="12" eb="14">
      <t>ナイヨウ</t>
    </rPh>
    <rPh sb="15" eb="17">
      <t>レイワ</t>
    </rPh>
    <rPh sb="18" eb="20">
      <t>ネンドヘイネンド</t>
    </rPh>
    <phoneticPr fontId="2"/>
  </si>
  <si>
    <t>代表研究者名</t>
    <rPh sb="0" eb="2">
      <t>ダイヒョウ</t>
    </rPh>
    <rPh sb="2" eb="5">
      <t>ケンキュウシャ</t>
    </rPh>
    <rPh sb="5" eb="6">
      <t>メイ</t>
    </rPh>
    <phoneticPr fontId="2"/>
  </si>
  <si>
    <t>研究プロジェクト等の概要・成果</t>
    <rPh sb="0" eb="2">
      <t>ケンキュウ</t>
    </rPh>
    <rPh sb="8" eb="9">
      <t>トウ</t>
    </rPh>
    <rPh sb="10" eb="12">
      <t>ガイヨウ</t>
    </rPh>
    <rPh sb="13" eb="15">
      <t>セイカ</t>
    </rPh>
    <phoneticPr fontId="2"/>
  </si>
  <si>
    <t>実施期間</t>
    <rPh sb="0" eb="2">
      <t>ジッシ</t>
    </rPh>
    <rPh sb="2" eb="4">
      <t>キカン</t>
    </rPh>
    <phoneticPr fontId="2"/>
  </si>
  <si>
    <t>参加者（国）の規模</t>
    <rPh sb="0" eb="3">
      <t>サンカシャ</t>
    </rPh>
    <rPh sb="4" eb="5">
      <t>クニ</t>
    </rPh>
    <rPh sb="7" eb="9">
      <t>キボ</t>
    </rPh>
    <phoneticPr fontId="2"/>
  </si>
  <si>
    <t>総数</t>
    <rPh sb="0" eb="2">
      <t>ソウスウ</t>
    </rPh>
    <phoneticPr fontId="2"/>
  </si>
  <si>
    <t>国際会議等の名称</t>
    <rPh sb="0" eb="2">
      <t>コクサイ</t>
    </rPh>
    <rPh sb="2" eb="4">
      <t>カイギ</t>
    </rPh>
    <rPh sb="4" eb="5">
      <t>トウ</t>
    </rPh>
    <rPh sb="6" eb="8">
      <t>メイショウ</t>
    </rPh>
    <phoneticPr fontId="2"/>
  </si>
  <si>
    <t>参加者（国）の規模</t>
    <rPh sb="0" eb="2">
      <t>サンカ</t>
    </rPh>
    <rPh sb="2" eb="3">
      <t>シャ</t>
    </rPh>
    <rPh sb="4" eb="5">
      <t>コク</t>
    </rPh>
    <rPh sb="7" eb="9">
      <t>キボ</t>
    </rPh>
    <phoneticPr fontId="2"/>
  </si>
  <si>
    <t xml:space="preserve"> １－１．研究施設の組織等</t>
    <rPh sb="5" eb="7">
      <t>ケンキュウ</t>
    </rPh>
    <rPh sb="7" eb="9">
      <t>シセツ</t>
    </rPh>
    <rPh sb="10" eb="12">
      <t>ソシキ</t>
    </rPh>
    <rPh sb="12" eb="13">
      <t>トウ</t>
    </rPh>
    <phoneticPr fontId="2"/>
  </si>
  <si>
    <t>１-１-１．教員数</t>
    <rPh sb="6" eb="8">
      <t>キョウイン</t>
    </rPh>
    <rPh sb="8" eb="9">
      <t>スウ</t>
    </rPh>
    <phoneticPr fontId="2"/>
  </si>
  <si>
    <t>１-１-１-①．教員数（令和4年度）【単独・NW個】</t>
    <rPh sb="8" eb="10">
      <t>キョウイン</t>
    </rPh>
    <rPh sb="10" eb="11">
      <t>スウ</t>
    </rPh>
    <rPh sb="12" eb="14">
      <t>レイワ</t>
    </rPh>
    <rPh sb="15" eb="17">
      <t>ネンド</t>
    </rPh>
    <rPh sb="17" eb="19">
      <t>ヘイネンド</t>
    </rPh>
    <phoneticPr fontId="2"/>
  </si>
  <si>
    <t>１-１-１-②．教員数（令和5年度）【単独・NW個】</t>
    <rPh sb="8" eb="10">
      <t>キョウイン</t>
    </rPh>
    <rPh sb="10" eb="11">
      <t>スウ</t>
    </rPh>
    <rPh sb="12" eb="14">
      <t>レイワ</t>
    </rPh>
    <rPh sb="15" eb="17">
      <t>ネンド</t>
    </rPh>
    <rPh sb="16" eb="17">
      <t>ドヘイネンド</t>
    </rPh>
    <phoneticPr fontId="2"/>
  </si>
  <si>
    <r>
      <t>その他人員（</t>
    </r>
    <r>
      <rPr>
        <sz val="11"/>
        <rFont val="ＭＳ Ｐゴシック"/>
        <family val="3"/>
        <charset val="128"/>
      </rPr>
      <t>R5.12.31現在）</t>
    </r>
    <rPh sb="2" eb="3">
      <t>タ</t>
    </rPh>
    <rPh sb="3" eb="5">
      <t>ジンイン</t>
    </rPh>
    <rPh sb="14" eb="16">
      <t>ゲンザイ</t>
    </rPh>
    <phoneticPr fontId="2"/>
  </si>
  <si>
    <t>１-１-２．人材の流動性【単独・NW個】</t>
    <rPh sb="6" eb="8">
      <t>ジンザイ</t>
    </rPh>
    <rPh sb="9" eb="12">
      <t>リュウドウセイ</t>
    </rPh>
    <phoneticPr fontId="2"/>
  </si>
  <si>
    <t>１－２．研究施設の予算・決算・外部資金等</t>
    <rPh sb="4" eb="6">
      <t>ケンキュウ</t>
    </rPh>
    <rPh sb="6" eb="8">
      <t>シセツ</t>
    </rPh>
    <rPh sb="9" eb="11">
      <t>ヨサン</t>
    </rPh>
    <rPh sb="12" eb="14">
      <t>ケッサン</t>
    </rPh>
    <rPh sb="15" eb="17">
      <t>ガイブ</t>
    </rPh>
    <rPh sb="17" eb="19">
      <t>シキン</t>
    </rPh>
    <rPh sb="19" eb="20">
      <t>トウ</t>
    </rPh>
    <phoneticPr fontId="2"/>
  </si>
  <si>
    <t>１-２-１．決算額【単独・NW個】</t>
    <rPh sb="6" eb="8">
      <t>ケッサン</t>
    </rPh>
    <rPh sb="8" eb="9">
      <t>ガク</t>
    </rPh>
    <phoneticPr fontId="2"/>
  </si>
  <si>
    <t>１-２-２．教員１人当たりの研究費【単独・NW個】</t>
    <rPh sb="6" eb="8">
      <t>キョウイン</t>
    </rPh>
    <rPh sb="9" eb="10">
      <t>ニン</t>
    </rPh>
    <rPh sb="10" eb="11">
      <t>ア</t>
    </rPh>
    <rPh sb="14" eb="17">
      <t>ケンキュウヒ</t>
    </rPh>
    <phoneticPr fontId="2"/>
  </si>
  <si>
    <t>平均</t>
    <rPh sb="0" eb="2">
      <t>ヘイキン</t>
    </rPh>
    <phoneticPr fontId="2"/>
  </si>
  <si>
    <t>１-２-３．科学研究費助成事業等の採択状況</t>
    <rPh sb="6" eb="8">
      <t>カガク</t>
    </rPh>
    <rPh sb="8" eb="11">
      <t>ケンキュウヒ</t>
    </rPh>
    <rPh sb="11" eb="13">
      <t>ジョセイ</t>
    </rPh>
    <rPh sb="13" eb="15">
      <t>ジギョウ</t>
    </rPh>
    <rPh sb="15" eb="16">
      <t>トウ</t>
    </rPh>
    <rPh sb="17" eb="19">
      <t>サイタク</t>
    </rPh>
    <rPh sb="19" eb="21">
      <t>ジョウキョウ</t>
    </rPh>
    <phoneticPr fontId="2"/>
  </si>
  <si>
    <t>１-２-３-①．科学研究費助成事業等の採択状況 （令和4年度）【単独・NW個】</t>
    <rPh sb="8" eb="10">
      <t>カガク</t>
    </rPh>
    <rPh sb="10" eb="13">
      <t>ケンキュウヒ</t>
    </rPh>
    <rPh sb="13" eb="15">
      <t>ジョセイ</t>
    </rPh>
    <rPh sb="15" eb="17">
      <t>ジギョウ</t>
    </rPh>
    <rPh sb="17" eb="18">
      <t>トウ</t>
    </rPh>
    <rPh sb="19" eb="21">
      <t>サイタク</t>
    </rPh>
    <rPh sb="21" eb="23">
      <t>ジョウキョウ</t>
    </rPh>
    <rPh sb="25" eb="27">
      <t>レイワ</t>
    </rPh>
    <rPh sb="28" eb="30">
      <t>ネンド</t>
    </rPh>
    <phoneticPr fontId="2"/>
  </si>
  <si>
    <t xml:space="preserve"> </t>
    <phoneticPr fontId="2"/>
  </si>
  <si>
    <t>国際先導研究</t>
    <rPh sb="0" eb="6">
      <t>コクサイセンドウケンキュウ</t>
    </rPh>
    <phoneticPr fontId="2"/>
  </si>
  <si>
    <t>○令和4年度における教員一人当たりの採択件数及び金額：</t>
    <rPh sb="1" eb="3">
      <t>レイワ</t>
    </rPh>
    <rPh sb="10" eb="12">
      <t>キョウイン</t>
    </rPh>
    <rPh sb="12" eb="14">
      <t>ヒトリ</t>
    </rPh>
    <phoneticPr fontId="2"/>
  </si>
  <si>
    <t>１-２-３-②．科学研究費助成事業等の採択状況 （令和5年度）【単独・NW個】</t>
    <rPh sb="8" eb="10">
      <t>カガク</t>
    </rPh>
    <rPh sb="10" eb="13">
      <t>ケンキュウヒ</t>
    </rPh>
    <rPh sb="13" eb="15">
      <t>ジョセイ</t>
    </rPh>
    <rPh sb="15" eb="17">
      <t>ジギョウ</t>
    </rPh>
    <rPh sb="17" eb="18">
      <t>トウ</t>
    </rPh>
    <rPh sb="19" eb="21">
      <t>サイタク</t>
    </rPh>
    <rPh sb="21" eb="23">
      <t>ジョウキョウ</t>
    </rPh>
    <rPh sb="25" eb="27">
      <t>レイワ</t>
    </rPh>
    <rPh sb="28" eb="30">
      <t>ネンド</t>
    </rPh>
    <phoneticPr fontId="2"/>
  </si>
  <si>
    <t>○令和5年度における教員一人当たりの採択件数及び金額：</t>
    <rPh sb="1" eb="3">
      <t>レイワ</t>
    </rPh>
    <rPh sb="10" eb="12">
      <t>キョウイン</t>
    </rPh>
    <rPh sb="12" eb="14">
      <t>ヒトリ</t>
    </rPh>
    <phoneticPr fontId="2"/>
  </si>
  <si>
    <t>１-２-４．その他の外部資金受入状況</t>
    <rPh sb="8" eb="9">
      <t>タ</t>
    </rPh>
    <rPh sb="10" eb="12">
      <t>ガイブ</t>
    </rPh>
    <rPh sb="12" eb="14">
      <t>シキン</t>
    </rPh>
    <rPh sb="14" eb="16">
      <t>ウケイレ</t>
    </rPh>
    <rPh sb="16" eb="18">
      <t>ジョウキョウ</t>
    </rPh>
    <phoneticPr fontId="2"/>
  </si>
  <si>
    <t>１-２-４-①．民間等との共同研究【単独・NW個】</t>
    <rPh sb="8" eb="10">
      <t>ミンカン</t>
    </rPh>
    <rPh sb="10" eb="11">
      <t>トウ</t>
    </rPh>
    <rPh sb="13" eb="15">
      <t>キョウドウ</t>
    </rPh>
    <rPh sb="15" eb="17">
      <t>ケンキュウ</t>
    </rPh>
    <phoneticPr fontId="2"/>
  </si>
  <si>
    <t>１-２-４-②．受託研究【単独・NW個】</t>
    <rPh sb="8" eb="10">
      <t>ジュタク</t>
    </rPh>
    <rPh sb="10" eb="12">
      <t>ケンキュウ</t>
    </rPh>
    <phoneticPr fontId="2"/>
  </si>
  <si>
    <t>１－３．研究施設の国際交流状況</t>
    <rPh sb="4" eb="6">
      <t>ケンキュウ</t>
    </rPh>
    <rPh sb="6" eb="8">
      <t>シセツ</t>
    </rPh>
    <rPh sb="9" eb="11">
      <t>コクサイ</t>
    </rPh>
    <rPh sb="11" eb="13">
      <t>コウリュウ</t>
    </rPh>
    <rPh sb="13" eb="15">
      <t>ジョウキョウ</t>
    </rPh>
    <phoneticPr fontId="2"/>
  </si>
  <si>
    <t>１-３-１．学術国際交流協定の状況【単独・NW個】</t>
    <rPh sb="6" eb="8">
      <t>ガクジュツ</t>
    </rPh>
    <rPh sb="8" eb="10">
      <t>コクサイ</t>
    </rPh>
    <rPh sb="10" eb="12">
      <t>コウリュウ</t>
    </rPh>
    <rPh sb="12" eb="14">
      <t>キョウテイ</t>
    </rPh>
    <rPh sb="15" eb="17">
      <t>ジョウキョウ</t>
    </rPh>
    <phoneticPr fontId="2"/>
  </si>
  <si>
    <t>平　均</t>
    <rPh sb="0" eb="1">
      <t>ヒラ</t>
    </rPh>
    <rPh sb="2" eb="3">
      <t>ヒトシ</t>
    </rPh>
    <phoneticPr fontId="2"/>
  </si>
  <si>
    <t>１-３-２．国際的な研究プロジェクトへの参加状況 【単独・NW個】</t>
    <rPh sb="6" eb="9">
      <t>コクサイテキ</t>
    </rPh>
    <rPh sb="10" eb="12">
      <t>ケンキュウ</t>
    </rPh>
    <rPh sb="20" eb="22">
      <t>サンカ</t>
    </rPh>
    <rPh sb="22" eb="24">
      <t>ジョウキョウ</t>
    </rPh>
    <phoneticPr fontId="2"/>
  </si>
  <si>
    <t>１-３-３．国際的な研究プロジェクトの長を務めた研究者の在籍状況【単独・NW個】</t>
    <rPh sb="6" eb="9">
      <t>コクサイテキ</t>
    </rPh>
    <rPh sb="10" eb="12">
      <t>ケンキュウ</t>
    </rPh>
    <rPh sb="19" eb="20">
      <t>チョウ</t>
    </rPh>
    <rPh sb="21" eb="22">
      <t>ツト</t>
    </rPh>
    <rPh sb="24" eb="27">
      <t>ケンキュウシャ</t>
    </rPh>
    <rPh sb="28" eb="32">
      <t>ザイセキジョウキョウ</t>
    </rPh>
    <rPh sb="33" eb="35">
      <t>タンドク</t>
    </rPh>
    <rPh sb="38" eb="39">
      <t>コ</t>
    </rPh>
    <phoneticPr fontId="2"/>
  </si>
  <si>
    <t>１-３-４．有力な国際会議等での講演・発表・報告等の実施状況【単独・NW個】</t>
    <rPh sb="6" eb="8">
      <t>ユウリョク</t>
    </rPh>
    <rPh sb="9" eb="11">
      <t>コクサイ</t>
    </rPh>
    <rPh sb="11" eb="13">
      <t>カイギ</t>
    </rPh>
    <rPh sb="13" eb="14">
      <t>トウ</t>
    </rPh>
    <rPh sb="16" eb="18">
      <t>コウエン</t>
    </rPh>
    <rPh sb="19" eb="21">
      <t>ハッピョウ</t>
    </rPh>
    <rPh sb="22" eb="24">
      <t>ホウコク</t>
    </rPh>
    <rPh sb="24" eb="25">
      <t>トウ</t>
    </rPh>
    <rPh sb="26" eb="28">
      <t>ジッシ</t>
    </rPh>
    <rPh sb="28" eb="30">
      <t>ジョウキョウ</t>
    </rPh>
    <rPh sb="31" eb="33">
      <t>タンドク</t>
    </rPh>
    <rPh sb="36" eb="37">
      <t>コ</t>
    </rPh>
    <phoneticPr fontId="2"/>
  </si>
  <si>
    <t>１-３-５．研究者の海外派遣状況・外国人研究者の招へい状況（延べ人数）【単独・NW個】</t>
    <rPh sb="6" eb="8">
      <t>ケンキュウ</t>
    </rPh>
    <rPh sb="8" eb="9">
      <t>シャ</t>
    </rPh>
    <rPh sb="10" eb="12">
      <t>カイガイ</t>
    </rPh>
    <rPh sb="12" eb="14">
      <t>ハケン</t>
    </rPh>
    <rPh sb="14" eb="16">
      <t>ジョウキョウ</t>
    </rPh>
    <rPh sb="17" eb="19">
      <t>ガイコク</t>
    </rPh>
    <rPh sb="19" eb="20">
      <t>ジン</t>
    </rPh>
    <rPh sb="20" eb="22">
      <t>ケンキュウ</t>
    </rPh>
    <rPh sb="22" eb="23">
      <t>シャ</t>
    </rPh>
    <rPh sb="24" eb="25">
      <t>ショウ</t>
    </rPh>
    <rPh sb="27" eb="29">
      <t>ジョウキョウ</t>
    </rPh>
    <rPh sb="30" eb="31">
      <t>ノ</t>
    </rPh>
    <rPh sb="32" eb="34">
      <t>ニンズウ</t>
    </rPh>
    <phoneticPr fontId="2"/>
  </si>
  <si>
    <t>１-３-６．その他、国際研究協力活動の状況【単独・NW個】</t>
    <rPh sb="8" eb="9">
      <t>タ</t>
    </rPh>
    <rPh sb="10" eb="12">
      <t>コクサイ</t>
    </rPh>
    <rPh sb="12" eb="14">
      <t>ケンキュウ</t>
    </rPh>
    <rPh sb="14" eb="16">
      <t>キョウリョク</t>
    </rPh>
    <rPh sb="16" eb="18">
      <t>カツドウ</t>
    </rPh>
    <rPh sb="19" eb="21">
      <t>ジョウキョウ</t>
    </rPh>
    <phoneticPr fontId="2"/>
  </si>
  <si>
    <t>１－４．研究施設の教育活動・人材育成</t>
    <rPh sb="4" eb="6">
      <t>ケンキュウ</t>
    </rPh>
    <rPh sb="6" eb="8">
      <t>シセツ</t>
    </rPh>
    <rPh sb="9" eb="11">
      <t>キョウイク</t>
    </rPh>
    <rPh sb="11" eb="13">
      <t>カツドウ</t>
    </rPh>
    <rPh sb="14" eb="16">
      <t>ジンザイ</t>
    </rPh>
    <rPh sb="16" eb="18">
      <t>イクセイ</t>
    </rPh>
    <phoneticPr fontId="2"/>
  </si>
  <si>
    <t>１-４-１．大学院生等の受入状況【単独・NW個】</t>
    <rPh sb="6" eb="8">
      <t>ダイガク</t>
    </rPh>
    <rPh sb="8" eb="10">
      <t>インセイ</t>
    </rPh>
    <rPh sb="10" eb="11">
      <t>トウ</t>
    </rPh>
    <rPh sb="12" eb="14">
      <t>ウケイレ</t>
    </rPh>
    <rPh sb="14" eb="16">
      <t>ジョウキョウ</t>
    </rPh>
    <phoneticPr fontId="2"/>
  </si>
  <si>
    <t>１-４-２．当該研究所等・施設を利用して学位を取得した大学院生数【単独・NW個】</t>
    <rPh sb="6" eb="8">
      <t>トウガイ</t>
    </rPh>
    <rPh sb="8" eb="11">
      <t>ケンキュウジョ</t>
    </rPh>
    <rPh sb="11" eb="12">
      <t>トウ</t>
    </rPh>
    <rPh sb="13" eb="15">
      <t>シセツ</t>
    </rPh>
    <rPh sb="16" eb="18">
      <t>リヨウ</t>
    </rPh>
    <rPh sb="20" eb="22">
      <t>ガクイ</t>
    </rPh>
    <rPh sb="23" eb="25">
      <t>シュトク</t>
    </rPh>
    <rPh sb="27" eb="30">
      <t>ダイガクイン</t>
    </rPh>
    <rPh sb="30" eb="31">
      <t>ナマ</t>
    </rPh>
    <rPh sb="31" eb="32">
      <t>カズ</t>
    </rPh>
    <rPh sb="38" eb="39">
      <t>コ</t>
    </rPh>
    <phoneticPr fontId="2"/>
  </si>
  <si>
    <t>１-４-３．留学生の受入状況【単独・NW個】</t>
    <rPh sb="6" eb="9">
      <t>リュウガクセイ</t>
    </rPh>
    <rPh sb="10" eb="11">
      <t>ウ</t>
    </rPh>
    <rPh sb="11" eb="12">
      <t>イ</t>
    </rPh>
    <rPh sb="12" eb="14">
      <t>ジョウキョウ</t>
    </rPh>
    <phoneticPr fontId="2"/>
  </si>
  <si>
    <t>２-１-１-①．共同利用・共同研究による特筆すべき研究成果（特許を含む）【単独・NW総・NW個】</t>
    <rPh sb="8" eb="10">
      <t>キョウドウ</t>
    </rPh>
    <rPh sb="10" eb="12">
      <t>リヨウ</t>
    </rPh>
    <rPh sb="13" eb="15">
      <t>キョウドウ</t>
    </rPh>
    <rPh sb="15" eb="17">
      <t>ケンキュウ</t>
    </rPh>
    <rPh sb="20" eb="22">
      <t>トクヒツ</t>
    </rPh>
    <rPh sb="25" eb="27">
      <t>ケンキュウ</t>
    </rPh>
    <rPh sb="27" eb="29">
      <t>セイカ</t>
    </rPh>
    <rPh sb="30" eb="32">
      <t>トッキョ</t>
    </rPh>
    <rPh sb="33" eb="34">
      <t>フク</t>
    </rPh>
    <rPh sb="46" eb="47">
      <t>コ</t>
    </rPh>
    <phoneticPr fontId="2"/>
  </si>
  <si>
    <t>※共同利用・共同研究による優れた研究成果や産業・社会活動等に大きな影響を与えた研究成果について</t>
    <rPh sb="1" eb="5">
      <t>キョウドウリヨウ</t>
    </rPh>
    <rPh sb="6" eb="10">
      <t>キョウドウケンキュウ</t>
    </rPh>
    <rPh sb="13" eb="14">
      <t>スグ</t>
    </rPh>
    <rPh sb="16" eb="18">
      <t>ケンキュウ</t>
    </rPh>
    <rPh sb="18" eb="20">
      <t>セイカ</t>
    </rPh>
    <rPh sb="21" eb="23">
      <t>サンギョウ</t>
    </rPh>
    <rPh sb="24" eb="26">
      <t>シャカイ</t>
    </rPh>
    <rPh sb="26" eb="28">
      <t>カツドウ</t>
    </rPh>
    <rPh sb="28" eb="29">
      <t>トウ</t>
    </rPh>
    <rPh sb="30" eb="31">
      <t>オオ</t>
    </rPh>
    <rPh sb="33" eb="35">
      <t>エイキョウ</t>
    </rPh>
    <rPh sb="36" eb="37">
      <t>アタ</t>
    </rPh>
    <rPh sb="39" eb="41">
      <t>ケンキュウ</t>
    </rPh>
    <rPh sb="41" eb="43">
      <t>セイカ</t>
    </rPh>
    <phoneticPr fontId="2"/>
  </si>
  <si>
    <t>２-１-１-②．共同利用・共同研究活動が発展したプロジェクト等【単独・NW総・NW個】</t>
    <rPh sb="8" eb="10">
      <t>キョウドウ</t>
    </rPh>
    <rPh sb="10" eb="12">
      <t>リヨウ</t>
    </rPh>
    <rPh sb="13" eb="15">
      <t>キョウドウ</t>
    </rPh>
    <rPh sb="15" eb="17">
      <t>ケンキュウ</t>
    </rPh>
    <rPh sb="17" eb="19">
      <t>カツドウ</t>
    </rPh>
    <rPh sb="20" eb="22">
      <t>ハッテン</t>
    </rPh>
    <rPh sb="30" eb="31">
      <t>トウ</t>
    </rPh>
    <phoneticPr fontId="2"/>
  </si>
  <si>
    <t>２－１．共同利用・共同研究の実施状況</t>
    <rPh sb="4" eb="8">
      <t>キョウドウリヨウ</t>
    </rPh>
    <rPh sb="9" eb="13">
      <t>キョウドウケンキュウ</t>
    </rPh>
    <rPh sb="14" eb="16">
      <t>ジッシ</t>
    </rPh>
    <rPh sb="16" eb="18">
      <t>ジョウキョウ</t>
    </rPh>
    <phoneticPr fontId="2"/>
  </si>
  <si>
    <t>２-１-１．共同利用・共同研究による成果</t>
    <rPh sb="6" eb="8">
      <t>キョウドウ</t>
    </rPh>
    <rPh sb="8" eb="10">
      <t>リヨウ</t>
    </rPh>
    <rPh sb="11" eb="13">
      <t>キョウドウ</t>
    </rPh>
    <rPh sb="13" eb="15">
      <t>ケンキュウ</t>
    </rPh>
    <rPh sb="18" eb="20">
      <t>セイカ</t>
    </rPh>
    <phoneticPr fontId="2"/>
  </si>
  <si>
    <t>２-１-１-③．拠点における受賞状況【単独・NW総・NW個】</t>
    <rPh sb="8" eb="10">
      <t>キョテン</t>
    </rPh>
    <rPh sb="14" eb="16">
      <t>ジュショウ</t>
    </rPh>
    <rPh sb="16" eb="18">
      <t>ジョウキョウ</t>
    </rPh>
    <phoneticPr fontId="2"/>
  </si>
  <si>
    <t xml:space="preserve">２-１-２．共同利用・共同研究による特筆すべき国際的な成果 </t>
    <rPh sb="6" eb="8">
      <t>キョウドウ</t>
    </rPh>
    <rPh sb="8" eb="10">
      <t>リヨウ</t>
    </rPh>
    <rPh sb="11" eb="13">
      <t>キョウドウ</t>
    </rPh>
    <rPh sb="13" eb="15">
      <t>ケンキュウ</t>
    </rPh>
    <rPh sb="18" eb="20">
      <t>トクヒツ</t>
    </rPh>
    <rPh sb="23" eb="26">
      <t>コクサイテキ</t>
    </rPh>
    <rPh sb="27" eb="29">
      <t>セイカ</t>
    </rPh>
    <phoneticPr fontId="2"/>
  </si>
  <si>
    <t>２-１-２-②．共同利用・共同研究活動が発展したプロジェクト等【単独・NW総・NW個】</t>
    <rPh sb="8" eb="10">
      <t>キョウドウ</t>
    </rPh>
    <rPh sb="10" eb="12">
      <t>リヨウ</t>
    </rPh>
    <rPh sb="13" eb="15">
      <t>キョウドウ</t>
    </rPh>
    <rPh sb="15" eb="17">
      <t>ケンキュウ</t>
    </rPh>
    <rPh sb="17" eb="19">
      <t>カツドウ</t>
    </rPh>
    <rPh sb="20" eb="22">
      <t>ハッテン</t>
    </rPh>
    <rPh sb="30" eb="31">
      <t>トウ</t>
    </rPh>
    <phoneticPr fontId="2"/>
  </si>
  <si>
    <t xml:space="preserve">２-１-３．共同利用・共同研究による成果として発表された論文数 </t>
    <rPh sb="6" eb="8">
      <t>キョウドウ</t>
    </rPh>
    <rPh sb="8" eb="10">
      <t>リヨウ</t>
    </rPh>
    <rPh sb="11" eb="13">
      <t>キョウドウ</t>
    </rPh>
    <rPh sb="13" eb="15">
      <t>ケンキュウ</t>
    </rPh>
    <rPh sb="18" eb="20">
      <t>セイカ</t>
    </rPh>
    <rPh sb="23" eb="25">
      <t>ハッピョウ</t>
    </rPh>
    <rPh sb="28" eb="30">
      <t>ロンブン</t>
    </rPh>
    <rPh sb="30" eb="31">
      <t>カズ</t>
    </rPh>
    <phoneticPr fontId="2"/>
  </si>
  <si>
    <t>２-１-２-③．拠点における国際的な賞の受賞状況【単独・NW総・NW個】</t>
    <rPh sb="8" eb="10">
      <t>キョテン</t>
    </rPh>
    <rPh sb="14" eb="17">
      <t>コクサイテキ</t>
    </rPh>
    <rPh sb="18" eb="19">
      <t>ショウ</t>
    </rPh>
    <rPh sb="20" eb="22">
      <t>ジュショウ</t>
    </rPh>
    <rPh sb="22" eb="24">
      <t>ジョウキョウ</t>
    </rPh>
    <phoneticPr fontId="2"/>
  </si>
  <si>
    <t>２-１-３-①．拠点に所属する者（大学院生を含む）のみの論文【単独・NW総・NW個】</t>
    <rPh sb="8" eb="10">
      <t>キョテン</t>
    </rPh>
    <rPh sb="11" eb="13">
      <t>ショゾク</t>
    </rPh>
    <rPh sb="15" eb="16">
      <t>モノ</t>
    </rPh>
    <rPh sb="17" eb="19">
      <t>ダイガク</t>
    </rPh>
    <rPh sb="19" eb="21">
      <t>インセイ</t>
    </rPh>
    <rPh sb="22" eb="23">
      <t>フク</t>
    </rPh>
    <rPh sb="28" eb="30">
      <t>ロンブン</t>
    </rPh>
    <phoneticPr fontId="2"/>
  </si>
  <si>
    <t>２-１-３-③．拠点以外に所属する者（国外の研究機関に所属する者を除く）のみの論文【単独・NW総・NW個】</t>
    <rPh sb="8" eb="10">
      <t>キョテン</t>
    </rPh>
    <rPh sb="10" eb="12">
      <t>イガイ</t>
    </rPh>
    <rPh sb="13" eb="15">
      <t>ショゾク</t>
    </rPh>
    <rPh sb="17" eb="18">
      <t>モノ</t>
    </rPh>
    <rPh sb="19" eb="21">
      <t>コクガイ</t>
    </rPh>
    <rPh sb="22" eb="24">
      <t>ケンキュウ</t>
    </rPh>
    <rPh sb="24" eb="26">
      <t>キカン</t>
    </rPh>
    <rPh sb="27" eb="29">
      <t>ショゾク</t>
    </rPh>
    <rPh sb="31" eb="32">
      <t>モノ</t>
    </rPh>
    <rPh sb="33" eb="34">
      <t>ノゾ</t>
    </rPh>
    <rPh sb="39" eb="41">
      <t>ロンブン</t>
    </rPh>
    <phoneticPr fontId="2"/>
  </si>
  <si>
    <t>２-１-３-⑤．国外の研究機関に所属する者のみの論文【単独・NW総・NW個】</t>
    <rPh sb="8" eb="10">
      <t>コクガイ</t>
    </rPh>
    <rPh sb="11" eb="13">
      <t>ケンキュウ</t>
    </rPh>
    <rPh sb="13" eb="15">
      <t>キカン</t>
    </rPh>
    <rPh sb="16" eb="18">
      <t>ショゾク</t>
    </rPh>
    <rPh sb="20" eb="21">
      <t>モノ</t>
    </rPh>
    <rPh sb="24" eb="26">
      <t>ロンブン</t>
    </rPh>
    <phoneticPr fontId="2"/>
  </si>
  <si>
    <t xml:space="preserve">   掲載論文数、掲載された論文のうち主なものを記載してください。【単独・NW総・NW個】</t>
    <rPh sb="19" eb="20">
      <t>オモ</t>
    </rPh>
    <rPh sb="24" eb="26">
      <t>キサイ</t>
    </rPh>
    <rPh sb="34" eb="36">
      <t>タンドク</t>
    </rPh>
    <rPh sb="39" eb="40">
      <t>ソウ</t>
    </rPh>
    <rPh sb="43" eb="44">
      <t>コ</t>
    </rPh>
    <phoneticPr fontId="2"/>
  </si>
  <si>
    <t>２-1-３-⑥．高いインパクトファクターを持つ雑誌等に掲載された場合、その雑誌名、インパクトファクター、</t>
    <rPh sb="8" eb="9">
      <t>タカ</t>
    </rPh>
    <rPh sb="21" eb="22">
      <t>モ</t>
    </rPh>
    <rPh sb="23" eb="25">
      <t>ザッシ</t>
    </rPh>
    <rPh sb="25" eb="26">
      <t>トウ</t>
    </rPh>
    <rPh sb="27" eb="29">
      <t>ケイサイ</t>
    </rPh>
    <rPh sb="32" eb="34">
      <t>バアイ</t>
    </rPh>
    <rPh sb="37" eb="39">
      <t>ザッシ</t>
    </rPh>
    <rPh sb="39" eb="40">
      <t>メイ</t>
    </rPh>
    <phoneticPr fontId="2"/>
  </si>
  <si>
    <t>２-１-３-⑦．インパクトファクターを用いることが適当ではない分野等の場合は、主なものについて記載してください。【単独・NW総・NW個】</t>
    <rPh sb="19" eb="20">
      <t>モチ</t>
    </rPh>
    <rPh sb="25" eb="27">
      <t>テキトウ</t>
    </rPh>
    <rPh sb="31" eb="34">
      <t>ブンヤトウ</t>
    </rPh>
    <rPh sb="35" eb="37">
      <t>バアイ</t>
    </rPh>
    <rPh sb="39" eb="40">
      <t>オモ</t>
    </rPh>
    <rPh sb="47" eb="49">
      <t>キサイ</t>
    </rPh>
    <phoneticPr fontId="2"/>
  </si>
  <si>
    <t>２-１-３-⑧．共同利用・共同研究による成果として発行した研究書【単独・NW総・NW個】</t>
    <rPh sb="8" eb="12">
      <t>キョウドウリヨウ</t>
    </rPh>
    <rPh sb="13" eb="15">
      <t>キョウドウ</t>
    </rPh>
    <rPh sb="15" eb="17">
      <t>ケンキュウ</t>
    </rPh>
    <rPh sb="20" eb="22">
      <t>セイカ</t>
    </rPh>
    <rPh sb="25" eb="27">
      <t>ハッコウ</t>
    </rPh>
    <rPh sb="29" eb="32">
      <t>ケンキュウショ</t>
    </rPh>
    <phoneticPr fontId="2"/>
  </si>
  <si>
    <t>２-１-３-⑨．令和4年度以降の実績が含まれる、当該研究所等における被引用論文数の調査・分析を実施している場合は、当該調査の結果を分野ごとに記入し、Q値には、論文に占めるTOP10補正論文数の割合を記入してください（該当あれば）。（調査実績がない場合は、「該当なし」と記入するものとし、あらためて調査を依頼する 必要はありません。）
【単独・NW総・NW個】</t>
    <rPh sb="8" eb="10">
      <t>レイワ</t>
    </rPh>
    <rPh sb="11" eb="13">
      <t>ネンド</t>
    </rPh>
    <rPh sb="65" eb="67">
      <t>ブンヤ</t>
    </rPh>
    <rPh sb="70" eb="72">
      <t>キニュウ</t>
    </rPh>
    <rPh sb="108" eb="110">
      <t>ガイトウ</t>
    </rPh>
    <rPh sb="116" eb="118">
      <t>チョウサ</t>
    </rPh>
    <rPh sb="118" eb="120">
      <t>ジッセキ</t>
    </rPh>
    <rPh sb="123" eb="125">
      <t>バアイ</t>
    </rPh>
    <rPh sb="128" eb="130">
      <t>ガイトウ</t>
    </rPh>
    <rPh sb="134" eb="136">
      <t>キニュウ</t>
    </rPh>
    <rPh sb="148" eb="150">
      <t>チョウサ</t>
    </rPh>
    <rPh sb="156" eb="158">
      <t>ヒツヨウ</t>
    </rPh>
    <phoneticPr fontId="2"/>
  </si>
  <si>
    <t>２-１-３-⑩．上記における調査とは別の方法で実施した被引用論文数の調査・分析について、以下にその方法の概要を記入するとともに、調査･分析結果を示す資料を別添にて提出してください（該当あれば）。【単独・NW総・NW個】</t>
    <rPh sb="8" eb="10">
      <t>ジョウキ</t>
    </rPh>
    <rPh sb="20" eb="22">
      <t>ホウホウ</t>
    </rPh>
    <rPh sb="23" eb="25">
      <t>ジッシ</t>
    </rPh>
    <rPh sb="44" eb="46">
      <t>イカ</t>
    </rPh>
    <rPh sb="49" eb="51">
      <t>ホウホウ</t>
    </rPh>
    <rPh sb="52" eb="54">
      <t>ガイヨウ</t>
    </rPh>
    <rPh sb="55" eb="57">
      <t>キニュウ</t>
    </rPh>
    <rPh sb="64" eb="66">
      <t>チョウサ</t>
    </rPh>
    <rPh sb="67" eb="69">
      <t>ブンセキ</t>
    </rPh>
    <rPh sb="69" eb="71">
      <t>ケッカ</t>
    </rPh>
    <rPh sb="72" eb="73">
      <t>シメ</t>
    </rPh>
    <rPh sb="74" eb="76">
      <t>シリョウ</t>
    </rPh>
    <rPh sb="77" eb="79">
      <t>ベッテン</t>
    </rPh>
    <rPh sb="81" eb="83">
      <t>テイシュツ</t>
    </rPh>
    <rPh sb="90" eb="92">
      <t>ガイトウ</t>
    </rPh>
    <phoneticPr fontId="2"/>
  </si>
  <si>
    <t>２-１-３-⑪．調査の結果、当該研究所等の研究者の論文のうち、被引用回数が当該研究分野の上位１０％以内にランクされた論文（Ｔｏｐ１０論文数）がある場合は、直近のデータを分野ごとに記入してください。【単独・NW総・NW個】</t>
    <rPh sb="8" eb="10">
      <t>チョウサ</t>
    </rPh>
    <rPh sb="11" eb="13">
      <t>ケッカ</t>
    </rPh>
    <rPh sb="14" eb="16">
      <t>トウガイ</t>
    </rPh>
    <rPh sb="16" eb="19">
      <t>ケンキュウジョ</t>
    </rPh>
    <rPh sb="19" eb="20">
      <t>トウ</t>
    </rPh>
    <rPh sb="21" eb="23">
      <t>ケンキュウ</t>
    </rPh>
    <rPh sb="23" eb="24">
      <t>シャ</t>
    </rPh>
    <rPh sb="25" eb="27">
      <t>ロンブン</t>
    </rPh>
    <rPh sb="31" eb="32">
      <t>ヒ</t>
    </rPh>
    <rPh sb="32" eb="34">
      <t>インヨウ</t>
    </rPh>
    <rPh sb="34" eb="36">
      <t>カイスウ</t>
    </rPh>
    <rPh sb="37" eb="39">
      <t>トウガイ</t>
    </rPh>
    <rPh sb="39" eb="41">
      <t>ケンキュウ</t>
    </rPh>
    <rPh sb="41" eb="43">
      <t>ブンヤ</t>
    </rPh>
    <rPh sb="44" eb="46">
      <t>ジョウイ</t>
    </rPh>
    <rPh sb="49" eb="51">
      <t>イナイ</t>
    </rPh>
    <rPh sb="58" eb="60">
      <t>ロンブン</t>
    </rPh>
    <rPh sb="66" eb="68">
      <t>ロンブン</t>
    </rPh>
    <rPh sb="68" eb="69">
      <t>スウ</t>
    </rPh>
    <rPh sb="73" eb="75">
      <t>バアイ</t>
    </rPh>
    <rPh sb="77" eb="79">
      <t>チョッキン</t>
    </rPh>
    <rPh sb="84" eb="86">
      <t>ブンヤ</t>
    </rPh>
    <rPh sb="89" eb="91">
      <t>キニュウ</t>
    </rPh>
    <phoneticPr fontId="2"/>
  </si>
  <si>
    <t>２-１-３-⑫共同利用・共同研究者に対し、論文の謝辞についてどのように記述するよう求めているのか記載してください。【単独・NW総・NW個】</t>
    <rPh sb="7" eb="11">
      <t>キョウドウリヨウ</t>
    </rPh>
    <rPh sb="12" eb="16">
      <t>キョウドウケンキュウ</t>
    </rPh>
    <rPh sb="16" eb="17">
      <t>シャ</t>
    </rPh>
    <rPh sb="18" eb="19">
      <t>タイ</t>
    </rPh>
    <rPh sb="21" eb="23">
      <t>ロンブン</t>
    </rPh>
    <rPh sb="24" eb="26">
      <t>シャジ</t>
    </rPh>
    <rPh sb="35" eb="37">
      <t>キジュツ</t>
    </rPh>
    <rPh sb="41" eb="42">
      <t>モト</t>
    </rPh>
    <rPh sb="48" eb="50">
      <t>キサイ</t>
    </rPh>
    <phoneticPr fontId="2"/>
  </si>
  <si>
    <t xml:space="preserve">２-１-４．共同利用・共同研究の活動状況 </t>
    <rPh sb="6" eb="10">
      <t>キョウドウリヨウ</t>
    </rPh>
    <rPh sb="11" eb="13">
      <t>キョウドウ</t>
    </rPh>
    <rPh sb="13" eb="15">
      <t>ケンキュウ</t>
    </rPh>
    <rPh sb="16" eb="18">
      <t>カツドウ</t>
    </rPh>
    <rPh sb="18" eb="20">
      <t>ジョウキョウ</t>
    </rPh>
    <phoneticPr fontId="2"/>
  </si>
  <si>
    <t>２-１-４-①．共同利用・共同研究課題の採択状況・実施状況【単独・NW総】</t>
    <rPh sb="8" eb="10">
      <t>キョウドウ</t>
    </rPh>
    <rPh sb="10" eb="12">
      <t>リヨウ</t>
    </rPh>
    <rPh sb="13" eb="15">
      <t>キョウドウ</t>
    </rPh>
    <rPh sb="15" eb="17">
      <t>ケンキュウ</t>
    </rPh>
    <rPh sb="17" eb="19">
      <t>カダイ</t>
    </rPh>
    <rPh sb="20" eb="22">
      <t>サイタク</t>
    </rPh>
    <rPh sb="22" eb="24">
      <t>ジョウキョウ</t>
    </rPh>
    <rPh sb="25" eb="27">
      <t>ジッシ</t>
    </rPh>
    <rPh sb="27" eb="29">
      <t>ジョウキョウ</t>
    </rPh>
    <phoneticPr fontId="2"/>
  </si>
  <si>
    <t>２-１-４-②．共同利用・共同研究課題の概要【単独・NW総】</t>
    <rPh sb="8" eb="10">
      <t>キョウドウ</t>
    </rPh>
    <rPh sb="10" eb="12">
      <t>リヨウ</t>
    </rPh>
    <rPh sb="13" eb="15">
      <t>キョウドウ</t>
    </rPh>
    <rPh sb="15" eb="17">
      <t>ケンキュウ</t>
    </rPh>
    <rPh sb="17" eb="19">
      <t>カダイ</t>
    </rPh>
    <rPh sb="20" eb="22">
      <t>ガイヨウ</t>
    </rPh>
    <phoneticPr fontId="2"/>
  </si>
  <si>
    <t>２-１-４-③．共同利用・共同研究の参加状況</t>
    <rPh sb="8" eb="10">
      <t>キョウドウ</t>
    </rPh>
    <rPh sb="10" eb="12">
      <t>リヨウ</t>
    </rPh>
    <rPh sb="13" eb="15">
      <t>キョウドウ</t>
    </rPh>
    <rPh sb="15" eb="17">
      <t>ケンキュウ</t>
    </rPh>
    <rPh sb="18" eb="20">
      <t>サンカ</t>
    </rPh>
    <rPh sb="20" eb="22">
      <t>ジョウキョウ</t>
    </rPh>
    <phoneticPr fontId="2"/>
  </si>
  <si>
    <t>２-１-４-③-1．共同利用・共同研究の参加状況（令和4年度）【単独・NW総・NW個】</t>
    <rPh sb="10" eb="12">
      <t>キョウドウ</t>
    </rPh>
    <rPh sb="12" eb="14">
      <t>リヨウ</t>
    </rPh>
    <rPh sb="15" eb="17">
      <t>キョウドウ</t>
    </rPh>
    <rPh sb="17" eb="19">
      <t>ケンキュウ</t>
    </rPh>
    <rPh sb="20" eb="22">
      <t>サンカ</t>
    </rPh>
    <rPh sb="22" eb="24">
      <t>ジョウキョウ</t>
    </rPh>
    <rPh sb="25" eb="27">
      <t>レイワ</t>
    </rPh>
    <rPh sb="28" eb="30">
      <t>ネンド</t>
    </rPh>
    <phoneticPr fontId="2"/>
  </si>
  <si>
    <t>２-１-４-③-2．共同利用・共同研究の参加状況（令和5年度）【単独・NW総・NW個】</t>
    <rPh sb="10" eb="12">
      <t>キョウドウ</t>
    </rPh>
    <rPh sb="12" eb="14">
      <t>リヨウ</t>
    </rPh>
    <rPh sb="15" eb="17">
      <t>キョウドウ</t>
    </rPh>
    <rPh sb="17" eb="19">
      <t>ケンキュウ</t>
    </rPh>
    <rPh sb="20" eb="22">
      <t>サンカ</t>
    </rPh>
    <rPh sb="22" eb="24">
      <t>ジョウキョウ</t>
    </rPh>
    <rPh sb="25" eb="27">
      <t>レイワ</t>
    </rPh>
    <rPh sb="28" eb="30">
      <t>ネンド</t>
    </rPh>
    <rPh sb="30" eb="32">
      <t>ヘイネンド</t>
    </rPh>
    <phoneticPr fontId="2"/>
  </si>
  <si>
    <t xml:space="preserve">２-１-５．共同利用・共同研究に関するシンポジウム等の実施状況 </t>
    <rPh sb="6" eb="8">
      <t>キョウドウ</t>
    </rPh>
    <rPh sb="8" eb="10">
      <t>リヨウ</t>
    </rPh>
    <rPh sb="11" eb="13">
      <t>キョウドウ</t>
    </rPh>
    <rPh sb="13" eb="15">
      <t>ケンキュウ</t>
    </rPh>
    <rPh sb="16" eb="17">
      <t>カン</t>
    </rPh>
    <rPh sb="25" eb="26">
      <t>トウ</t>
    </rPh>
    <rPh sb="27" eb="29">
      <t>ジッシ</t>
    </rPh>
    <rPh sb="29" eb="31">
      <t>ジョウキョウ</t>
    </rPh>
    <phoneticPr fontId="2"/>
  </si>
  <si>
    <t>２-１-５-①．研究者を対象としたシンポジウム等の実施状況【単独・NW総・NW個】</t>
    <rPh sb="8" eb="11">
      <t>ケンキュウシャ</t>
    </rPh>
    <rPh sb="12" eb="14">
      <t>タイショウ</t>
    </rPh>
    <rPh sb="23" eb="24">
      <t>トウ</t>
    </rPh>
    <rPh sb="25" eb="27">
      <t>ジッシ</t>
    </rPh>
    <rPh sb="27" eb="29">
      <t>ジョウキョウ</t>
    </rPh>
    <phoneticPr fontId="2"/>
  </si>
  <si>
    <t>２-１-５-②．国際シンポジウム等への参加状況【単独・NW総・NW個】</t>
    <rPh sb="8" eb="10">
      <t>コクサイ</t>
    </rPh>
    <rPh sb="16" eb="17">
      <t>トウ</t>
    </rPh>
    <rPh sb="19" eb="21">
      <t>サンカ</t>
    </rPh>
    <rPh sb="21" eb="23">
      <t>ジョウキョウ</t>
    </rPh>
    <phoneticPr fontId="2"/>
  </si>
  <si>
    <t>２-１-５-③．研究者以外を対象としたシンポジウム等の実施状況【単独・NW総・NW個】</t>
    <rPh sb="8" eb="11">
      <t>ケンキュウシャ</t>
    </rPh>
    <rPh sb="11" eb="13">
      <t>イガイ</t>
    </rPh>
    <rPh sb="14" eb="16">
      <t>タイショウ</t>
    </rPh>
    <rPh sb="25" eb="26">
      <t>トウ</t>
    </rPh>
    <rPh sb="27" eb="29">
      <t>ジッシ</t>
    </rPh>
    <rPh sb="29" eb="31">
      <t>ジョウキョウ</t>
    </rPh>
    <phoneticPr fontId="2"/>
  </si>
  <si>
    <t>２-１-６-④．定期刊行物やホームページ、SNS等による一般社会に対する情報発信の取組【単独・NW総・NW個】</t>
    <rPh sb="8" eb="10">
      <t>テイキ</t>
    </rPh>
    <rPh sb="10" eb="13">
      <t>カンコウブツ</t>
    </rPh>
    <rPh sb="24" eb="25">
      <t>ナド</t>
    </rPh>
    <rPh sb="28" eb="30">
      <t>イッパン</t>
    </rPh>
    <rPh sb="30" eb="32">
      <t>シャカイ</t>
    </rPh>
    <rPh sb="33" eb="34">
      <t>タイ</t>
    </rPh>
    <rPh sb="36" eb="38">
      <t>ジョウホウ</t>
    </rPh>
    <rPh sb="38" eb="40">
      <t>ハッシン</t>
    </rPh>
    <rPh sb="41" eb="43">
      <t>トリクミ</t>
    </rPh>
    <phoneticPr fontId="2"/>
  </si>
  <si>
    <t>２－２．共同利用・共同研究に供する施設、設備、資料及びデータ等の利用状況等</t>
    <rPh sb="4" eb="6">
      <t>キョウドウ</t>
    </rPh>
    <rPh sb="6" eb="8">
      <t>リヨウ</t>
    </rPh>
    <rPh sb="9" eb="11">
      <t>キョウドウ</t>
    </rPh>
    <rPh sb="11" eb="13">
      <t>ケンキュウ</t>
    </rPh>
    <rPh sb="14" eb="15">
      <t>キョウ</t>
    </rPh>
    <rPh sb="17" eb="19">
      <t>シセツ</t>
    </rPh>
    <rPh sb="20" eb="22">
      <t>セツビ</t>
    </rPh>
    <rPh sb="23" eb="25">
      <t>シリョウ</t>
    </rPh>
    <rPh sb="25" eb="26">
      <t>オヨ</t>
    </rPh>
    <rPh sb="30" eb="31">
      <t>トウ</t>
    </rPh>
    <rPh sb="32" eb="34">
      <t>リヨウ</t>
    </rPh>
    <rPh sb="34" eb="36">
      <t>ジョウキョウ</t>
    </rPh>
    <rPh sb="36" eb="37">
      <t>トウ</t>
    </rPh>
    <phoneticPr fontId="2"/>
  </si>
  <si>
    <t>２-２-①．施設、設備の利用状況等【単独・NW個】</t>
    <phoneticPr fontId="2"/>
  </si>
  <si>
    <t>２-２-②．資料の利用・提供・整備状況【単独・NW個】</t>
    <rPh sb="6" eb="8">
      <t>シリョウ</t>
    </rPh>
    <rPh sb="9" eb="11">
      <t>リヨウ</t>
    </rPh>
    <rPh sb="12" eb="14">
      <t>テイキョウ</t>
    </rPh>
    <rPh sb="15" eb="17">
      <t>セイビ</t>
    </rPh>
    <rPh sb="17" eb="19">
      <t>ジョウキョウ</t>
    </rPh>
    <phoneticPr fontId="2"/>
  </si>
  <si>
    <t>利用・提供区分
(例：貸出等など)</t>
    <rPh sb="0" eb="2">
      <t>リヨウ</t>
    </rPh>
    <rPh sb="3" eb="5">
      <t>テイキョウ</t>
    </rPh>
    <rPh sb="5" eb="7">
      <t>クブン</t>
    </rPh>
    <rPh sb="9" eb="10">
      <t>レイ</t>
    </rPh>
    <rPh sb="11" eb="14">
      <t>カシダシトウ</t>
    </rPh>
    <phoneticPr fontId="2"/>
  </si>
  <si>
    <t>２-２-③．データの作成・公開状況【単独・NW個】</t>
    <rPh sb="10" eb="12">
      <t>サクセイ</t>
    </rPh>
    <rPh sb="13" eb="15">
      <t>コウカイ</t>
    </rPh>
    <rPh sb="15" eb="17">
      <t>ジョウキョウ</t>
    </rPh>
    <phoneticPr fontId="2"/>
  </si>
  <si>
    <t>うち社会人</t>
    <rPh sb="2" eb="5">
      <t>シャカイジン</t>
    </rPh>
    <phoneticPr fontId="2"/>
  </si>
  <si>
    <t>２-１-３-②．研究施設に所属する者と研究施設以外に所属する者（国外の研究機関に所属する者を除く）の論文</t>
    <rPh sb="8" eb="10">
      <t>ケンキュウ</t>
    </rPh>
    <rPh sb="10" eb="12">
      <t>シセツ</t>
    </rPh>
    <rPh sb="13" eb="15">
      <t>ショゾク</t>
    </rPh>
    <rPh sb="17" eb="18">
      <t>モノ</t>
    </rPh>
    <rPh sb="19" eb="21">
      <t>ケンキュウ</t>
    </rPh>
    <rPh sb="21" eb="23">
      <t>シセツ</t>
    </rPh>
    <rPh sb="23" eb="25">
      <t>イガイ</t>
    </rPh>
    <rPh sb="26" eb="28">
      <t>ショゾク</t>
    </rPh>
    <rPh sb="30" eb="31">
      <t>モノ</t>
    </rPh>
    <rPh sb="32" eb="34">
      <t>コクガイ</t>
    </rPh>
    <rPh sb="35" eb="37">
      <t>ケンキュウ</t>
    </rPh>
    <rPh sb="37" eb="39">
      <t>キカン</t>
    </rPh>
    <rPh sb="40" eb="42">
      <t>ショゾク</t>
    </rPh>
    <rPh sb="44" eb="45">
      <t>モノ</t>
    </rPh>
    <rPh sb="46" eb="47">
      <t>ノゾ</t>
    </rPh>
    <rPh sb="50" eb="52">
      <t>ロンブン</t>
    </rPh>
    <phoneticPr fontId="2"/>
  </si>
  <si>
    <t>【単独・NW個】</t>
    <phoneticPr fontId="2"/>
  </si>
  <si>
    <t>　 ※右側の（　)内には、研究施設に所属する者（大学院生を含む）が、特に重要な役割・高い貢献（ファーストオー</t>
    <rPh sb="3" eb="5">
      <t>ミギガワ</t>
    </rPh>
    <rPh sb="9" eb="10">
      <t>ナイ</t>
    </rPh>
    <rPh sb="13" eb="15">
      <t>ケンキュウ</t>
    </rPh>
    <rPh sb="15" eb="17">
      <t>シセツ</t>
    </rPh>
    <rPh sb="18" eb="20">
      <t>ショゾク</t>
    </rPh>
    <rPh sb="22" eb="23">
      <t>モノ</t>
    </rPh>
    <rPh sb="24" eb="26">
      <t>ダイガク</t>
    </rPh>
    <rPh sb="26" eb="28">
      <t>インセイ</t>
    </rPh>
    <rPh sb="29" eb="30">
      <t>フク</t>
    </rPh>
    <rPh sb="34" eb="35">
      <t>トク</t>
    </rPh>
    <rPh sb="36" eb="38">
      <t>ジュウヨウ</t>
    </rPh>
    <rPh sb="39" eb="41">
      <t>ヤクワリ</t>
    </rPh>
    <rPh sb="42" eb="43">
      <t>タカ</t>
    </rPh>
    <phoneticPr fontId="2"/>
  </si>
  <si>
    <t>２-１-３-④．国内の研究機関（研究施設を含む）に所属する者と国外の研究機関に所属する者の論文【単独・NW個】</t>
    <rPh sb="8" eb="10">
      <t>コクナイ</t>
    </rPh>
    <rPh sb="11" eb="13">
      <t>ケンキュウ</t>
    </rPh>
    <rPh sb="13" eb="15">
      <t>キカン</t>
    </rPh>
    <rPh sb="16" eb="18">
      <t>ケンキュウ</t>
    </rPh>
    <rPh sb="18" eb="20">
      <t>シセツ</t>
    </rPh>
    <rPh sb="21" eb="22">
      <t>フク</t>
    </rPh>
    <rPh sb="25" eb="27">
      <t>ショゾク</t>
    </rPh>
    <rPh sb="29" eb="30">
      <t>モノ</t>
    </rPh>
    <rPh sb="31" eb="33">
      <t>コクガイ</t>
    </rPh>
    <rPh sb="34" eb="36">
      <t>ケンキュウ</t>
    </rPh>
    <rPh sb="36" eb="38">
      <t>キカン</t>
    </rPh>
    <rPh sb="39" eb="41">
      <t>ショゾク</t>
    </rPh>
    <rPh sb="43" eb="44">
      <t>モノ</t>
    </rPh>
    <rPh sb="45" eb="47">
      <t>ロンブン</t>
    </rPh>
    <phoneticPr fontId="2"/>
  </si>
  <si>
    <t>　 ※研究施設に所属する者を含まない論文については、拠点における共同利用・共同研究の成果である旨の</t>
    <rPh sb="3" eb="5">
      <t>ケンキュウ</t>
    </rPh>
    <rPh sb="5" eb="7">
      <t>シセツ</t>
    </rPh>
    <rPh sb="8" eb="10">
      <t>ショゾク</t>
    </rPh>
    <rPh sb="12" eb="13">
      <t>モノ</t>
    </rPh>
    <rPh sb="14" eb="15">
      <t>フク</t>
    </rPh>
    <rPh sb="18" eb="20">
      <t>ロンブン</t>
    </rPh>
    <rPh sb="26" eb="28">
      <t>キョテン</t>
    </rPh>
    <rPh sb="32" eb="34">
      <t>キョウドウ</t>
    </rPh>
    <rPh sb="34" eb="36">
      <t>リヨウ</t>
    </rPh>
    <rPh sb="37" eb="39">
      <t>キョウドウ</t>
    </rPh>
    <rPh sb="39" eb="41">
      <t>ケンキュウ</t>
    </rPh>
    <rPh sb="42" eb="44">
      <t>セイカ</t>
    </rPh>
    <rPh sb="47" eb="48">
      <t>ムネ</t>
    </rPh>
    <phoneticPr fontId="2"/>
  </si>
  <si>
    <t>　※研究施設における共同利用・共同研究の成果である旨の Acknowledgement（謝辞）等がある論文のみを記入して</t>
    <rPh sb="2" eb="4">
      <t>ケンキュウ</t>
    </rPh>
    <rPh sb="4" eb="6">
      <t>シセツ</t>
    </rPh>
    <rPh sb="10" eb="12">
      <t>キョウドウ</t>
    </rPh>
    <rPh sb="12" eb="14">
      <t>リヨウ</t>
    </rPh>
    <rPh sb="15" eb="17">
      <t>キョウドウ</t>
    </rPh>
    <rPh sb="17" eb="19">
      <t>ケンキュウ</t>
    </rPh>
    <rPh sb="20" eb="22">
      <t>セイカ</t>
    </rPh>
    <rPh sb="25" eb="26">
      <t>ムネ</t>
    </rPh>
    <rPh sb="44" eb="46">
      <t>シャジ</t>
    </rPh>
    <rPh sb="47" eb="48">
      <t>トウ</t>
    </rPh>
    <rPh sb="51" eb="53">
      <t>ロンブン</t>
    </rPh>
    <rPh sb="56" eb="58">
      <t>キニュウ</t>
    </rPh>
    <phoneticPr fontId="2"/>
  </si>
  <si>
    <t>２-１-３-①～⑤における平均【単独・NW個】</t>
    <rPh sb="13" eb="15">
      <t>ヘイキン</t>
    </rPh>
    <phoneticPr fontId="2"/>
  </si>
  <si>
    <t>総数平均</t>
    <rPh sb="0" eb="2">
      <t>ソウスウ</t>
    </rPh>
    <rPh sb="2" eb="4">
      <t>ヘイキン</t>
    </rPh>
    <phoneticPr fontId="2"/>
  </si>
  <si>
    <t>①平均</t>
    <rPh sb="1" eb="3">
      <t>ヘイキン</t>
    </rPh>
    <phoneticPr fontId="2"/>
  </si>
  <si>
    <t>②平均</t>
    <rPh sb="1" eb="3">
      <t>ヘイキン</t>
    </rPh>
    <phoneticPr fontId="2"/>
  </si>
  <si>
    <t>③平均</t>
    <rPh sb="1" eb="3">
      <t>ヘイキン</t>
    </rPh>
    <phoneticPr fontId="2"/>
  </si>
  <si>
    <t>④平均</t>
    <rPh sb="1" eb="3">
      <t>ヘイキン</t>
    </rPh>
    <phoneticPr fontId="2"/>
  </si>
  <si>
    <t>⑤平均</t>
    <rPh sb="1" eb="3">
      <t>ヘイキン</t>
    </rPh>
    <phoneticPr fontId="2"/>
  </si>
  <si>
    <t>≪国際性の観点≫</t>
    <phoneticPr fontId="2"/>
  </si>
  <si>
    <t>補足資料：データ</t>
    <rPh sb="0" eb="4">
      <t>ホソクシリョウ</t>
    </rPh>
    <phoneticPr fontId="2"/>
  </si>
  <si>
    <t>国際共同研究強化（B)
（海外連携研究）</t>
    <rPh sb="0" eb="2">
      <t>コクサイ</t>
    </rPh>
    <rPh sb="2" eb="4">
      <t>キョウドウ</t>
    </rPh>
    <rPh sb="4" eb="6">
      <t>ケンキュウ</t>
    </rPh>
    <rPh sb="6" eb="8">
      <t>キョウカ</t>
    </rPh>
    <rPh sb="13" eb="19">
      <t>カイガイレンケイケンキュウ</t>
    </rPh>
    <phoneticPr fontId="2"/>
  </si>
  <si>
    <t>２-１-２-①．共同利用・共同研究による特筆すべき国際的な研究成果（特許を含む）【単独・NW総・NW個】</t>
    <rPh sb="8" eb="10">
      <t>キョウドウ</t>
    </rPh>
    <rPh sb="10" eb="12">
      <t>リヨウ</t>
    </rPh>
    <rPh sb="13" eb="15">
      <t>キョウドウ</t>
    </rPh>
    <rPh sb="15" eb="17">
      <t>ケンキュウ</t>
    </rPh>
    <rPh sb="20" eb="22">
      <t>トクヒツ</t>
    </rPh>
    <rPh sb="25" eb="28">
      <t>コクサイテキ</t>
    </rPh>
    <rPh sb="29" eb="31">
      <t>ケンキュウ</t>
    </rPh>
    <rPh sb="31" eb="33">
      <t>セイカ</t>
    </rPh>
    <rPh sb="34" eb="36">
      <t>トッキョ</t>
    </rPh>
    <rPh sb="37" eb="38">
      <t>フク</t>
    </rPh>
    <rPh sb="50" eb="51">
      <t>コ</t>
    </rPh>
    <phoneticPr fontId="2"/>
  </si>
  <si>
    <t>非常勤－現員数（若手数40歳以下）</t>
    <rPh sb="0" eb="3">
      <t>ヒジョウキン</t>
    </rPh>
    <rPh sb="4" eb="6">
      <t>ゲンイン</t>
    </rPh>
    <rPh sb="6" eb="7">
      <t>スウ</t>
    </rPh>
    <rPh sb="8" eb="10">
      <t>ワカテ</t>
    </rPh>
    <rPh sb="10" eb="11">
      <t>スウ</t>
    </rPh>
    <rPh sb="13" eb="16">
      <t>サイイカ</t>
    </rPh>
    <phoneticPr fontId="2"/>
  </si>
  <si>
    <t>非常勤－現員数（若手数35歳以下）</t>
    <rPh sb="0" eb="3">
      <t>ヒジョウキン</t>
    </rPh>
    <rPh sb="4" eb="6">
      <t>ゲンイン</t>
    </rPh>
    <rPh sb="6" eb="7">
      <t>スウ</t>
    </rPh>
    <rPh sb="8" eb="10">
      <t>ワカテ</t>
    </rPh>
    <rPh sb="10" eb="11">
      <t>スウ</t>
    </rPh>
    <rPh sb="13" eb="16">
      <t>サイイカ</t>
    </rPh>
    <phoneticPr fontId="2"/>
  </si>
  <si>
    <t>転出（退職うち転出者数）</t>
    <rPh sb="0" eb="2">
      <t>テンシュツ</t>
    </rPh>
    <rPh sb="3" eb="5">
      <t>タイショク</t>
    </rPh>
    <rPh sb="7" eb="9">
      <t>テンシュツ</t>
    </rPh>
    <rPh sb="9" eb="10">
      <t>シャ</t>
    </rPh>
    <rPh sb="10" eb="11">
      <t>スウ</t>
    </rPh>
    <phoneticPr fontId="2"/>
  </si>
  <si>
    <t>学術変革A採択</t>
    <rPh sb="0" eb="4">
      <t>ガクジュツヘンカク</t>
    </rPh>
    <rPh sb="5" eb="7">
      <t>サイタク</t>
    </rPh>
    <phoneticPr fontId="2"/>
  </si>
  <si>
    <t>学術変革B採択</t>
    <rPh sb="0" eb="4">
      <t>ガクジュツヘンカク</t>
    </rPh>
    <rPh sb="5" eb="7">
      <t>サイタク</t>
    </rPh>
    <phoneticPr fontId="2"/>
  </si>
  <si>
    <t>○平均　教員一人当たりの採択件数及び金額：</t>
    <rPh sb="1" eb="3">
      <t>ヘイキン</t>
    </rPh>
    <rPh sb="4" eb="6">
      <t>キョウイン</t>
    </rPh>
    <rPh sb="6" eb="8">
      <t>ヒトリ</t>
    </rPh>
    <phoneticPr fontId="2"/>
  </si>
  <si>
    <t>１-２-３-③．科学研究費助成事業等の採択状況 （平均）【単独・NW個】</t>
    <rPh sb="8" eb="10">
      <t>カガク</t>
    </rPh>
    <rPh sb="10" eb="13">
      <t>ケンキュウヒ</t>
    </rPh>
    <rPh sb="13" eb="15">
      <t>ジョセイ</t>
    </rPh>
    <rPh sb="15" eb="17">
      <t>ジギョウ</t>
    </rPh>
    <rPh sb="17" eb="18">
      <t>トウ</t>
    </rPh>
    <rPh sb="19" eb="21">
      <t>サイタク</t>
    </rPh>
    <rPh sb="21" eb="23">
      <t>ジョウキョウ</t>
    </rPh>
    <rPh sb="25" eb="27">
      <t>ヘイキン</t>
    </rPh>
    <rPh sb="27" eb="28">
      <t>ネンド</t>
    </rPh>
    <phoneticPr fontId="2"/>
  </si>
  <si>
    <t>１-２-４-③．奨学寄附金【単独・NW個】</t>
    <rPh sb="8" eb="10">
      <t>ショウガク</t>
    </rPh>
    <rPh sb="10" eb="13">
      <t>キフキン</t>
    </rPh>
    <phoneticPr fontId="2"/>
  </si>
  <si>
    <t>国際会議での講演・発表・報告等</t>
    <rPh sb="0" eb="4">
      <t>コクサイカイギ</t>
    </rPh>
    <rPh sb="6" eb="8">
      <t>コウエン</t>
    </rPh>
    <rPh sb="9" eb="11">
      <t>ハッピョウ</t>
    </rPh>
    <rPh sb="12" eb="14">
      <t>ホウコク</t>
    </rPh>
    <rPh sb="14" eb="15">
      <t>トウ</t>
    </rPh>
    <phoneticPr fontId="2"/>
  </si>
  <si>
    <t>受賞数</t>
    <rPh sb="0" eb="2">
      <t>ジュショウ</t>
    </rPh>
    <rPh sb="2" eb="3">
      <t>スウ</t>
    </rPh>
    <phoneticPr fontId="2"/>
  </si>
  <si>
    <t>国際的な賞受賞総数</t>
    <rPh sb="0" eb="3">
      <t>コクサイテキ</t>
    </rPh>
    <rPh sb="4" eb="5">
      <t>ショウ</t>
    </rPh>
    <rPh sb="5" eb="9">
      <t>ジュショウソウスウ</t>
    </rPh>
    <phoneticPr fontId="2"/>
  </si>
  <si>
    <t>Top10％補正論文数</t>
    <rPh sb="6" eb="11">
      <t>ホセイロンブンスウ</t>
    </rPh>
    <phoneticPr fontId="2"/>
  </si>
  <si>
    <t>Top10％論文補正論文数割合</t>
    <rPh sb="6" eb="8">
      <t>ロンブン</t>
    </rPh>
    <rPh sb="8" eb="10">
      <t>ホセイ</t>
    </rPh>
    <rPh sb="10" eb="13">
      <t>ロンブンスウ</t>
    </rPh>
    <rPh sb="13" eb="15">
      <t>ワリアイ</t>
    </rPh>
    <phoneticPr fontId="2"/>
  </si>
  <si>
    <t>①うちTop10％補正論文数</t>
    <rPh sb="9" eb="11">
      <t>ホセイ</t>
    </rPh>
    <rPh sb="11" eb="13">
      <t>ロンブン</t>
    </rPh>
    <rPh sb="13" eb="14">
      <t>スウ</t>
    </rPh>
    <phoneticPr fontId="2"/>
  </si>
  <si>
    <t>①うちTop10％論文補正論文数割合</t>
    <rPh sb="9" eb="11">
      <t>ロンブン</t>
    </rPh>
    <rPh sb="11" eb="13">
      <t>ホセイ</t>
    </rPh>
    <rPh sb="13" eb="15">
      <t>ロンブン</t>
    </rPh>
    <rPh sb="15" eb="16">
      <t>スウ</t>
    </rPh>
    <rPh sb="16" eb="18">
      <t>ワリアイ</t>
    </rPh>
    <phoneticPr fontId="2"/>
  </si>
  <si>
    <t>②うちTop10％補正論文数</t>
    <rPh sb="9" eb="11">
      <t>ホセイ</t>
    </rPh>
    <rPh sb="11" eb="13">
      <t>ロンブン</t>
    </rPh>
    <rPh sb="13" eb="14">
      <t>スウ</t>
    </rPh>
    <phoneticPr fontId="2"/>
  </si>
  <si>
    <t>②うちTop10％論文補正論文数割合</t>
    <rPh sb="9" eb="11">
      <t>ロンブン</t>
    </rPh>
    <rPh sb="11" eb="13">
      <t>ホセイ</t>
    </rPh>
    <rPh sb="13" eb="15">
      <t>ロンブン</t>
    </rPh>
    <rPh sb="15" eb="16">
      <t>スウ</t>
    </rPh>
    <rPh sb="16" eb="18">
      <t>ワリアイ</t>
    </rPh>
    <phoneticPr fontId="2"/>
  </si>
  <si>
    <t>③うちTop10％補正論文数</t>
    <rPh sb="9" eb="11">
      <t>ホセイ</t>
    </rPh>
    <rPh sb="11" eb="13">
      <t>ロンブン</t>
    </rPh>
    <rPh sb="13" eb="14">
      <t>スウ</t>
    </rPh>
    <phoneticPr fontId="2"/>
  </si>
  <si>
    <t>③うちTop10％論文補正論文数割合</t>
    <rPh sb="9" eb="11">
      <t>ロンブン</t>
    </rPh>
    <rPh sb="11" eb="13">
      <t>ホセイ</t>
    </rPh>
    <rPh sb="13" eb="15">
      <t>ロンブン</t>
    </rPh>
    <rPh sb="15" eb="16">
      <t>スウ</t>
    </rPh>
    <rPh sb="16" eb="18">
      <t>ワリアイ</t>
    </rPh>
    <phoneticPr fontId="2"/>
  </si>
  <si>
    <t>④うちTop10％補正論文数</t>
    <rPh sb="9" eb="11">
      <t>ホセイ</t>
    </rPh>
    <rPh sb="11" eb="13">
      <t>ロンブン</t>
    </rPh>
    <rPh sb="13" eb="14">
      <t>スウ</t>
    </rPh>
    <phoneticPr fontId="2"/>
  </si>
  <si>
    <t>④うちTop10％論文補正論文数割合</t>
    <rPh sb="9" eb="11">
      <t>ロンブン</t>
    </rPh>
    <rPh sb="11" eb="13">
      <t>ホセイ</t>
    </rPh>
    <rPh sb="13" eb="15">
      <t>ロンブン</t>
    </rPh>
    <rPh sb="15" eb="16">
      <t>スウ</t>
    </rPh>
    <rPh sb="16" eb="18">
      <t>ワリアイ</t>
    </rPh>
    <phoneticPr fontId="2"/>
  </si>
  <si>
    <t>⑤うちTop10％補正論文数</t>
    <rPh sb="9" eb="11">
      <t>ホセイ</t>
    </rPh>
    <rPh sb="11" eb="13">
      <t>ロンブン</t>
    </rPh>
    <rPh sb="13" eb="14">
      <t>スウ</t>
    </rPh>
    <phoneticPr fontId="2"/>
  </si>
  <si>
    <t>⑤うちTop10％論文補正論文数割合</t>
    <rPh sb="9" eb="11">
      <t>ロンブン</t>
    </rPh>
    <rPh sb="11" eb="13">
      <t>ホセイ</t>
    </rPh>
    <rPh sb="13" eb="15">
      <t>ロンブン</t>
    </rPh>
    <rPh sb="15" eb="16">
      <t>スウ</t>
    </rPh>
    <rPh sb="16" eb="18">
      <t>ワリアイ</t>
    </rPh>
    <phoneticPr fontId="2"/>
  </si>
  <si>
    <t>うち国際共著</t>
    <rPh sb="2" eb="6">
      <t>コクサイキョウチョ</t>
    </rPh>
    <phoneticPr fontId="2"/>
  </si>
  <si>
    <t>新規：うち研究テーマ設定型</t>
    <rPh sb="0" eb="2">
      <t>シンキ</t>
    </rPh>
    <rPh sb="5" eb="7">
      <t>ケンキュウ</t>
    </rPh>
    <rPh sb="10" eb="12">
      <t>セッテイ</t>
    </rPh>
    <rPh sb="12" eb="13">
      <t>ガタ</t>
    </rPh>
    <phoneticPr fontId="2"/>
  </si>
  <si>
    <t>継続：うち研究テーマ設定型</t>
    <rPh sb="0" eb="2">
      <t>ケイゾク</t>
    </rPh>
    <rPh sb="5" eb="7">
      <t>ケンキュウ</t>
    </rPh>
    <rPh sb="10" eb="12">
      <t>セッテイ</t>
    </rPh>
    <rPh sb="12" eb="13">
      <t>ガタ</t>
    </rPh>
    <phoneticPr fontId="2"/>
  </si>
  <si>
    <t>継続：うち国際共同研究</t>
    <rPh sb="0" eb="2">
      <t>ケイゾク</t>
    </rPh>
    <rPh sb="5" eb="7">
      <t>コクサイ</t>
    </rPh>
    <rPh sb="7" eb="9">
      <t>キョウドウ</t>
    </rPh>
    <rPh sb="9" eb="11">
      <t>ケンキュウ</t>
    </rPh>
    <phoneticPr fontId="2"/>
  </si>
  <si>
    <t>合計：うち研究テーマ設定型</t>
    <rPh sb="0" eb="2">
      <t>ゴウケイ</t>
    </rPh>
    <rPh sb="5" eb="7">
      <t>ケンキュウ</t>
    </rPh>
    <rPh sb="10" eb="13">
      <t>セッテイガタ</t>
    </rPh>
    <phoneticPr fontId="2"/>
  </si>
  <si>
    <t>合計：うち国際共同研究</t>
    <rPh sb="0" eb="2">
      <t>ゴウケイ</t>
    </rPh>
    <rPh sb="5" eb="7">
      <t>コクサイ</t>
    </rPh>
    <rPh sb="7" eb="9">
      <t>キョウドウ</t>
    </rPh>
    <rPh sb="9" eb="11">
      <t>ケンキュウ</t>
    </rPh>
    <phoneticPr fontId="2"/>
  </si>
  <si>
    <t>うち外国人数</t>
    <rPh sb="2" eb="6">
      <t>ガイコクジンスウ</t>
    </rPh>
    <phoneticPr fontId="2"/>
  </si>
  <si>
    <t>国際シンポ：参加状況</t>
    <rPh sb="0" eb="2">
      <t>コクサイ</t>
    </rPh>
    <rPh sb="6" eb="8">
      <t>サンカ</t>
    </rPh>
    <rPh sb="8" eb="10">
      <t>ジョウキョウ</t>
    </rPh>
    <phoneticPr fontId="2"/>
  </si>
  <si>
    <t>研究者以外シンポ：参加件数</t>
    <rPh sb="0" eb="5">
      <t>ケンキュウシャイガイ</t>
    </rPh>
    <rPh sb="9" eb="11">
      <t>サンカ</t>
    </rPh>
    <rPh sb="11" eb="13">
      <t>ケンスウ</t>
    </rPh>
    <phoneticPr fontId="2"/>
  </si>
  <si>
    <t>研究者以外シンポ：参加人数</t>
    <rPh sb="0" eb="5">
      <t>ケンキュウシャイガイ</t>
    </rPh>
    <rPh sb="9" eb="11">
      <t>サンカ</t>
    </rPh>
    <rPh sb="11" eb="13">
      <t>ニンズウ</t>
    </rPh>
    <phoneticPr fontId="2"/>
  </si>
  <si>
    <t>受入：若手(40未満)</t>
    <rPh sb="0" eb="2">
      <t>ウケイレ</t>
    </rPh>
    <rPh sb="3" eb="5">
      <t>ワカテ</t>
    </rPh>
    <rPh sb="8" eb="10">
      <t>ミマン</t>
    </rPh>
    <phoneticPr fontId="2"/>
  </si>
  <si>
    <t>受入：若手(35以下)</t>
    <rPh sb="0" eb="2">
      <t>ウケイレ</t>
    </rPh>
    <rPh sb="3" eb="5">
      <t>ワカテ</t>
    </rPh>
    <rPh sb="8" eb="10">
      <t>イカ</t>
    </rPh>
    <phoneticPr fontId="2"/>
  </si>
  <si>
    <t>延べ：若手(40未満)</t>
    <rPh sb="0" eb="1">
      <t>ノ</t>
    </rPh>
    <rPh sb="3" eb="5">
      <t>ワカテ</t>
    </rPh>
    <rPh sb="8" eb="10">
      <t>ミマン</t>
    </rPh>
    <phoneticPr fontId="2"/>
  </si>
  <si>
    <t>延べ：若手(35以下)</t>
    <rPh sb="0" eb="1">
      <t>ノ</t>
    </rPh>
    <rPh sb="3" eb="5">
      <t>ワカテ</t>
    </rPh>
    <rPh sb="8" eb="10">
      <t>イカ</t>
    </rPh>
    <phoneticPr fontId="2"/>
  </si>
  <si>
    <t>年間使用人数</t>
    <rPh sb="0" eb="6">
      <t>ネンカンシヨウニンズウ</t>
    </rPh>
    <phoneticPr fontId="2"/>
  </si>
  <si>
    <t>共同利用者数</t>
    <rPh sb="0" eb="6">
      <t>キョウドウリヨウシャスウ</t>
    </rPh>
    <phoneticPr fontId="2"/>
  </si>
  <si>
    <t>稼働率</t>
    <rPh sb="0" eb="3">
      <t>カドウリツ</t>
    </rPh>
    <phoneticPr fontId="2"/>
  </si>
  <si>
    <t>資料・総利用件数</t>
    <rPh sb="0" eb="2">
      <t>シリョウ</t>
    </rPh>
    <rPh sb="3" eb="8">
      <t>ソウリヨウケンスウ</t>
    </rPh>
    <phoneticPr fontId="2"/>
  </si>
  <si>
    <t>うち共同利用・共同研究者使用件数</t>
    <rPh sb="2" eb="6">
      <t>キョウドウリヨウ</t>
    </rPh>
    <rPh sb="7" eb="12">
      <t>キョウドウケンキュウシャ</t>
    </rPh>
    <rPh sb="12" eb="14">
      <t>シヨウ</t>
    </rPh>
    <rPh sb="14" eb="16">
      <t>ケンスウ</t>
    </rPh>
    <phoneticPr fontId="2"/>
  </si>
  <si>
    <t>データ・総利用件数</t>
    <rPh sb="4" eb="9">
      <t>ソウリヨウケンスウ</t>
    </rPh>
    <phoneticPr fontId="2"/>
  </si>
  <si>
    <t>-</t>
    <phoneticPr fontId="2"/>
  </si>
  <si>
    <t>人員　※R5.12.31現在の職員数</t>
    <phoneticPr fontId="21"/>
  </si>
  <si>
    <t>若手(40未満)</t>
    <rPh sb="0" eb="2">
      <t>ワカテ</t>
    </rPh>
    <rPh sb="5" eb="7">
      <t>ミマン</t>
    </rPh>
    <phoneticPr fontId="22"/>
  </si>
  <si>
    <t>若手(35以下)</t>
    <rPh sb="0" eb="2">
      <t>ワカテ</t>
    </rPh>
    <rPh sb="5" eb="7">
      <t>イカ</t>
    </rPh>
    <phoneticPr fontId="2"/>
  </si>
  <si>
    <t>常勤－現員数（若手数(40未満)）</t>
    <rPh sb="0" eb="2">
      <t>ジョウキン</t>
    </rPh>
    <rPh sb="3" eb="5">
      <t>ゲンイン</t>
    </rPh>
    <rPh sb="5" eb="6">
      <t>スウ</t>
    </rPh>
    <rPh sb="7" eb="9">
      <t>ワカテ</t>
    </rPh>
    <rPh sb="9" eb="10">
      <t>スウ</t>
    </rPh>
    <rPh sb="13" eb="15">
      <t>ミマン</t>
    </rPh>
    <phoneticPr fontId="2"/>
  </si>
  <si>
    <t>常勤－現員数（若手35以下）</t>
    <rPh sb="0" eb="2">
      <t>ジョウキン</t>
    </rPh>
    <rPh sb="3" eb="5">
      <t>ゲンイン</t>
    </rPh>
    <rPh sb="5" eb="6">
      <t>スウ</t>
    </rPh>
    <rPh sb="7" eb="9">
      <t>ワカテ</t>
    </rPh>
    <rPh sb="11" eb="13">
      <t>イカ</t>
    </rPh>
    <phoneticPr fontId="2"/>
  </si>
  <si>
    <t>若手(35以下)</t>
    <rPh sb="0" eb="2">
      <t>ワカテ</t>
    </rPh>
    <rPh sb="5" eb="7">
      <t>イカ</t>
    </rPh>
    <phoneticPr fontId="22"/>
  </si>
  <si>
    <t>学術変革A</t>
    <rPh sb="0" eb="4">
      <t>ガクジュツヘンカク</t>
    </rPh>
    <phoneticPr fontId="2"/>
  </si>
  <si>
    <t>学術変革B</t>
    <rPh sb="0" eb="4">
      <t>ガクジュツヘンカク</t>
    </rPh>
    <phoneticPr fontId="2"/>
  </si>
  <si>
    <t>有力な国際会議等での講演・発表・報告等の実施状況</t>
    <rPh sb="0" eb="2">
      <t>ユウリョク</t>
    </rPh>
    <rPh sb="3" eb="8">
      <t>コクサイカイギトウ</t>
    </rPh>
    <rPh sb="10" eb="12">
      <t>コウエン</t>
    </rPh>
    <rPh sb="13" eb="15">
      <t>ハッピョウ</t>
    </rPh>
    <rPh sb="16" eb="19">
      <t>ホウコクトウ</t>
    </rPh>
    <rPh sb="20" eb="24">
      <t>ジッシジョウキョウ</t>
    </rPh>
    <phoneticPr fontId="2"/>
  </si>
  <si>
    <t>受賞状況</t>
    <rPh sb="0" eb="2">
      <t>ジュショウ</t>
    </rPh>
    <rPh sb="2" eb="4">
      <t>ジョウキョウ</t>
    </rPh>
    <phoneticPr fontId="2"/>
  </si>
  <si>
    <t>うちTop10％補正論文数</t>
    <rPh sb="8" eb="13">
      <t>ホセイロンブンスウ</t>
    </rPh>
    <phoneticPr fontId="2"/>
  </si>
  <si>
    <t>Top10％論文補正論文数割合</t>
    <phoneticPr fontId="2"/>
  </si>
  <si>
    <t>Top10％論文補正論文数割合</t>
  </si>
  <si>
    <t>うち国際</t>
    <rPh sb="2" eb="4">
      <t>コクサイ</t>
    </rPh>
    <phoneticPr fontId="2"/>
  </si>
  <si>
    <t>公募型（新規）</t>
    <rPh sb="0" eb="3">
      <t>コウボガタ</t>
    </rPh>
    <rPh sb="4" eb="6">
      <t>シンキ</t>
    </rPh>
    <phoneticPr fontId="2"/>
  </si>
  <si>
    <t>公募型（継続）</t>
    <rPh sb="0" eb="3">
      <t>コウボガタ</t>
    </rPh>
    <rPh sb="4" eb="6">
      <t>ケイゾク</t>
    </rPh>
    <phoneticPr fontId="2"/>
  </si>
  <si>
    <t>公募型（合計）</t>
    <rPh sb="0" eb="3">
      <t>コウボガタ</t>
    </rPh>
    <rPh sb="4" eb="6">
      <t>ゴウケイ</t>
    </rPh>
    <phoneticPr fontId="2"/>
  </si>
  <si>
    <t>研究テーマ設定型</t>
    <rPh sb="0" eb="2">
      <t>ケンキュウ</t>
    </rPh>
    <rPh sb="5" eb="8">
      <t>セッテイガタ</t>
    </rPh>
    <phoneticPr fontId="2"/>
  </si>
  <si>
    <t>国際共同研究</t>
    <rPh sb="0" eb="6">
      <t>コクサイキョウドウケンキュウ</t>
    </rPh>
    <phoneticPr fontId="2"/>
  </si>
  <si>
    <t>国際共同研究</t>
    <rPh sb="0" eb="4">
      <t>コクサイキョウドウ</t>
    </rPh>
    <rPh sb="4" eb="6">
      <t>ケンキュウ</t>
    </rPh>
    <phoneticPr fontId="2"/>
  </si>
  <si>
    <t>実施状況件数</t>
    <rPh sb="2" eb="4">
      <t>ジョウキョウ</t>
    </rPh>
    <rPh sb="4" eb="6">
      <t>ケンスウ</t>
    </rPh>
    <phoneticPr fontId="2"/>
  </si>
  <si>
    <t>施設・設備・資料・データ等の利用状況</t>
    <rPh sb="0" eb="2">
      <t>シセツ</t>
    </rPh>
    <rPh sb="3" eb="5">
      <t>セツビ</t>
    </rPh>
    <rPh sb="6" eb="8">
      <t>シリョウ</t>
    </rPh>
    <rPh sb="12" eb="13">
      <t>トウ</t>
    </rPh>
    <rPh sb="14" eb="18">
      <t>リヨウジョウキョウ</t>
    </rPh>
    <phoneticPr fontId="2"/>
  </si>
  <si>
    <t>国際シンポジウム</t>
    <rPh sb="0" eb="2">
      <t>コクサイ</t>
    </rPh>
    <phoneticPr fontId="2"/>
  </si>
  <si>
    <t>研究者以外を対象</t>
    <rPh sb="0" eb="5">
      <t>ケンキュウシャイガイ</t>
    </rPh>
    <rPh sb="6" eb="8">
      <t>タイショウ</t>
    </rPh>
    <phoneticPr fontId="2"/>
  </si>
  <si>
    <t>施設・設備の利用状況</t>
    <rPh sb="0" eb="2">
      <t>シセツ</t>
    </rPh>
    <rPh sb="3" eb="5">
      <t>セツビ</t>
    </rPh>
    <rPh sb="6" eb="10">
      <t>リヨウジョウキョウ</t>
    </rPh>
    <phoneticPr fontId="2"/>
  </si>
  <si>
    <t>資料の利用状況</t>
    <rPh sb="0" eb="2">
      <t>シリョウ</t>
    </rPh>
    <rPh sb="3" eb="7">
      <t>リヨウジョウキョウ</t>
    </rPh>
    <phoneticPr fontId="2"/>
  </si>
  <si>
    <t>データの利用状況</t>
    <rPh sb="4" eb="8">
      <t>リヨウジョウキョウ</t>
    </rPh>
    <phoneticPr fontId="2"/>
  </si>
  <si>
    <t>参加人数</t>
    <rPh sb="0" eb="4">
      <t>サンカニンズウ</t>
    </rPh>
    <phoneticPr fontId="2"/>
  </si>
  <si>
    <t>総利用件数</t>
    <rPh sb="0" eb="3">
      <t>ソウリヨウ</t>
    </rPh>
    <rPh sb="3" eb="5">
      <t>ケンスウ</t>
    </rPh>
    <phoneticPr fontId="2"/>
  </si>
  <si>
    <t>うち共同利用・共同研究者使用件数</t>
  </si>
  <si>
    <t>国際的な賞の受賞状況</t>
    <rPh sb="0" eb="3">
      <t>コクサイテキ</t>
    </rPh>
    <rPh sb="4" eb="5">
      <t>ショウ</t>
    </rPh>
    <rPh sb="6" eb="8">
      <t>ジュショウ</t>
    </rPh>
    <rPh sb="8" eb="10">
      <t>ジョウキョウ</t>
    </rPh>
    <phoneticPr fontId="2"/>
  </si>
  <si>
    <t>若手(40未満)</t>
    <rPh sb="5" eb="7">
      <t>ミマン</t>
    </rPh>
    <phoneticPr fontId="21"/>
  </si>
  <si>
    <t>若手(35以下)</t>
    <rPh sb="5" eb="7">
      <t>イカ</t>
    </rPh>
    <phoneticPr fontId="21"/>
  </si>
  <si>
    <t>※共同利用・共同研究による国際的にも優れた研究成果や産業・社会活動等に大きな影響を与えた研究成果について</t>
    <rPh sb="1" eb="5">
      <t>キョウドウリヨウ</t>
    </rPh>
    <rPh sb="6" eb="10">
      <t>キョウドウケンキュウ</t>
    </rPh>
    <rPh sb="13" eb="16">
      <t>コクサイテキ</t>
    </rPh>
    <rPh sb="18" eb="19">
      <t>スグ</t>
    </rPh>
    <rPh sb="21" eb="23">
      <t>ケンキュウ</t>
    </rPh>
    <rPh sb="23" eb="25">
      <t>セイカ</t>
    </rPh>
    <rPh sb="26" eb="28">
      <t>サンギョウ</t>
    </rPh>
    <rPh sb="29" eb="31">
      <t>シャカイ</t>
    </rPh>
    <rPh sb="31" eb="33">
      <t>カツドウ</t>
    </rPh>
    <rPh sb="33" eb="34">
      <t>トウ</t>
    </rPh>
    <rPh sb="35" eb="36">
      <t>オオ</t>
    </rPh>
    <rPh sb="38" eb="40">
      <t>エイキョウ</t>
    </rPh>
    <rPh sb="41" eb="42">
      <t>アタ</t>
    </rPh>
    <rPh sb="44" eb="46">
      <t>ケンキュウ</t>
    </rPh>
    <rPh sb="46" eb="48">
      <t>セイカ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</si>
</sst>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_ "/>
    <numFmt numFmtId="177" formatCode="0.0%"/>
    <numFmt numFmtId="178" formatCode="#,##0_ "/>
    <numFmt numFmtId="179" formatCode="0_);[Red]\(0\)"/>
    <numFmt numFmtId="180" formatCode="\(#,##0\)"/>
    <numFmt numFmtId="181" formatCode="#,##0.0_ "/>
    <numFmt numFmtId="182" formatCode="#,##0.00_ "/>
    <numFmt numFmtId="183" formatCode="\(0\)"/>
    <numFmt numFmtId="184" formatCode="#,##0.0"/>
    <numFmt numFmtId="185" formatCode="#,##0_ ;[Red]\-#,##0\ "/>
    <numFmt numFmtId="186" formatCode="&quot;(&quot;#,##0&quot;)&quot;\ ;[Red]&quot;(&quot;\-#,##0&quot;)&quot;\ "/>
    <numFmt numFmtId="187" formatCode="#,##0.0_ ;[Red]\-#,##0.0\ "/>
    <numFmt numFmtId="188" formatCode="0.0_ ;[Red]\-0.0\ "/>
    <numFmt numFmtId="189" formatCode="\(0.0\)"/>
    <numFmt numFmtId="190" formatCode="&quot;(&quot;#,##0.0&quot;)&quot;\ ;[Red]&quot;(&quot;\-#,##0.0&quot;)&quot;\ "/>
    <numFmt numFmtId="191" formatCode="0.00_);[Red]\(0.00\)"/>
    <numFmt numFmtId="192" formatCode="#,##0.00_ ;[Red]\-#,##0.00\ "/>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name val="ＭＳ Ｐゴシック"/>
      <family val="3"/>
      <charset val="128"/>
    </font>
    <font>
      <sz val="11"/>
      <color indexed="9"/>
      <name val="ＭＳ Ｐゴシック"/>
      <family val="3"/>
      <charset val="128"/>
    </font>
    <font>
      <b/>
      <sz val="11"/>
      <name val="ＭＳ Ｐゴシック"/>
      <family val="3"/>
      <charset val="128"/>
    </font>
    <font>
      <sz val="14"/>
      <color indexed="9"/>
      <name val="ＭＳ Ｐゴシック"/>
      <family val="3"/>
      <charset val="128"/>
    </font>
    <font>
      <sz val="14"/>
      <name val="ＭＳ Ｐゴシック"/>
      <family val="3"/>
      <charset val="128"/>
    </font>
    <font>
      <b/>
      <sz val="10"/>
      <name val="ＭＳ Ｐゴシック"/>
      <family val="3"/>
      <charset val="128"/>
    </font>
    <font>
      <sz val="13"/>
      <name val="ＭＳ Ｐゴシック"/>
      <family val="3"/>
      <charset val="128"/>
    </font>
    <font>
      <sz val="12"/>
      <name val="ＭＳ Ｐゴシック"/>
      <family val="3"/>
      <charset val="128"/>
    </font>
    <font>
      <sz val="11"/>
      <name val="ＭＳ Ｐゴシック"/>
      <family val="3"/>
      <charset val="128"/>
    </font>
    <font>
      <b/>
      <sz val="9"/>
      <name val="ＭＳ Ｐゴシック"/>
      <family val="3"/>
      <charset val="128"/>
    </font>
    <font>
      <b/>
      <sz val="14"/>
      <color indexed="9"/>
      <name val="ＭＳ Ｐゴシック"/>
      <family val="3"/>
      <charset val="128"/>
    </font>
    <font>
      <b/>
      <sz val="12"/>
      <name val="ＭＳ Ｐゴシック"/>
      <family val="3"/>
      <charset val="128"/>
    </font>
    <font>
      <strike/>
      <sz val="11"/>
      <name val="ＭＳ Ｐゴシック"/>
      <family val="3"/>
      <charset val="128"/>
    </font>
    <font>
      <b/>
      <sz val="14"/>
      <name val="ＭＳ Ｐゴシック"/>
      <family val="3"/>
      <charset val="128"/>
    </font>
    <font>
      <u/>
      <sz val="10"/>
      <name val="ＭＳ Ｐゴシック"/>
      <family val="3"/>
      <charset val="128"/>
    </font>
    <font>
      <sz val="6"/>
      <name val="ＭＳ Ｐゴシック"/>
      <family val="3"/>
      <charset val="128"/>
    </font>
    <font>
      <b/>
      <sz val="13"/>
      <color indexed="56"/>
      <name val="ＭＳ Ｐゴシック"/>
      <family val="3"/>
      <charset val="128"/>
    </font>
    <font>
      <sz val="5"/>
      <name val="ＭＳ Ｐゴシック"/>
      <family val="3"/>
      <charset val="128"/>
    </font>
    <font>
      <sz val="4"/>
      <name val="ＭＳ Ｐゴシック"/>
      <family val="3"/>
      <charset val="128"/>
    </font>
    <font>
      <b/>
      <sz val="12"/>
      <color indexed="9"/>
      <name val="ＭＳ Ｐゴシック"/>
      <family val="3"/>
      <charset val="128"/>
    </font>
    <font>
      <sz val="7"/>
      <name val="ＭＳ Ｐゴシック"/>
      <family val="3"/>
      <charset val="128"/>
    </font>
    <font>
      <sz val="10.5"/>
      <name val="ＭＳ Ｐゴシック"/>
      <family val="3"/>
      <charset val="128"/>
    </font>
    <font>
      <sz val="9.5"/>
      <name val="ＭＳ Ｐゴシック"/>
      <family val="3"/>
      <charset val="128"/>
    </font>
    <font>
      <sz val="10"/>
      <color indexed="8"/>
      <name val="ＭＳ Ｐゴシック"/>
      <family val="3"/>
      <charset val="128"/>
    </font>
    <font>
      <sz val="8"/>
      <color indexed="8"/>
      <name val="ＭＳ Ｐゴシック"/>
      <family val="3"/>
      <charset val="128"/>
    </font>
    <font>
      <sz val="5"/>
      <color indexed="8"/>
      <name val="ＭＳ Ｐゴシック"/>
      <family val="3"/>
      <charset val="128"/>
    </font>
    <font>
      <i/>
      <sz val="11"/>
      <name val="ＭＳ Ｐゴシック"/>
      <family val="3"/>
      <charset val="128"/>
    </font>
    <font>
      <sz val="11"/>
      <color theme="1"/>
      <name val="ＭＳ Ｐゴシック"/>
      <family val="3"/>
      <charset val="128"/>
      <scheme val="minor"/>
    </font>
    <font>
      <sz val="8"/>
      <color rgb="FFFF0000"/>
      <name val="ＭＳ Ｐゴシック"/>
      <family val="3"/>
      <charset val="128"/>
    </font>
    <font>
      <b/>
      <u/>
      <sz val="8"/>
      <color rgb="FFFF0000"/>
      <name val="ＭＳ Ｐゴシック"/>
      <family val="3"/>
      <charset val="128"/>
    </font>
    <font>
      <sz val="6"/>
      <color rgb="FFFF0000"/>
      <name val="ＭＳ Ｐゴシック"/>
      <family val="3"/>
      <charset val="128"/>
    </font>
    <font>
      <sz val="11"/>
      <color rgb="FFFF0000"/>
      <name val="ＭＳ Ｐゴシック"/>
      <family val="3"/>
      <charset val="128"/>
    </font>
    <font>
      <b/>
      <u/>
      <sz val="11"/>
      <color rgb="FFFF0000"/>
      <name val="ＭＳ Ｐゴシック"/>
      <family val="3"/>
      <charset val="128"/>
    </font>
    <font>
      <sz val="10"/>
      <color theme="1"/>
      <name val="ＭＳ Ｐゴシック"/>
      <family val="3"/>
      <charset val="128"/>
    </font>
    <font>
      <b/>
      <sz val="12"/>
      <color theme="1"/>
      <name val="ＭＳ Ｐゴシック"/>
      <family val="3"/>
      <charset val="128"/>
    </font>
    <font>
      <sz val="8"/>
      <color theme="1"/>
      <name val="ＭＳ Ｐゴシック"/>
      <family val="3"/>
      <charset val="128"/>
      <scheme val="minor"/>
    </font>
    <font>
      <b/>
      <sz val="12"/>
      <color theme="0"/>
      <name val="ＭＳ Ｐゴシック"/>
      <family val="3"/>
      <charset val="128"/>
    </font>
    <font>
      <strike/>
      <sz val="10"/>
      <color rgb="FFFF0000"/>
      <name val="ＭＳ Ｐゴシック"/>
      <family val="3"/>
      <charset val="128"/>
    </font>
    <font>
      <sz val="11"/>
      <color theme="1"/>
      <name val="ＭＳ Ｐゴシック"/>
      <family val="3"/>
      <charset val="128"/>
    </font>
    <font>
      <sz val="9.5"/>
      <color theme="1"/>
      <name val="ＭＳ Ｐゴシック"/>
      <family val="3"/>
      <charset val="128"/>
    </font>
    <font>
      <strike/>
      <sz val="11"/>
      <color theme="1"/>
      <name val="ＭＳ Ｐゴシック"/>
      <family val="3"/>
      <charset val="128"/>
    </font>
    <font>
      <sz val="8"/>
      <color theme="1"/>
      <name val="ＭＳ Ｐゴシック"/>
      <family val="3"/>
      <charset val="128"/>
    </font>
    <font>
      <sz val="6"/>
      <color theme="1"/>
      <name val="ＭＳ Ｐゴシック"/>
      <family val="3"/>
      <charset val="128"/>
    </font>
    <font>
      <sz val="9"/>
      <color theme="1"/>
      <name val="ＭＳ Ｐゴシック"/>
      <family val="3"/>
      <charset val="128"/>
    </font>
    <font>
      <sz val="10"/>
      <color rgb="FFFF0000"/>
      <name val="ＭＳ Ｐゴシック"/>
      <family val="3"/>
      <charset val="128"/>
    </font>
  </fonts>
  <fills count="14">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rgb="FFC0C0C0"/>
        <bgColor indexed="64"/>
      </patternFill>
    </fill>
    <fill>
      <patternFill patternType="solid">
        <fgColor theme="0" tint="-0.499984740745262"/>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0" tint="-0.249977111117893"/>
        <bgColor indexed="64"/>
      </patternFill>
    </fill>
    <fill>
      <patternFill patternType="solid">
        <fgColor rgb="FFBFBFBF"/>
        <bgColor indexed="64"/>
      </patternFill>
    </fill>
  </fills>
  <borders count="82">
    <border>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ouble">
        <color indexed="64"/>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bottom style="double">
        <color indexed="64"/>
      </bottom>
      <diagonal/>
    </border>
    <border>
      <left style="thin">
        <color indexed="64"/>
      </left>
      <right style="hair">
        <color indexed="64"/>
      </right>
      <top/>
      <bottom style="dotted">
        <color indexed="64"/>
      </bottom>
      <diagonal/>
    </border>
    <border>
      <left style="thin">
        <color indexed="64"/>
      </left>
      <right style="hair">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thin">
        <color indexed="64"/>
      </bottom>
      <diagonal/>
    </border>
    <border>
      <left style="dotted">
        <color indexed="64"/>
      </left>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tted">
        <color indexed="64"/>
      </bottom>
      <diagonal/>
    </border>
    <border>
      <left style="thin">
        <color indexed="64"/>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3" fillId="0" borderId="0">
      <alignment vertical="center"/>
    </xf>
  </cellStyleXfs>
  <cellXfs count="1450">
    <xf numFmtId="0" fontId="0" fillId="0" borderId="0" xfId="0">
      <alignment vertical="center"/>
    </xf>
    <xf numFmtId="0" fontId="1"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distributed" vertical="center" justifyLastLine="1"/>
    </xf>
    <xf numFmtId="178" fontId="4" fillId="0" borderId="0" xfId="0" applyNumberFormat="1" applyFont="1">
      <alignment vertical="center"/>
    </xf>
    <xf numFmtId="0" fontId="4" fillId="0" borderId="0" xfId="0" applyFont="1" applyAlignment="1">
      <alignment vertical="center" wrapText="1"/>
    </xf>
    <xf numFmtId="0" fontId="4" fillId="0" borderId="0" xfId="0" applyFont="1" applyAlignment="1">
      <alignment vertical="center" justifyLastLine="1"/>
    </xf>
    <xf numFmtId="0" fontId="6" fillId="0" borderId="0" xfId="0" applyFont="1">
      <alignment vertical="center"/>
    </xf>
    <xf numFmtId="0" fontId="7" fillId="0" borderId="0" xfId="0" applyFont="1">
      <alignment vertical="center"/>
    </xf>
    <xf numFmtId="0" fontId="4" fillId="0" borderId="0" xfId="0" applyFont="1" applyAlignment="1">
      <alignment horizontal="center" vertical="center" justifyLastLine="1"/>
    </xf>
    <xf numFmtId="0" fontId="4" fillId="0" borderId="1" xfId="0" applyFont="1" applyBorder="1">
      <alignment vertical="center"/>
    </xf>
    <xf numFmtId="178" fontId="4" fillId="0" borderId="0" xfId="0" applyNumberFormat="1" applyFont="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justifyLastLine="1"/>
    </xf>
    <xf numFmtId="0" fontId="4" fillId="2" borderId="5" xfId="0" applyFont="1" applyFill="1" applyBorder="1" applyAlignment="1">
      <alignment vertical="center" justifyLastLine="1"/>
    </xf>
    <xf numFmtId="178"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horizontal="distributed" vertical="center" indent="2"/>
    </xf>
    <xf numFmtId="0" fontId="4" fillId="2" borderId="6" xfId="0" applyFont="1" applyFill="1" applyBorder="1" applyAlignment="1">
      <alignment horizontal="distributed" vertical="center" justifyLastLine="1"/>
    </xf>
    <xf numFmtId="0" fontId="4" fillId="2" borderId="6" xfId="0" applyFont="1" applyFill="1" applyBorder="1" applyAlignment="1">
      <alignment vertical="center" justifyLastLine="1"/>
    </xf>
    <xf numFmtId="0" fontId="4" fillId="2" borderId="7" xfId="0" applyFont="1" applyFill="1" applyBorder="1" applyAlignment="1">
      <alignment horizontal="distributed" vertical="center" justifyLastLine="1"/>
    </xf>
    <xf numFmtId="0" fontId="4" fillId="0" borderId="8" xfId="0" applyFont="1" applyBorder="1" applyAlignment="1">
      <alignment horizontal="center" vertical="center"/>
    </xf>
    <xf numFmtId="0" fontId="4" fillId="2" borderId="3" xfId="0" applyFont="1" applyFill="1" applyBorder="1">
      <alignment vertical="center"/>
    </xf>
    <xf numFmtId="0" fontId="4" fillId="0" borderId="0" xfId="0" applyFont="1" applyAlignment="1">
      <alignment horizontal="center" vertical="center" wrapText="1"/>
    </xf>
    <xf numFmtId="0" fontId="4" fillId="0" borderId="9" xfId="0" applyFont="1" applyBorder="1">
      <alignment vertical="center"/>
    </xf>
    <xf numFmtId="178" fontId="4" fillId="0" borderId="0" xfId="0" applyNumberFormat="1" applyFont="1" applyAlignment="1">
      <alignment horizontal="center" vertical="center"/>
    </xf>
    <xf numFmtId="0" fontId="9" fillId="3" borderId="0" xfId="0" applyFont="1" applyFill="1">
      <alignment vertical="center"/>
    </xf>
    <xf numFmtId="0" fontId="10" fillId="3" borderId="0" xfId="0" applyFont="1" applyFill="1">
      <alignment vertical="center"/>
    </xf>
    <xf numFmtId="0" fontId="1" fillId="3" borderId="0" xfId="0" applyFont="1" applyFill="1">
      <alignment vertical="center"/>
    </xf>
    <xf numFmtId="0" fontId="12" fillId="0" borderId="0" xfId="0" applyFont="1">
      <alignment vertical="center"/>
    </xf>
    <xf numFmtId="0" fontId="14" fillId="0" borderId="0" xfId="0" applyFont="1">
      <alignment vertical="center"/>
    </xf>
    <xf numFmtId="0" fontId="13" fillId="0" borderId="0" xfId="0" applyFont="1">
      <alignment vertical="center"/>
    </xf>
    <xf numFmtId="0" fontId="4" fillId="0" borderId="0" xfId="0" applyFont="1" applyAlignment="1">
      <alignment horizontal="left" vertical="top" wrapText="1"/>
    </xf>
    <xf numFmtId="0" fontId="3" fillId="0" borderId="0" xfId="0" applyFont="1" applyAlignment="1">
      <alignment wrapText="1"/>
    </xf>
    <xf numFmtId="0" fontId="3" fillId="0" borderId="0" xfId="0" applyFont="1" applyAlignment="1"/>
    <xf numFmtId="0" fontId="9" fillId="0" borderId="0" xfId="0" applyFont="1">
      <alignment vertical="center"/>
    </xf>
    <xf numFmtId="0" fontId="3" fillId="0" borderId="0" xfId="0" applyFont="1" applyAlignment="1">
      <alignment vertical="top" textRotation="255"/>
    </xf>
    <xf numFmtId="0" fontId="8" fillId="4" borderId="0" xfId="0" applyFont="1" applyFill="1">
      <alignment vertical="center"/>
    </xf>
    <xf numFmtId="0" fontId="8" fillId="0" borderId="0" xfId="0" applyFont="1">
      <alignment vertical="center"/>
    </xf>
    <xf numFmtId="0" fontId="16" fillId="0" borderId="0" xfId="0" applyFont="1">
      <alignment vertical="center"/>
    </xf>
    <xf numFmtId="0" fontId="10" fillId="0" borderId="0" xfId="0" applyFont="1">
      <alignment vertical="center"/>
    </xf>
    <xf numFmtId="0" fontId="4" fillId="0" borderId="3" xfId="0" applyFont="1" applyBorder="1" applyAlignment="1">
      <alignment horizontal="center" vertical="center" wrapText="1" justifyLastLine="1"/>
    </xf>
    <xf numFmtId="0" fontId="4" fillId="0" borderId="3" xfId="0" applyFont="1" applyBorder="1" applyAlignment="1">
      <alignment horizontal="center" vertical="center" wrapText="1" justifyLastLine="1" shrinkToFit="1"/>
    </xf>
    <xf numFmtId="0" fontId="4" fillId="0" borderId="3" xfId="0" applyFont="1" applyBorder="1" applyAlignment="1">
      <alignment horizontal="center" vertical="center" justifyLastLine="1" shrinkToFit="1"/>
    </xf>
    <xf numFmtId="0" fontId="4" fillId="0" borderId="0" xfId="0" applyFont="1" applyAlignment="1">
      <alignment horizontal="right" vertical="center"/>
    </xf>
    <xf numFmtId="0" fontId="17" fillId="0" borderId="0" xfId="0" applyFont="1">
      <alignment vertical="center"/>
    </xf>
    <xf numFmtId="0" fontId="0" fillId="0" borderId="0" xfId="0" applyAlignment="1">
      <alignment horizontal="right" vertical="center"/>
    </xf>
    <xf numFmtId="178" fontId="0" fillId="0" borderId="0" xfId="0" applyNumberFormat="1">
      <alignment vertical="center"/>
    </xf>
    <xf numFmtId="178" fontId="0" fillId="0" borderId="0" xfId="0" applyNumberFormat="1" applyAlignment="1">
      <alignment horizontal="right" vertical="center"/>
    </xf>
    <xf numFmtId="182" fontId="0" fillId="0" borderId="0" xfId="0" applyNumberFormat="1">
      <alignment vertical="center"/>
    </xf>
    <xf numFmtId="0" fontId="18" fillId="0" borderId="0" xfId="0" applyFont="1">
      <alignment vertical="center"/>
    </xf>
    <xf numFmtId="0" fontId="12" fillId="0" borderId="0" xfId="3" applyFont="1" applyAlignment="1">
      <alignment horizontal="center" vertical="center" shrinkToFit="1"/>
    </xf>
    <xf numFmtId="0" fontId="0" fillId="0" borderId="0" xfId="0" applyAlignment="1">
      <alignment horizontal="left" vertical="center"/>
    </xf>
    <xf numFmtId="177" fontId="12" fillId="0" borderId="0" xfId="3" applyNumberFormat="1" applyFont="1" applyAlignment="1">
      <alignment horizontal="center" vertical="center"/>
    </xf>
    <xf numFmtId="38" fontId="12" fillId="0" borderId="0" xfId="3" applyNumberFormat="1" applyFont="1">
      <alignment vertical="center"/>
    </xf>
    <xf numFmtId="38" fontId="12" fillId="0" borderId="7" xfId="1" applyFont="1" applyFill="1" applyBorder="1" applyAlignment="1">
      <alignment vertical="center"/>
    </xf>
    <xf numFmtId="38" fontId="12" fillId="0" borderId="0" xfId="1" applyFont="1" applyFill="1" applyBorder="1" applyAlignment="1">
      <alignment vertical="center"/>
    </xf>
    <xf numFmtId="0" fontId="0" fillId="0" borderId="7" xfId="0" applyBorder="1">
      <alignment vertical="center"/>
    </xf>
    <xf numFmtId="0" fontId="0" fillId="4" borderId="0" xfId="0" applyFill="1">
      <alignment vertical="center"/>
    </xf>
    <xf numFmtId="0" fontId="0" fillId="4" borderId="0" xfId="0" applyFill="1" applyAlignment="1">
      <alignment horizontal="center" vertical="top" textRotation="255"/>
    </xf>
    <xf numFmtId="0" fontId="0" fillId="0" borderId="0" xfId="0" applyAlignment="1">
      <alignment horizontal="center" vertical="center"/>
    </xf>
    <xf numFmtId="0" fontId="0" fillId="0" borderId="10" xfId="0" applyBorder="1">
      <alignment vertical="center"/>
    </xf>
    <xf numFmtId="0" fontId="0" fillId="0" borderId="0" xfId="3" applyFont="1" applyAlignment="1">
      <alignment horizontal="center" vertical="center"/>
    </xf>
    <xf numFmtId="0" fontId="19" fillId="0" borderId="0" xfId="0" applyFont="1">
      <alignment vertical="center"/>
    </xf>
    <xf numFmtId="0" fontId="0" fillId="0" borderId="7" xfId="0" applyBorder="1" applyAlignment="1">
      <alignment horizontal="right" vertical="center"/>
    </xf>
    <xf numFmtId="38" fontId="4" fillId="6" borderId="4" xfId="1" applyFont="1" applyFill="1" applyBorder="1" applyAlignment="1">
      <alignment vertical="center"/>
    </xf>
    <xf numFmtId="38" fontId="4" fillId="6" borderId="5" xfId="1" applyFont="1" applyFill="1" applyBorder="1" applyAlignment="1">
      <alignment vertical="center"/>
    </xf>
    <xf numFmtId="38" fontId="4" fillId="6" borderId="11" xfId="1" applyFont="1" applyFill="1" applyBorder="1" applyAlignment="1">
      <alignment vertical="center"/>
    </xf>
    <xf numFmtId="0" fontId="5" fillId="7" borderId="0" xfId="0" applyFont="1" applyFill="1">
      <alignment vertical="center"/>
    </xf>
    <xf numFmtId="49" fontId="5" fillId="7" borderId="0" xfId="0" applyNumberFormat="1" applyFont="1" applyFill="1">
      <alignment vertical="center"/>
    </xf>
    <xf numFmtId="49" fontId="34" fillId="7" borderId="0" xfId="0" applyNumberFormat="1" applyFont="1" applyFill="1">
      <alignment vertical="center"/>
    </xf>
    <xf numFmtId="0" fontId="34" fillId="7" borderId="0" xfId="0" applyFont="1" applyFill="1">
      <alignment vertical="center"/>
    </xf>
    <xf numFmtId="49" fontId="35" fillId="7" borderId="0" xfId="0" applyNumberFormat="1" applyFont="1" applyFill="1">
      <alignment vertical="center"/>
    </xf>
    <xf numFmtId="179" fontId="11" fillId="8" borderId="3" xfId="0" applyNumberFormat="1" applyFont="1" applyFill="1" applyBorder="1" applyAlignment="1">
      <alignment horizontal="right" vertical="center" shrinkToFit="1"/>
    </xf>
    <xf numFmtId="179" fontId="11" fillId="5" borderId="12" xfId="0" applyNumberFormat="1" applyFont="1" applyFill="1" applyBorder="1" applyAlignment="1">
      <alignment horizontal="right" vertical="center" shrinkToFit="1"/>
    </xf>
    <xf numFmtId="38" fontId="34" fillId="7" borderId="0" xfId="0" applyNumberFormat="1" applyFont="1" applyFill="1">
      <alignment vertical="center"/>
    </xf>
    <xf numFmtId="177" fontId="34" fillId="7" borderId="0" xfId="0" applyNumberFormat="1" applyFont="1" applyFill="1">
      <alignment vertical="center"/>
    </xf>
    <xf numFmtId="49" fontId="36" fillId="7" borderId="0" xfId="0" applyNumberFormat="1" applyFont="1" applyFill="1" applyAlignment="1">
      <alignment vertical="center" wrapText="1"/>
    </xf>
    <xf numFmtId="179" fontId="34" fillId="7" borderId="0" xfId="0" applyNumberFormat="1" applyFont="1" applyFill="1">
      <alignment vertical="center"/>
    </xf>
    <xf numFmtId="0" fontId="4" fillId="0" borderId="0" xfId="3" applyFont="1" applyAlignment="1">
      <alignment horizontal="left" vertical="center"/>
    </xf>
    <xf numFmtId="0" fontId="4" fillId="6" borderId="13" xfId="0" applyFont="1" applyFill="1" applyBorder="1" applyAlignment="1">
      <alignment horizontal="left" vertical="center" wrapText="1" justifyLastLine="1"/>
    </xf>
    <xf numFmtId="179" fontId="3" fillId="0" borderId="3" xfId="0" applyNumberFormat="1" applyFont="1" applyBorder="1" applyAlignment="1">
      <alignment horizontal="right" vertical="center" shrinkToFit="1"/>
    </xf>
    <xf numFmtId="0" fontId="37" fillId="0" borderId="0" xfId="0" applyFont="1">
      <alignment vertical="center"/>
    </xf>
    <xf numFmtId="0" fontId="38" fillId="0" borderId="0" xfId="0" applyFont="1">
      <alignment vertical="center"/>
    </xf>
    <xf numFmtId="0" fontId="8" fillId="0" borderId="5" xfId="0" applyFont="1" applyBorder="1" applyAlignment="1">
      <alignment horizontal="right" vertical="center"/>
    </xf>
    <xf numFmtId="0" fontId="15" fillId="0" borderId="5" xfId="0" applyFont="1" applyBorder="1" applyAlignment="1">
      <alignment horizontal="right" vertical="center"/>
    </xf>
    <xf numFmtId="0" fontId="8" fillId="0" borderId="0" xfId="0" applyFont="1" applyAlignment="1">
      <alignment horizontal="right" vertical="center"/>
    </xf>
    <xf numFmtId="0" fontId="15" fillId="0" borderId="0" xfId="0" applyFont="1" applyAlignment="1">
      <alignment horizontal="right" vertical="center"/>
    </xf>
    <xf numFmtId="178" fontId="34" fillId="7" borderId="0" xfId="0" applyNumberFormat="1" applyFont="1" applyFill="1">
      <alignment vertical="center"/>
    </xf>
    <xf numFmtId="182" fontId="34" fillId="7" borderId="0" xfId="0" applyNumberFormat="1" applyFont="1" applyFill="1">
      <alignment vertical="center"/>
    </xf>
    <xf numFmtId="183" fontId="3" fillId="0" borderId="3" xfId="0" applyNumberFormat="1" applyFont="1" applyBorder="1" applyAlignment="1">
      <alignment horizontal="right" vertical="center" shrinkToFit="1"/>
    </xf>
    <xf numFmtId="0" fontId="3" fillId="0" borderId="0" xfId="0" applyFont="1" applyAlignment="1">
      <alignment horizontal="right" vertical="center"/>
    </xf>
    <xf numFmtId="183" fontId="11" fillId="5" borderId="12" xfId="0" applyNumberFormat="1" applyFont="1" applyFill="1" applyBorder="1" applyAlignment="1">
      <alignment horizontal="right" vertical="center" shrinkToFit="1"/>
    </xf>
    <xf numFmtId="49" fontId="36" fillId="7" borderId="0" xfId="0" applyNumberFormat="1" applyFont="1" applyFill="1">
      <alignment vertical="center"/>
    </xf>
    <xf numFmtId="0" fontId="0" fillId="0" borderId="0" xfId="0" applyAlignment="1">
      <alignment vertical="center" shrinkToFit="1"/>
    </xf>
    <xf numFmtId="0" fontId="4" fillId="4" borderId="0" xfId="0" applyFont="1" applyFill="1">
      <alignment vertical="center"/>
    </xf>
    <xf numFmtId="0" fontId="5" fillId="4" borderId="0" xfId="0" applyFont="1" applyFill="1">
      <alignment vertical="center"/>
    </xf>
    <xf numFmtId="0" fontId="4" fillId="4" borderId="0" xfId="0" applyFont="1" applyFill="1" applyAlignment="1">
      <alignment horizontal="left" vertical="center"/>
    </xf>
    <xf numFmtId="0" fontId="4" fillId="0" borderId="0" xfId="0" applyFont="1" applyAlignment="1">
      <alignment vertical="top" wrapText="1"/>
    </xf>
    <xf numFmtId="0" fontId="4" fillId="4" borderId="0" xfId="0" applyFont="1" applyFill="1" applyAlignment="1">
      <alignment vertical="top" wrapText="1"/>
    </xf>
    <xf numFmtId="0" fontId="4" fillId="4" borderId="0" xfId="0" applyFont="1" applyFill="1" applyAlignment="1">
      <alignment horizontal="center" vertical="center"/>
    </xf>
    <xf numFmtId="0" fontId="4" fillId="4" borderId="0" xfId="0" applyFont="1" applyFill="1" applyAlignment="1">
      <alignment horizontal="right" vertical="center"/>
    </xf>
    <xf numFmtId="0" fontId="4" fillId="4" borderId="7" xfId="0" applyFont="1" applyFill="1" applyBorder="1">
      <alignment vertical="center"/>
    </xf>
    <xf numFmtId="0" fontId="4" fillId="4" borderId="0" xfId="0" applyFont="1" applyFill="1" applyAlignment="1">
      <alignment horizontal="left" vertical="center" wrapText="1"/>
    </xf>
    <xf numFmtId="0" fontId="4" fillId="4" borderId="0" xfId="0" applyFont="1" applyFill="1" applyAlignment="1">
      <alignment horizontal="center" vertical="center" wrapText="1"/>
    </xf>
    <xf numFmtId="0" fontId="5" fillId="4" borderId="7" xfId="0" applyFont="1" applyFill="1" applyBorder="1" applyAlignment="1">
      <alignment horizontal="right" vertical="center"/>
    </xf>
    <xf numFmtId="176" fontId="0" fillId="4" borderId="0" xfId="0" applyNumberFormat="1" applyFill="1">
      <alignment vertical="center"/>
    </xf>
    <xf numFmtId="0" fontId="1" fillId="0" borderId="14" xfId="3" applyBorder="1">
      <alignment vertical="center"/>
    </xf>
    <xf numFmtId="0" fontId="17" fillId="4" borderId="0" xfId="0" applyFont="1" applyFill="1">
      <alignment vertical="center"/>
    </xf>
    <xf numFmtId="179" fontId="3" fillId="0" borderId="2" xfId="0" applyNumberFormat="1" applyFont="1" applyBorder="1" applyAlignment="1">
      <alignment horizontal="right" vertical="center" shrinkToFit="1"/>
    </xf>
    <xf numFmtId="183" fontId="3" fillId="0" borderId="2" xfId="0" applyNumberFormat="1" applyFont="1" applyBorder="1" applyAlignment="1">
      <alignment horizontal="right" vertical="center" shrinkToFit="1"/>
    </xf>
    <xf numFmtId="0" fontId="4" fillId="9" borderId="0" xfId="0" applyFont="1" applyFill="1">
      <alignment vertical="center"/>
    </xf>
    <xf numFmtId="0" fontId="4" fillId="9" borderId="0" xfId="0" applyFont="1" applyFill="1" applyAlignment="1">
      <alignment vertical="center" shrinkToFit="1"/>
    </xf>
    <xf numFmtId="0" fontId="0" fillId="9" borderId="0" xfId="0" applyFill="1">
      <alignment vertical="center"/>
    </xf>
    <xf numFmtId="0" fontId="0" fillId="9" borderId="0" xfId="0" applyFill="1" applyAlignment="1">
      <alignment vertical="center" shrinkToFit="1"/>
    </xf>
    <xf numFmtId="0" fontId="0" fillId="9" borderId="0" xfId="0" applyFill="1" applyAlignment="1">
      <alignment horizontal="center" vertical="top" textRotation="255"/>
    </xf>
    <xf numFmtId="0" fontId="4" fillId="6" borderId="0" xfId="0" applyFont="1" applyFill="1" applyAlignment="1">
      <alignment vertical="center" textRotation="255"/>
    </xf>
    <xf numFmtId="0" fontId="4" fillId="6" borderId="0" xfId="0" applyFont="1" applyFill="1">
      <alignment vertical="center"/>
    </xf>
    <xf numFmtId="0" fontId="4" fillId="6" borderId="5" xfId="0" applyFont="1" applyFill="1" applyBorder="1" applyAlignment="1">
      <alignment vertical="center" textRotation="255"/>
    </xf>
    <xf numFmtId="0" fontId="4" fillId="6" borderId="5" xfId="0" applyFont="1" applyFill="1" applyBorder="1" applyAlignment="1">
      <alignment horizontal="center" vertical="top" textRotation="255" shrinkToFit="1"/>
    </xf>
    <xf numFmtId="0" fontId="3" fillId="9" borderId="0" xfId="0" applyFont="1" applyFill="1" applyAlignment="1">
      <alignment vertical="top" textRotation="255" shrinkToFit="1"/>
    </xf>
    <xf numFmtId="0" fontId="3" fillId="9" borderId="0" xfId="0" applyFont="1" applyFill="1" applyAlignment="1">
      <alignment vertical="top" textRotation="255"/>
    </xf>
    <xf numFmtId="179" fontId="4" fillId="9" borderId="3" xfId="0" applyNumberFormat="1" applyFont="1" applyFill="1" applyBorder="1" applyAlignment="1">
      <alignment vertical="center" shrinkToFit="1"/>
    </xf>
    <xf numFmtId="179" fontId="4" fillId="9" borderId="14" xfId="0" applyNumberFormat="1" applyFont="1" applyFill="1" applyBorder="1" applyAlignment="1">
      <alignment vertical="center" shrinkToFit="1"/>
    </xf>
    <xf numFmtId="179" fontId="4" fillId="8" borderId="3" xfId="0" applyNumberFormat="1" applyFont="1" applyFill="1" applyBorder="1" applyAlignment="1">
      <alignment vertical="center" shrinkToFit="1"/>
    </xf>
    <xf numFmtId="179" fontId="4" fillId="9" borderId="15" xfId="0" applyNumberFormat="1" applyFont="1" applyFill="1" applyBorder="1" applyAlignment="1">
      <alignment vertical="center" shrinkToFit="1"/>
    </xf>
    <xf numFmtId="179" fontId="4" fillId="9" borderId="16" xfId="0" applyNumberFormat="1" applyFont="1" applyFill="1" applyBorder="1" applyAlignment="1">
      <alignment vertical="center" shrinkToFit="1"/>
    </xf>
    <xf numFmtId="179" fontId="4" fillId="8" borderId="15" xfId="0" applyNumberFormat="1" applyFont="1" applyFill="1" applyBorder="1" applyAlignment="1">
      <alignment vertical="center" shrinkToFit="1"/>
    </xf>
    <xf numFmtId="0" fontId="8" fillId="9" borderId="0" xfId="0" applyFont="1" applyFill="1">
      <alignment vertical="center"/>
    </xf>
    <xf numFmtId="0" fontId="4" fillId="9" borderId="0" xfId="0" applyFont="1" applyFill="1" applyAlignment="1">
      <alignment horizontal="center" vertical="center"/>
    </xf>
    <xf numFmtId="0" fontId="4" fillId="0" borderId="0" xfId="0" applyFont="1" applyAlignment="1">
      <alignment vertical="center" textRotation="255"/>
    </xf>
    <xf numFmtId="179" fontId="4" fillId="0" borderId="0" xfId="0" applyNumberFormat="1" applyFont="1" applyAlignment="1">
      <alignment vertical="center" shrinkToFit="1"/>
    </xf>
    <xf numFmtId="179" fontId="11" fillId="0" borderId="0" xfId="0" applyNumberFormat="1" applyFont="1" applyAlignment="1">
      <alignment vertical="center" shrinkToFit="1"/>
    </xf>
    <xf numFmtId="0" fontId="4" fillId="9" borderId="0" xfId="0" applyFont="1" applyFill="1" applyAlignment="1">
      <alignment horizontal="center" vertical="center" justifyLastLine="1"/>
    </xf>
    <xf numFmtId="0" fontId="4" fillId="6" borderId="14" xfId="0" applyFont="1" applyFill="1" applyBorder="1" applyAlignment="1">
      <alignment horizontal="left" vertical="top"/>
    </xf>
    <xf numFmtId="0" fontId="4" fillId="6" borderId="13" xfId="0" applyFont="1" applyFill="1" applyBorder="1" applyAlignment="1">
      <alignment horizontal="left" vertical="top" shrinkToFit="1"/>
    </xf>
    <xf numFmtId="0" fontId="0" fillId="6" borderId="17" xfId="0" applyFill="1" applyBorder="1">
      <alignment vertical="center"/>
    </xf>
    <xf numFmtId="0" fontId="4" fillId="9" borderId="5" xfId="0" applyFont="1" applyFill="1" applyBorder="1" applyAlignment="1">
      <alignment horizontal="center" vertical="center" shrinkToFit="1"/>
    </xf>
    <xf numFmtId="0" fontId="0" fillId="9" borderId="0" xfId="0" applyFill="1" applyAlignment="1">
      <alignment horizontal="left" vertical="center"/>
    </xf>
    <xf numFmtId="0" fontId="4" fillId="9" borderId="0" xfId="0" applyFont="1" applyFill="1" applyAlignment="1">
      <alignment horizontal="center" vertical="center" shrinkToFit="1"/>
    </xf>
    <xf numFmtId="57" fontId="4" fillId="9" borderId="0" xfId="0" applyNumberFormat="1" applyFont="1" applyFill="1" applyAlignment="1">
      <alignment horizontal="left" vertical="center" wrapText="1"/>
    </xf>
    <xf numFmtId="0" fontId="17" fillId="9" borderId="0" xfId="0" applyFont="1" applyFill="1">
      <alignment vertical="center"/>
    </xf>
    <xf numFmtId="0" fontId="16" fillId="0" borderId="0" xfId="0" applyFont="1" applyAlignment="1">
      <alignment horizontal="left" vertical="center"/>
    </xf>
    <xf numFmtId="0" fontId="39" fillId="9" borderId="0" xfId="0" applyFont="1" applyFill="1">
      <alignment vertical="center"/>
    </xf>
    <xf numFmtId="0" fontId="4" fillId="9" borderId="0" xfId="0" applyFont="1" applyFill="1" applyAlignment="1">
      <alignment horizontal="left" vertical="center"/>
    </xf>
    <xf numFmtId="0" fontId="4" fillId="9" borderId="0" xfId="0" applyFont="1" applyFill="1" applyAlignment="1">
      <alignment horizontal="right" vertical="center"/>
    </xf>
    <xf numFmtId="0" fontId="3" fillId="9" borderId="0" xfId="0" applyFont="1" applyFill="1" applyAlignment="1">
      <alignment horizontal="center" vertical="center" shrinkToFit="1"/>
    </xf>
    <xf numFmtId="179" fontId="4" fillId="9" borderId="0" xfId="0" applyNumberFormat="1" applyFont="1" applyFill="1" applyAlignment="1">
      <alignment horizontal="center" vertical="center"/>
    </xf>
    <xf numFmtId="179" fontId="4" fillId="0" borderId="0" xfId="0" applyNumberFormat="1" applyFont="1" applyAlignment="1">
      <alignment horizontal="right" vertical="center"/>
    </xf>
    <xf numFmtId="0" fontId="40" fillId="9" borderId="0" xfId="0" applyFont="1" applyFill="1">
      <alignment vertical="center"/>
    </xf>
    <xf numFmtId="0" fontId="4" fillId="0" borderId="0" xfId="0" applyFont="1" applyAlignment="1">
      <alignment vertical="top"/>
    </xf>
    <xf numFmtId="0" fontId="4" fillId="0" borderId="0" xfId="0" applyFont="1" applyAlignment="1">
      <alignment vertical="center" wrapText="1" shrinkToFit="1"/>
    </xf>
    <xf numFmtId="0" fontId="4" fillId="0" borderId="0" xfId="0" applyFont="1" applyAlignment="1">
      <alignment vertical="center" shrinkToFit="1"/>
    </xf>
    <xf numFmtId="0" fontId="4" fillId="0" borderId="0" xfId="0" applyFont="1" applyAlignment="1">
      <alignment vertical="top" textRotation="255"/>
    </xf>
    <xf numFmtId="0" fontId="4" fillId="0" borderId="0" xfId="0" applyFont="1" applyAlignment="1">
      <alignment vertical="top" textRotation="255" shrinkToFit="1"/>
    </xf>
    <xf numFmtId="0" fontId="4" fillId="2" borderId="18" xfId="0" applyFont="1" applyFill="1" applyBorder="1" applyAlignment="1">
      <alignment horizontal="center" vertical="center" wrapText="1" justifyLastLine="1"/>
    </xf>
    <xf numFmtId="0" fontId="5" fillId="10" borderId="19" xfId="0" applyFont="1" applyFill="1" applyBorder="1" applyAlignment="1">
      <alignment vertical="center" shrinkToFit="1"/>
    </xf>
    <xf numFmtId="176" fontId="34" fillId="7" borderId="0" xfId="0" applyNumberFormat="1" applyFont="1" applyFill="1">
      <alignment vertical="center"/>
    </xf>
    <xf numFmtId="0" fontId="0" fillId="11" borderId="0" xfId="0" applyFill="1">
      <alignment vertical="center"/>
    </xf>
    <xf numFmtId="0" fontId="25" fillId="11" borderId="0" xfId="0" applyFont="1" applyFill="1">
      <alignment vertical="center"/>
    </xf>
    <xf numFmtId="0" fontId="1" fillId="11" borderId="0" xfId="0" applyFont="1" applyFill="1">
      <alignment vertical="center"/>
    </xf>
    <xf numFmtId="0" fontId="9" fillId="11" borderId="0" xfId="0" applyFont="1" applyFill="1">
      <alignment vertical="center"/>
    </xf>
    <xf numFmtId="0" fontId="25" fillId="0" borderId="0" xfId="0" applyFont="1">
      <alignment vertical="center"/>
    </xf>
    <xf numFmtId="0" fontId="36" fillId="7" borderId="0" xfId="0" applyFont="1" applyFill="1" applyAlignment="1">
      <alignment vertical="center" wrapText="1"/>
    </xf>
    <xf numFmtId="0" fontId="5" fillId="10" borderId="20" xfId="0" applyFont="1" applyFill="1" applyBorder="1" applyAlignment="1">
      <alignment horizontal="center" vertical="center" shrinkToFit="1"/>
    </xf>
    <xf numFmtId="0" fontId="5" fillId="10" borderId="18" xfId="0" applyFont="1" applyFill="1" applyBorder="1" applyAlignment="1">
      <alignment horizontal="center" vertical="center" shrinkToFit="1"/>
    </xf>
    <xf numFmtId="0" fontId="5" fillId="10" borderId="19" xfId="0" applyFont="1" applyFill="1" applyBorder="1" applyAlignment="1">
      <alignment horizontal="center" vertical="center" shrinkToFit="1"/>
    </xf>
    <xf numFmtId="0" fontId="5" fillId="10" borderId="4" xfId="0" applyFont="1" applyFill="1" applyBorder="1" applyAlignment="1">
      <alignment horizontal="center" vertical="center" shrinkToFit="1"/>
    </xf>
    <xf numFmtId="0" fontId="5" fillId="10" borderId="13" xfId="0" applyFont="1" applyFill="1" applyBorder="1" applyAlignment="1">
      <alignment horizontal="center" vertical="center" shrinkToFit="1"/>
    </xf>
    <xf numFmtId="0" fontId="5" fillId="10" borderId="17" xfId="0" applyFont="1" applyFill="1" applyBorder="1" applyAlignment="1">
      <alignment horizontal="center" vertical="center" shrinkToFit="1"/>
    </xf>
    <xf numFmtId="0" fontId="5" fillId="10" borderId="3" xfId="0" applyFont="1" applyFill="1" applyBorder="1" applyAlignment="1">
      <alignment horizontal="center" vertical="center" shrinkToFit="1"/>
    </xf>
    <xf numFmtId="38" fontId="5" fillId="10" borderId="3" xfId="1" applyFont="1" applyFill="1" applyBorder="1" applyAlignment="1">
      <alignment horizontal="center" vertical="center" shrinkToFit="1"/>
    </xf>
    <xf numFmtId="38" fontId="5" fillId="10" borderId="13" xfId="1" applyFont="1" applyFill="1" applyBorder="1" applyAlignment="1">
      <alignment horizontal="center" vertical="center" shrinkToFit="1"/>
    </xf>
    <xf numFmtId="38" fontId="5" fillId="10" borderId="17" xfId="1" applyFont="1" applyFill="1" applyBorder="1" applyAlignment="1">
      <alignment horizontal="center" vertical="center" shrinkToFit="1"/>
    </xf>
    <xf numFmtId="0" fontId="2" fillId="10" borderId="20" xfId="0" applyFont="1" applyFill="1" applyBorder="1" applyAlignment="1">
      <alignment horizontal="center" vertical="center" wrapText="1" shrinkToFit="1"/>
    </xf>
    <xf numFmtId="0" fontId="23" fillId="10" borderId="20" xfId="0" applyFont="1" applyFill="1" applyBorder="1" applyAlignment="1">
      <alignment horizontal="center" vertical="center" wrapText="1" shrinkToFit="1"/>
    </xf>
    <xf numFmtId="0" fontId="23" fillId="10" borderId="20" xfId="0" applyFont="1" applyFill="1" applyBorder="1" applyAlignment="1">
      <alignment vertical="center" wrapText="1" shrinkToFit="1"/>
    </xf>
    <xf numFmtId="0" fontId="24" fillId="10" borderId="20" xfId="0" applyFont="1" applyFill="1" applyBorder="1" applyAlignment="1">
      <alignment horizontal="center" vertical="center" wrapText="1" shrinkToFit="1"/>
    </xf>
    <xf numFmtId="0" fontId="41" fillId="10" borderId="20" xfId="4" applyFont="1" applyFill="1" applyBorder="1" applyAlignment="1">
      <alignment horizontal="center" vertical="center" shrinkToFit="1"/>
    </xf>
    <xf numFmtId="0" fontId="5" fillId="0" borderId="12" xfId="1" applyNumberFormat="1" applyFont="1" applyFill="1" applyBorder="1" applyAlignment="1">
      <alignment horizontal="right" vertical="center" shrinkToFit="1"/>
    </xf>
    <xf numFmtId="49" fontId="0" fillId="0" borderId="0" xfId="0" applyNumberFormat="1">
      <alignment vertical="center"/>
    </xf>
    <xf numFmtId="0" fontId="41" fillId="10" borderId="19" xfId="4" applyFont="1" applyFill="1" applyBorder="1" applyAlignment="1">
      <alignment horizontal="center" vertical="center" shrinkToFit="1"/>
    </xf>
    <xf numFmtId="0" fontId="8" fillId="0" borderId="0" xfId="0" applyFont="1" applyAlignment="1">
      <alignment vertical="center" justifyLastLine="1"/>
    </xf>
    <xf numFmtId="0" fontId="4" fillId="9" borderId="0" xfId="0" applyFont="1" applyFill="1" applyAlignment="1">
      <alignment horizontal="left" vertical="center" wrapText="1"/>
    </xf>
    <xf numFmtId="0" fontId="4" fillId="6" borderId="20" xfId="0" applyFont="1" applyFill="1" applyBorder="1" applyAlignment="1">
      <alignment horizontal="center" vertical="top" textRotation="255" shrinkToFit="1"/>
    </xf>
    <xf numFmtId="0" fontId="4" fillId="6" borderId="13" xfId="0" applyFont="1" applyFill="1" applyBorder="1" applyAlignment="1">
      <alignment horizontal="left" vertical="center" justifyLastLine="1"/>
    </xf>
    <xf numFmtId="0" fontId="5" fillId="6" borderId="3" xfId="0" applyFont="1" applyFill="1" applyBorder="1" applyAlignment="1">
      <alignment horizontal="center" vertical="center" textRotation="255"/>
    </xf>
    <xf numFmtId="0" fontId="4" fillId="6" borderId="3" xfId="0" applyFont="1" applyFill="1" applyBorder="1">
      <alignment vertical="center"/>
    </xf>
    <xf numFmtId="38" fontId="0" fillId="0" borderId="0" xfId="0" applyNumberFormat="1">
      <alignment vertical="center"/>
    </xf>
    <xf numFmtId="0" fontId="4" fillId="12" borderId="21" xfId="3" applyFont="1" applyFill="1" applyBorder="1" applyAlignment="1">
      <alignment vertical="center" shrinkToFit="1"/>
    </xf>
    <xf numFmtId="0" fontId="4" fillId="12" borderId="22" xfId="3" applyFont="1" applyFill="1" applyBorder="1" applyAlignment="1">
      <alignment vertical="center" shrinkToFit="1"/>
    </xf>
    <xf numFmtId="187" fontId="34" fillId="7" borderId="0" xfId="0" applyNumberFormat="1" applyFont="1" applyFill="1">
      <alignment vertical="center"/>
    </xf>
    <xf numFmtId="187" fontId="5" fillId="0" borderId="12" xfId="1" applyNumberFormat="1" applyFont="1" applyFill="1" applyBorder="1" applyAlignment="1">
      <alignment horizontal="right" vertical="center" shrinkToFit="1"/>
    </xf>
    <xf numFmtId="181" fontId="5" fillId="0" borderId="12" xfId="1" applyNumberFormat="1" applyFont="1" applyFill="1" applyBorder="1" applyAlignment="1">
      <alignment horizontal="right" vertical="center" shrinkToFit="1"/>
    </xf>
    <xf numFmtId="187" fontId="36" fillId="7" borderId="0" xfId="0" applyNumberFormat="1" applyFont="1" applyFill="1">
      <alignment vertical="center"/>
    </xf>
    <xf numFmtId="38" fontId="5" fillId="0" borderId="12" xfId="1" applyFont="1" applyFill="1" applyBorder="1" applyAlignment="1">
      <alignment horizontal="right" vertical="center" shrinkToFit="1"/>
    </xf>
    <xf numFmtId="0" fontId="28" fillId="0" borderId="0" xfId="0" applyFont="1" applyAlignment="1">
      <alignment horizontal="left" vertical="center"/>
    </xf>
    <xf numFmtId="0" fontId="28" fillId="0" borderId="0" xfId="0" applyFont="1">
      <alignment vertical="center"/>
    </xf>
    <xf numFmtId="0" fontId="28" fillId="4" borderId="0" xfId="0" applyFont="1" applyFill="1">
      <alignment vertical="center"/>
    </xf>
    <xf numFmtId="0" fontId="28" fillId="4" borderId="0" xfId="0" applyFont="1" applyFill="1" applyAlignment="1">
      <alignment vertical="top" wrapText="1"/>
    </xf>
    <xf numFmtId="0" fontId="4" fillId="9" borderId="5" xfId="0" applyFont="1" applyFill="1" applyBorder="1" applyAlignment="1">
      <alignment horizontal="left" vertical="center"/>
    </xf>
    <xf numFmtId="0" fontId="4" fillId="6" borderId="11" xfId="0" applyFont="1" applyFill="1" applyBorder="1">
      <alignment vertical="center"/>
    </xf>
    <xf numFmtId="179" fontId="11" fillId="8" borderId="2" xfId="0" applyNumberFormat="1" applyFont="1" applyFill="1" applyBorder="1" applyAlignment="1">
      <alignment vertical="center" shrinkToFit="1"/>
    </xf>
    <xf numFmtId="179" fontId="11" fillId="8" borderId="6" xfId="0" applyNumberFormat="1" applyFont="1" applyFill="1" applyBorder="1" applyAlignment="1">
      <alignment vertical="center" shrinkToFit="1"/>
    </xf>
    <xf numFmtId="0" fontId="4" fillId="6" borderId="13" xfId="0" applyFont="1" applyFill="1" applyBorder="1" applyAlignment="1">
      <alignment horizontal="center" vertical="top" textRotation="255"/>
    </xf>
    <xf numFmtId="0" fontId="2" fillId="6" borderId="4" xfId="0" applyFont="1" applyFill="1" applyBorder="1" applyAlignment="1">
      <alignment horizontal="center" vertical="top" textRotation="255" wrapText="1" shrinkToFit="1"/>
    </xf>
    <xf numFmtId="0" fontId="4" fillId="6" borderId="13" xfId="0" applyFont="1" applyFill="1" applyBorder="1" applyAlignment="1">
      <alignment horizontal="center" vertical="top" textRotation="255" shrinkToFit="1"/>
    </xf>
    <xf numFmtId="0" fontId="4" fillId="6" borderId="23" xfId="0" applyFont="1" applyFill="1" applyBorder="1" applyAlignment="1">
      <alignment horizontal="center" vertical="center"/>
    </xf>
    <xf numFmtId="0" fontId="4" fillId="0" borderId="23" xfId="0" applyFont="1" applyBorder="1" applyAlignment="1">
      <alignment horizontal="center" vertical="center"/>
    </xf>
    <xf numFmtId="0" fontId="42" fillId="11" borderId="0" xfId="0" applyFont="1" applyFill="1" applyAlignment="1">
      <alignment horizontal="left" vertical="center"/>
    </xf>
    <xf numFmtId="0" fontId="42" fillId="0" borderId="0" xfId="0" applyFont="1" applyAlignment="1">
      <alignment horizontal="left" vertical="center"/>
    </xf>
    <xf numFmtId="0" fontId="4" fillId="12" borderId="3" xfId="0" applyFont="1" applyFill="1" applyBorder="1" applyAlignment="1">
      <alignment horizontal="center" vertical="center"/>
    </xf>
    <xf numFmtId="0" fontId="4" fillId="4" borderId="24" xfId="0" applyFont="1" applyFill="1" applyBorder="1">
      <alignment vertical="center"/>
    </xf>
    <xf numFmtId="0" fontId="4" fillId="4" borderId="25" xfId="0" applyFont="1" applyFill="1" applyBorder="1">
      <alignment vertical="center"/>
    </xf>
    <xf numFmtId="0" fontId="4" fillId="4" borderId="26" xfId="0" applyFont="1" applyFill="1" applyBorder="1">
      <alignment vertical="center"/>
    </xf>
    <xf numFmtId="0" fontId="4" fillId="4" borderId="27" xfId="0" applyFont="1" applyFill="1" applyBorder="1">
      <alignment vertical="center"/>
    </xf>
    <xf numFmtId="0" fontId="42" fillId="11" borderId="0" xfId="0" applyFont="1" applyFill="1">
      <alignment vertical="center"/>
    </xf>
    <xf numFmtId="0" fontId="10" fillId="11" borderId="0" xfId="0" applyFont="1" applyFill="1">
      <alignment vertical="center"/>
    </xf>
    <xf numFmtId="0" fontId="4" fillId="0" borderId="0" xfId="0" applyFont="1" applyAlignment="1">
      <alignment horizontal="left" vertical="center" shrinkToFit="1"/>
    </xf>
    <xf numFmtId="0" fontId="4" fillId="6" borderId="17" xfId="0" applyFont="1" applyFill="1" applyBorder="1" applyAlignment="1">
      <alignment horizontal="left" vertical="center" justifyLastLine="1"/>
    </xf>
    <xf numFmtId="0" fontId="3" fillId="12" borderId="3" xfId="0" applyFont="1" applyFill="1" applyBorder="1" applyAlignment="1">
      <alignment horizontal="center" vertical="center" shrinkToFit="1"/>
    </xf>
    <xf numFmtId="181" fontId="0" fillId="0" borderId="0" xfId="0" applyNumberFormat="1">
      <alignment vertical="center"/>
    </xf>
    <xf numFmtId="0" fontId="4" fillId="0" borderId="0" xfId="0" applyFont="1" applyAlignment="1">
      <alignment vertical="center" wrapText="1" justifyLastLine="1"/>
    </xf>
    <xf numFmtId="0" fontId="4" fillId="0" borderId="0" xfId="0" applyFont="1" applyAlignment="1">
      <alignment horizontal="center" vertical="center" wrapText="1" justifyLastLine="1"/>
    </xf>
    <xf numFmtId="0" fontId="1" fillId="0" borderId="6" xfId="3" applyBorder="1">
      <alignment vertical="center"/>
    </xf>
    <xf numFmtId="0" fontId="43" fillId="4" borderId="0" xfId="0" applyFont="1" applyFill="1">
      <alignment vertical="center"/>
    </xf>
    <xf numFmtId="0" fontId="44" fillId="0" borderId="0" xfId="0" applyFont="1">
      <alignment vertical="center"/>
    </xf>
    <xf numFmtId="0" fontId="39" fillId="0" borderId="0" xfId="0" applyFont="1">
      <alignment vertical="center"/>
    </xf>
    <xf numFmtId="0" fontId="39" fillId="0" borderId="0" xfId="0" applyFont="1" applyAlignment="1">
      <alignment vertical="center" wrapText="1"/>
    </xf>
    <xf numFmtId="0" fontId="44" fillId="9" borderId="0" xfId="0" applyFont="1" applyFill="1">
      <alignment vertical="center"/>
    </xf>
    <xf numFmtId="0" fontId="39" fillId="12" borderId="5" xfId="0" applyFont="1" applyFill="1" applyBorder="1" applyAlignment="1">
      <alignment horizontal="center" vertical="center"/>
    </xf>
    <xf numFmtId="0" fontId="39" fillId="12" borderId="13" xfId="0" applyFont="1" applyFill="1" applyBorder="1" applyAlignment="1">
      <alignment horizontal="center" vertical="center"/>
    </xf>
    <xf numFmtId="0" fontId="39" fillId="12" borderId="17" xfId="0" applyFont="1" applyFill="1" applyBorder="1" applyAlignment="1">
      <alignment horizontal="center" vertical="center"/>
    </xf>
    <xf numFmtId="176" fontId="39" fillId="4" borderId="28" xfId="0" applyNumberFormat="1" applyFont="1" applyFill="1" applyBorder="1">
      <alignment vertical="center"/>
    </xf>
    <xf numFmtId="180" fontId="39" fillId="4" borderId="29" xfId="0" applyNumberFormat="1" applyFont="1" applyFill="1" applyBorder="1">
      <alignment vertical="center"/>
    </xf>
    <xf numFmtId="176" fontId="39" fillId="4" borderId="30" xfId="0" applyNumberFormat="1" applyFont="1" applyFill="1" applyBorder="1">
      <alignment vertical="center"/>
    </xf>
    <xf numFmtId="180" fontId="39" fillId="4" borderId="31" xfId="0" applyNumberFormat="1" applyFont="1" applyFill="1" applyBorder="1">
      <alignment vertical="center"/>
    </xf>
    <xf numFmtId="176" fontId="39" fillId="8" borderId="28" xfId="0" applyNumberFormat="1" applyFont="1" applyFill="1" applyBorder="1">
      <alignment vertical="center"/>
    </xf>
    <xf numFmtId="180" fontId="39" fillId="8" borderId="29" xfId="0" applyNumberFormat="1" applyFont="1" applyFill="1" applyBorder="1">
      <alignment vertical="center"/>
    </xf>
    <xf numFmtId="176" fontId="39" fillId="8" borderId="30" xfId="0" applyNumberFormat="1" applyFont="1" applyFill="1" applyBorder="1">
      <alignment vertical="center"/>
    </xf>
    <xf numFmtId="183" fontId="39" fillId="8" borderId="31" xfId="0" applyNumberFormat="1" applyFont="1" applyFill="1" applyBorder="1">
      <alignment vertical="center"/>
    </xf>
    <xf numFmtId="0" fontId="18" fillId="0" borderId="0" xfId="0" applyFont="1" applyAlignment="1">
      <alignment horizontal="center" vertical="top" wrapText="1"/>
    </xf>
    <xf numFmtId="0" fontId="44" fillId="4" borderId="0" xfId="0" applyFont="1" applyFill="1">
      <alignment vertical="center"/>
    </xf>
    <xf numFmtId="0" fontId="39" fillId="9" borderId="0" xfId="0" applyFont="1" applyFill="1" applyAlignment="1">
      <alignment horizontal="left" vertical="center"/>
    </xf>
    <xf numFmtId="179" fontId="4" fillId="0" borderId="0" xfId="0" applyNumberFormat="1" applyFont="1" applyAlignment="1">
      <alignment horizontal="left" vertical="center" justifyLastLine="1"/>
    </xf>
    <xf numFmtId="0" fontId="39" fillId="0" borderId="0" xfId="0" applyFont="1" applyAlignment="1">
      <alignment horizontal="left" vertical="top"/>
    </xf>
    <xf numFmtId="0" fontId="39" fillId="4" borderId="0" xfId="0" applyFont="1" applyFill="1" applyAlignment="1">
      <alignment horizontal="left" vertical="center"/>
    </xf>
    <xf numFmtId="179" fontId="4" fillId="0" borderId="0" xfId="0" applyNumberFormat="1" applyFont="1" applyAlignment="1">
      <alignment horizontal="center" vertical="center" shrinkToFit="1"/>
    </xf>
    <xf numFmtId="183" fontId="4" fillId="0" borderId="0" xfId="0" applyNumberFormat="1" applyFont="1" applyAlignment="1">
      <alignment horizontal="center" vertical="center" shrinkToFit="1"/>
    </xf>
    <xf numFmtId="0" fontId="39" fillId="12" borderId="11" xfId="0" applyFont="1" applyFill="1" applyBorder="1" applyAlignment="1">
      <alignment horizontal="center" vertical="center"/>
    </xf>
    <xf numFmtId="179" fontId="4" fillId="0" borderId="0" xfId="0" applyNumberFormat="1" applyFont="1" applyAlignment="1">
      <alignment vertical="center" justifyLastLine="1"/>
    </xf>
    <xf numFmtId="188" fontId="4" fillId="0" borderId="0" xfId="0" applyNumberFormat="1" applyFont="1" applyAlignment="1">
      <alignment vertical="center" justifyLastLine="1"/>
    </xf>
    <xf numFmtId="178" fontId="4" fillId="0" borderId="0" xfId="0" applyNumberFormat="1" applyFont="1" applyAlignment="1">
      <alignment vertical="center" justifyLastLine="1"/>
    </xf>
    <xf numFmtId="183" fontId="4" fillId="0" borderId="0" xfId="0" applyNumberFormat="1" applyFont="1">
      <alignment vertical="center"/>
    </xf>
    <xf numFmtId="187" fontId="4" fillId="0" borderId="0" xfId="0" applyNumberFormat="1" applyFont="1">
      <alignment vertical="center"/>
    </xf>
    <xf numFmtId="189" fontId="4" fillId="0" borderId="0" xfId="0" applyNumberFormat="1" applyFont="1">
      <alignment vertical="center"/>
    </xf>
    <xf numFmtId="179" fontId="39" fillId="0" borderId="0" xfId="0" applyNumberFormat="1" applyFont="1">
      <alignment vertical="center"/>
    </xf>
    <xf numFmtId="176" fontId="39" fillId="4" borderId="32" xfId="0" applyNumberFormat="1" applyFont="1" applyFill="1" applyBorder="1">
      <alignment vertical="center"/>
    </xf>
    <xf numFmtId="180" fontId="39" fillId="4" borderId="33" xfId="0" applyNumberFormat="1" applyFont="1" applyFill="1" applyBorder="1">
      <alignment vertical="center"/>
    </xf>
    <xf numFmtId="176" fontId="39" fillId="4" borderId="34" xfId="0" applyNumberFormat="1" applyFont="1" applyFill="1" applyBorder="1">
      <alignment vertical="center"/>
    </xf>
    <xf numFmtId="180" fontId="39" fillId="4" borderId="35" xfId="0" applyNumberFormat="1" applyFont="1" applyFill="1" applyBorder="1">
      <alignment vertical="center"/>
    </xf>
    <xf numFmtId="176" fontId="39" fillId="8" borderId="32" xfId="0" applyNumberFormat="1" applyFont="1" applyFill="1" applyBorder="1">
      <alignment vertical="center"/>
    </xf>
    <xf numFmtId="180" fontId="39" fillId="8" borderId="33" xfId="0" applyNumberFormat="1" applyFont="1" applyFill="1" applyBorder="1">
      <alignment vertical="center"/>
    </xf>
    <xf numFmtId="176" fontId="39" fillId="8" borderId="34" xfId="0" applyNumberFormat="1" applyFont="1" applyFill="1" applyBorder="1">
      <alignment vertical="center"/>
    </xf>
    <xf numFmtId="183" fontId="39" fillId="8" borderId="35" xfId="0" applyNumberFormat="1" applyFont="1" applyFill="1" applyBorder="1">
      <alignment vertical="center"/>
    </xf>
    <xf numFmtId="185" fontId="4" fillId="0" borderId="0" xfId="0" applyNumberFormat="1" applyFont="1" applyAlignment="1">
      <alignment vertical="center" shrinkToFit="1"/>
    </xf>
    <xf numFmtId="185" fontId="0" fillId="0" borderId="0" xfId="0" applyNumberFormat="1" applyAlignment="1">
      <alignment vertical="center" shrinkToFit="1"/>
    </xf>
    <xf numFmtId="187" fontId="4" fillId="0" borderId="0" xfId="0" applyNumberFormat="1" applyFont="1" applyAlignment="1">
      <alignment vertical="center" shrinkToFit="1"/>
    </xf>
    <xf numFmtId="187" fontId="0" fillId="0" borderId="0" xfId="0" applyNumberFormat="1" applyAlignment="1">
      <alignment vertical="center" shrinkToFit="1"/>
    </xf>
    <xf numFmtId="177" fontId="39" fillId="0" borderId="0" xfId="0" applyNumberFormat="1" applyFont="1" applyAlignment="1">
      <alignment vertical="center" shrinkToFit="1"/>
    </xf>
    <xf numFmtId="0" fontId="3" fillId="0" borderId="0" xfId="0" applyFont="1">
      <alignment vertical="center"/>
    </xf>
    <xf numFmtId="0" fontId="3" fillId="0" borderId="0" xfId="0" applyFont="1" applyAlignment="1">
      <alignment vertical="center" wrapText="1"/>
    </xf>
    <xf numFmtId="187" fontId="4" fillId="0" borderId="7" xfId="0" applyNumberFormat="1" applyFont="1" applyBorder="1">
      <alignment vertical="center"/>
    </xf>
    <xf numFmtId="0" fontId="4" fillId="9" borderId="0" xfId="0" applyFont="1" applyFill="1" applyAlignment="1">
      <alignment horizontal="center" vertical="center" wrapText="1"/>
    </xf>
    <xf numFmtId="185" fontId="4" fillId="9" borderId="0" xfId="0" applyNumberFormat="1" applyFont="1" applyFill="1" applyAlignment="1">
      <alignment vertical="center" wrapText="1" shrinkToFit="1"/>
    </xf>
    <xf numFmtId="0" fontId="45" fillId="0" borderId="0" xfId="0" applyFont="1">
      <alignment vertical="center"/>
    </xf>
    <xf numFmtId="0" fontId="4" fillId="12" borderId="3" xfId="0" applyFont="1" applyFill="1" applyBorder="1" applyAlignment="1">
      <alignment horizontal="center" vertical="center" shrinkToFit="1"/>
    </xf>
    <xf numFmtId="0" fontId="45" fillId="0" borderId="0" xfId="0" applyFont="1" applyAlignment="1">
      <alignment horizontal="left" vertical="center"/>
    </xf>
    <xf numFmtId="0" fontId="39" fillId="0" borderId="0" xfId="0" applyFont="1" applyAlignment="1">
      <alignment horizontal="left" vertical="center"/>
    </xf>
    <xf numFmtId="0" fontId="4" fillId="6" borderId="5" xfId="0" applyFont="1" applyFill="1" applyBorder="1" applyAlignment="1">
      <alignment vertical="center" justifyLastLine="1"/>
    </xf>
    <xf numFmtId="179" fontId="4" fillId="0" borderId="0" xfId="0" applyNumberFormat="1" applyFont="1" applyAlignment="1">
      <alignment horizontal="center" vertical="center" justifyLastLine="1"/>
    </xf>
    <xf numFmtId="187" fontId="1" fillId="8" borderId="14" xfId="3" applyNumberFormat="1" applyFill="1" applyBorder="1">
      <alignment vertical="center"/>
    </xf>
    <xf numFmtId="0" fontId="3" fillId="9" borderId="4" xfId="0" applyFont="1" applyFill="1" applyBorder="1">
      <alignment vertical="center"/>
    </xf>
    <xf numFmtId="0" fontId="3" fillId="9" borderId="5" xfId="0" applyFont="1" applyFill="1" applyBorder="1">
      <alignment vertical="center"/>
    </xf>
    <xf numFmtId="0" fontId="3" fillId="9" borderId="11" xfId="0" applyFont="1" applyFill="1" applyBorder="1">
      <alignment vertical="center"/>
    </xf>
    <xf numFmtId="0" fontId="3" fillId="9" borderId="6" xfId="0" applyFont="1" applyFill="1" applyBorder="1">
      <alignment vertical="center"/>
    </xf>
    <xf numFmtId="0" fontId="3" fillId="9" borderId="7" xfId="0" applyFont="1" applyFill="1" applyBorder="1">
      <alignment vertical="center"/>
    </xf>
    <xf numFmtId="0" fontId="3" fillId="9" borderId="31" xfId="0" applyFont="1" applyFill="1" applyBorder="1">
      <alignment vertical="center"/>
    </xf>
    <xf numFmtId="179" fontId="4" fillId="9" borderId="0" xfId="0" applyNumberFormat="1" applyFont="1" applyFill="1" applyAlignment="1">
      <alignment horizontal="center" vertical="center" shrinkToFit="1"/>
    </xf>
    <xf numFmtId="0" fontId="20" fillId="9" borderId="0" xfId="0" applyFont="1" applyFill="1">
      <alignment vertical="center"/>
    </xf>
    <xf numFmtId="0" fontId="5" fillId="10" borderId="3" xfId="0" applyFont="1" applyFill="1" applyBorder="1" applyAlignment="1">
      <alignment horizontal="left" vertical="center" shrinkToFit="1"/>
    </xf>
    <xf numFmtId="181" fontId="34" fillId="7" borderId="0" xfId="0" applyNumberFormat="1" applyFont="1" applyFill="1">
      <alignment vertical="center"/>
    </xf>
    <xf numFmtId="179" fontId="4" fillId="8" borderId="16" xfId="0" applyNumberFormat="1" applyFont="1" applyFill="1" applyBorder="1" applyAlignment="1">
      <alignment vertical="center" shrinkToFit="1"/>
    </xf>
    <xf numFmtId="179" fontId="11" fillId="8" borderId="12" xfId="0" applyNumberFormat="1" applyFont="1" applyFill="1" applyBorder="1" applyAlignment="1">
      <alignment vertical="center" shrinkToFit="1"/>
    </xf>
    <xf numFmtId="0" fontId="32" fillId="0" borderId="0" xfId="0" applyFont="1">
      <alignment vertical="center"/>
    </xf>
    <xf numFmtId="38" fontId="12" fillId="0" borderId="5" xfId="1" applyFont="1" applyFill="1" applyBorder="1" applyAlignment="1">
      <alignment vertical="center"/>
    </xf>
    <xf numFmtId="0" fontId="34" fillId="7" borderId="0" xfId="0" applyFont="1" applyFill="1" applyAlignment="1">
      <alignment vertical="center" wrapText="1"/>
    </xf>
    <xf numFmtId="187" fontId="5" fillId="7" borderId="0" xfId="0" applyNumberFormat="1" applyFont="1" applyFill="1">
      <alignment vertical="center"/>
    </xf>
    <xf numFmtId="178" fontId="5" fillId="7" borderId="0" xfId="0" applyNumberFormat="1" applyFont="1" applyFill="1">
      <alignment vertical="center"/>
    </xf>
    <xf numFmtId="0" fontId="2" fillId="10" borderId="20" xfId="0" applyFont="1" applyFill="1" applyBorder="1" applyAlignment="1">
      <alignment horizontal="center" vertical="center" shrinkToFit="1"/>
    </xf>
    <xf numFmtId="0" fontId="2" fillId="10" borderId="20" xfId="0" applyFont="1" applyFill="1" applyBorder="1" applyAlignment="1">
      <alignment vertical="center" wrapText="1" shrinkToFit="1"/>
    </xf>
    <xf numFmtId="0" fontId="5" fillId="10" borderId="15" xfId="0" applyFont="1" applyFill="1" applyBorder="1" applyAlignment="1">
      <alignment horizontal="center" vertical="center" shrinkToFit="1"/>
    </xf>
    <xf numFmtId="0" fontId="5" fillId="10" borderId="2" xfId="0" applyFont="1" applyFill="1" applyBorder="1" applyAlignment="1">
      <alignment horizontal="center" vertical="center" shrinkToFit="1"/>
    </xf>
    <xf numFmtId="0" fontId="41" fillId="10" borderId="19" xfId="4" applyFont="1" applyFill="1" applyBorder="1" applyAlignment="1">
      <alignment vertical="center" shrinkToFit="1"/>
    </xf>
    <xf numFmtId="0" fontId="5" fillId="10" borderId="18" xfId="0" applyFont="1" applyFill="1" applyBorder="1" applyAlignment="1">
      <alignment vertical="center" wrapText="1" shrinkToFit="1"/>
    </xf>
    <xf numFmtId="0" fontId="5" fillId="10" borderId="19" xfId="0" applyFont="1" applyFill="1" applyBorder="1" applyAlignment="1">
      <alignment vertical="center" wrapText="1" shrinkToFit="1"/>
    </xf>
    <xf numFmtId="0" fontId="41" fillId="10" borderId="15" xfId="4" applyFont="1" applyFill="1" applyBorder="1" applyAlignment="1">
      <alignment horizontal="center" vertical="center" shrinkToFit="1"/>
    </xf>
    <xf numFmtId="0" fontId="4" fillId="12" borderId="15" xfId="0" applyFont="1" applyFill="1" applyBorder="1" applyAlignment="1">
      <alignment horizontal="center" vertical="center" shrinkToFit="1"/>
    </xf>
    <xf numFmtId="0" fontId="4" fillId="12" borderId="16" xfId="0" applyFont="1" applyFill="1" applyBorder="1" applyAlignment="1">
      <alignment vertical="center" shrinkToFit="1"/>
    </xf>
    <xf numFmtId="0" fontId="4" fillId="12" borderId="2" xfId="0" applyFont="1" applyFill="1" applyBorder="1" applyAlignment="1">
      <alignment horizontal="center" vertical="center" shrinkToFit="1"/>
    </xf>
    <xf numFmtId="0" fontId="4" fillId="12" borderId="6" xfId="0" applyFont="1" applyFill="1" applyBorder="1" applyAlignment="1">
      <alignment vertical="center" shrinkToFit="1"/>
    </xf>
    <xf numFmtId="0" fontId="4" fillId="12" borderId="3" xfId="0" applyFont="1" applyFill="1" applyBorder="1" applyAlignment="1">
      <alignment horizontal="center" vertical="center" shrinkToFit="1"/>
    </xf>
    <xf numFmtId="0" fontId="4" fillId="12" borderId="14" xfId="0" applyFont="1" applyFill="1" applyBorder="1" applyAlignment="1">
      <alignment vertical="center" shrinkToFit="1"/>
    </xf>
    <xf numFmtId="0" fontId="3" fillId="12" borderId="14" xfId="0" applyFont="1" applyFill="1" applyBorder="1" applyAlignment="1">
      <alignment horizontal="center" vertical="center" wrapText="1" shrinkToFit="1"/>
    </xf>
    <xf numFmtId="0" fontId="3" fillId="12" borderId="13" xfId="0" applyFont="1" applyFill="1" applyBorder="1" applyAlignment="1">
      <alignment vertical="center" wrapText="1" shrinkToFit="1"/>
    </xf>
    <xf numFmtId="0" fontId="4" fillId="6" borderId="20" xfId="0" applyFont="1" applyFill="1" applyBorder="1" applyAlignment="1">
      <alignment horizontal="center" vertical="top" textRotation="255" wrapText="1" shrinkToFit="1"/>
    </xf>
    <xf numFmtId="0" fontId="4" fillId="6" borderId="18" xfId="0" applyFont="1" applyFill="1" applyBorder="1" applyAlignment="1">
      <alignment horizontal="center" vertical="top" textRotation="255" shrinkToFit="1"/>
    </xf>
    <xf numFmtId="0" fontId="4" fillId="6" borderId="4" xfId="0" applyFont="1" applyFill="1" applyBorder="1" applyAlignment="1">
      <alignment horizontal="center" vertical="top" textRotation="255" shrinkToFit="1"/>
    </xf>
    <xf numFmtId="0" fontId="4" fillId="6" borderId="39" xfId="0" applyFont="1" applyFill="1" applyBorder="1" applyAlignment="1">
      <alignment horizontal="center" vertical="top" textRotation="255" shrinkToFit="1"/>
    </xf>
    <xf numFmtId="0" fontId="4" fillId="6" borderId="20" xfId="0" applyFont="1" applyFill="1" applyBorder="1" applyAlignment="1">
      <alignment horizontal="center" vertical="top" textRotation="255" shrinkToFit="1"/>
    </xf>
    <xf numFmtId="0" fontId="4" fillId="6" borderId="4" xfId="0" applyFont="1" applyFill="1" applyBorder="1" applyAlignment="1">
      <alignment horizontal="center" vertical="center" shrinkToFit="1"/>
    </xf>
    <xf numFmtId="0" fontId="4" fillId="6" borderId="5" xfId="0" applyFont="1" applyFill="1" applyBorder="1" applyAlignment="1">
      <alignment vertical="center" shrinkToFit="1"/>
    </xf>
    <xf numFmtId="0" fontId="4" fillId="6" borderId="39" xfId="0" applyFont="1" applyFill="1" applyBorder="1" applyAlignment="1">
      <alignment horizontal="center" vertical="center" shrinkToFit="1"/>
    </xf>
    <xf numFmtId="0" fontId="4" fillId="6" borderId="0" xfId="0" applyFont="1" applyFill="1" applyAlignment="1">
      <alignment vertical="center" shrinkToFit="1"/>
    </xf>
    <xf numFmtId="0" fontId="4" fillId="6" borderId="14" xfId="0" applyFont="1" applyFill="1" applyBorder="1" applyAlignment="1">
      <alignment horizontal="center" vertical="center" wrapText="1" shrinkToFit="1"/>
    </xf>
    <xf numFmtId="0" fontId="4" fillId="6" borderId="13" xfId="0" applyFont="1" applyFill="1" applyBorder="1" applyAlignment="1">
      <alignment horizontal="center" vertical="center" wrapText="1" shrinkToFit="1"/>
    </xf>
    <xf numFmtId="0" fontId="4" fillId="6" borderId="17" xfId="0" applyFont="1" applyFill="1" applyBorder="1" applyAlignment="1">
      <alignment horizontal="center" vertical="center" wrapText="1" shrinkToFit="1"/>
    </xf>
    <xf numFmtId="0" fontId="4" fillId="6" borderId="14" xfId="0" applyFont="1" applyFill="1" applyBorder="1" applyAlignment="1">
      <alignment horizontal="center" vertical="center" shrinkToFit="1"/>
    </xf>
    <xf numFmtId="0" fontId="4" fillId="6" borderId="13" xfId="0" applyFont="1" applyFill="1" applyBorder="1" applyAlignment="1">
      <alignment horizontal="center" vertical="center" shrinkToFit="1"/>
    </xf>
    <xf numFmtId="0" fontId="4" fillId="6" borderId="17" xfId="0" applyFont="1" applyFill="1" applyBorder="1" applyAlignment="1">
      <alignment horizontal="center" vertical="center" shrinkToFit="1"/>
    </xf>
    <xf numFmtId="0" fontId="4" fillId="6" borderId="39" xfId="0" applyFont="1" applyFill="1" applyBorder="1" applyAlignment="1">
      <alignment horizontal="center" vertical="top" textRotation="255"/>
    </xf>
    <xf numFmtId="0" fontId="4" fillId="6" borderId="39" xfId="0" applyFont="1" applyFill="1" applyBorder="1" applyAlignment="1">
      <alignment vertical="top"/>
    </xf>
    <xf numFmtId="0" fontId="4" fillId="6" borderId="4" xfId="0" applyFont="1" applyFill="1" applyBorder="1" applyAlignment="1">
      <alignment horizontal="center" vertical="top" textRotation="255"/>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4" fillId="6" borderId="14"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11" xfId="0" applyFont="1" applyFill="1" applyBorder="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11" xfId="0" applyFill="1" applyBorder="1" applyAlignment="1">
      <alignment horizontal="center" vertical="center"/>
    </xf>
    <xf numFmtId="0" fontId="0" fillId="6" borderId="39" xfId="0" applyFill="1" applyBorder="1" applyAlignment="1">
      <alignment horizontal="center" vertical="center"/>
    </xf>
    <xf numFmtId="0" fontId="0" fillId="6" borderId="0" xfId="0" applyFill="1" applyAlignment="1">
      <alignment horizontal="center" vertical="center"/>
    </xf>
    <xf numFmtId="0" fontId="0" fillId="6" borderId="10" xfId="0" applyFill="1" applyBorder="1" applyAlignment="1">
      <alignment horizontal="center" vertical="center"/>
    </xf>
    <xf numFmtId="0" fontId="2" fillId="6" borderId="20" xfId="0" applyFont="1" applyFill="1" applyBorder="1" applyAlignment="1">
      <alignment horizontal="center" vertical="top" textRotation="255" wrapText="1" shrinkToFit="1"/>
    </xf>
    <xf numFmtId="0" fontId="2" fillId="6" borderId="2" xfId="0" applyFont="1" applyFill="1" applyBorder="1" applyAlignment="1">
      <alignment horizontal="center" vertical="top" textRotation="255" wrapText="1" shrinkToFit="1"/>
    </xf>
    <xf numFmtId="0" fontId="44" fillId="6" borderId="14" xfId="0" applyFont="1" applyFill="1" applyBorder="1" applyAlignment="1">
      <alignment horizontal="center" vertical="center" wrapText="1" shrinkToFit="1"/>
    </xf>
    <xf numFmtId="0" fontId="44" fillId="6" borderId="13" xfId="0" applyFont="1" applyFill="1" applyBorder="1" applyAlignment="1">
      <alignment horizontal="center" vertical="center" wrapText="1" shrinkToFit="1"/>
    </xf>
    <xf numFmtId="0" fontId="44" fillId="6" borderId="17" xfId="0" applyFont="1" applyFill="1" applyBorder="1" applyAlignment="1">
      <alignment horizontal="center" vertical="center" wrapText="1" shrinkToFit="1"/>
    </xf>
    <xf numFmtId="0" fontId="4" fillId="6" borderId="16" xfId="0" applyFont="1"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14"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20" xfId="0" applyFont="1" applyFill="1" applyBorder="1" applyAlignment="1">
      <alignment horizontal="center" vertical="center" textRotation="255"/>
    </xf>
    <xf numFmtId="0" fontId="4" fillId="6" borderId="18" xfId="0" applyFont="1" applyFill="1" applyBorder="1" applyAlignment="1">
      <alignment horizontal="center" vertical="center" textRotation="255"/>
    </xf>
    <xf numFmtId="0" fontId="4" fillId="6" borderId="2" xfId="0" applyFont="1" applyFill="1" applyBorder="1" applyAlignment="1">
      <alignment horizontal="center" vertical="center" textRotation="255"/>
    </xf>
    <xf numFmtId="0" fontId="4" fillId="6" borderId="5" xfId="0" applyFont="1" applyFill="1" applyBorder="1" applyAlignment="1">
      <alignment horizontal="center" vertical="center" wrapText="1" shrinkToFit="1"/>
    </xf>
    <xf numFmtId="0" fontId="4" fillId="6" borderId="11" xfId="0" applyFont="1" applyFill="1" applyBorder="1" applyAlignment="1">
      <alignment horizontal="center" vertical="center" wrapText="1" shrinkToFit="1"/>
    </xf>
    <xf numFmtId="0" fontId="4" fillId="6" borderId="7" xfId="0" applyFont="1" applyFill="1" applyBorder="1" applyAlignment="1">
      <alignment horizontal="center" vertical="center" wrapText="1" shrinkToFit="1"/>
    </xf>
    <xf numFmtId="0" fontId="4" fillId="6" borderId="31" xfId="0" applyFont="1" applyFill="1" applyBorder="1" applyAlignment="1">
      <alignment horizontal="center" vertical="center" wrapText="1" shrinkToFit="1"/>
    </xf>
    <xf numFmtId="0" fontId="2" fillId="6" borderId="18" xfId="0" applyFont="1" applyFill="1" applyBorder="1" applyAlignment="1">
      <alignment horizontal="center" vertical="top" textRotation="255" wrapText="1" shrinkToFit="1"/>
    </xf>
    <xf numFmtId="0" fontId="0" fillId="0" borderId="3" xfId="0" applyBorder="1" applyAlignment="1">
      <alignment horizontal="left" vertical="center"/>
    </xf>
    <xf numFmtId="0" fontId="4" fillId="6" borderId="4" xfId="0" applyFont="1" applyFill="1" applyBorder="1" applyAlignment="1">
      <alignment horizontal="center" vertical="center" textRotation="255"/>
    </xf>
    <xf numFmtId="0" fontId="4" fillId="6" borderId="39" xfId="0" applyFont="1" applyFill="1" applyBorder="1" applyAlignment="1">
      <alignment horizontal="center" vertical="center" textRotation="255"/>
    </xf>
    <xf numFmtId="0" fontId="4" fillId="6" borderId="6" xfId="0" applyFont="1" applyFill="1" applyBorder="1" applyAlignment="1">
      <alignment horizontal="center" vertical="center" textRotation="255"/>
    </xf>
    <xf numFmtId="0" fontId="0" fillId="6" borderId="14" xfId="0" applyFill="1" applyBorder="1" applyAlignment="1">
      <alignment horizontal="center" vertical="center" wrapText="1" shrinkToFit="1"/>
    </xf>
    <xf numFmtId="0" fontId="0" fillId="6" borderId="13"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4" fillId="6" borderId="36" xfId="0" applyFont="1" applyFill="1" applyBorder="1" applyAlignment="1">
      <alignment horizontal="center" vertical="center"/>
    </xf>
    <xf numFmtId="0" fontId="4" fillId="6" borderId="37" xfId="0" applyFont="1" applyFill="1" applyBorder="1" applyAlignment="1">
      <alignment horizontal="center" vertical="center"/>
    </xf>
    <xf numFmtId="0" fontId="4" fillId="6" borderId="38" xfId="0" applyFont="1" applyFill="1" applyBorder="1" applyAlignment="1">
      <alignment horizontal="center" vertical="center"/>
    </xf>
    <xf numFmtId="182" fontId="4" fillId="0" borderId="7" xfId="0" applyNumberFormat="1" applyFont="1" applyBorder="1" applyAlignment="1">
      <alignment horizontal="right" vertical="center"/>
    </xf>
    <xf numFmtId="178" fontId="0" fillId="8" borderId="14" xfId="0" applyNumberFormat="1" applyFill="1" applyBorder="1" applyAlignment="1">
      <alignment horizontal="right" vertical="center"/>
    </xf>
    <xf numFmtId="178" fontId="0" fillId="8" borderId="13" xfId="0" applyNumberFormat="1" applyFill="1" applyBorder="1" applyAlignment="1">
      <alignment horizontal="right" vertical="center"/>
    </xf>
    <xf numFmtId="178" fontId="0" fillId="8" borderId="17" xfId="0" applyNumberFormat="1" applyFill="1" applyBorder="1" applyAlignment="1">
      <alignment horizontal="right" vertical="center"/>
    </xf>
    <xf numFmtId="0" fontId="4" fillId="0" borderId="0" xfId="0" applyFont="1" applyAlignment="1">
      <alignment horizontal="left" vertical="center" shrinkToFit="1"/>
    </xf>
    <xf numFmtId="181" fontId="0" fillId="8" borderId="14" xfId="0" applyNumberFormat="1" applyFill="1" applyBorder="1">
      <alignment vertical="center"/>
    </xf>
    <xf numFmtId="181" fontId="0" fillId="8" borderId="13" xfId="0" applyNumberFormat="1" applyFill="1" applyBorder="1">
      <alignment vertical="center"/>
    </xf>
    <xf numFmtId="181" fontId="0" fillId="8" borderId="17" xfId="0" applyNumberFormat="1" applyFill="1" applyBorder="1">
      <alignment vertical="center"/>
    </xf>
    <xf numFmtId="0" fontId="4" fillId="12" borderId="4" xfId="3" applyFont="1" applyFill="1" applyBorder="1" applyAlignment="1">
      <alignment horizontal="center" vertical="center" shrinkToFit="1"/>
    </xf>
    <xf numFmtId="0" fontId="4" fillId="12" borderId="5" xfId="3" applyFont="1" applyFill="1" applyBorder="1" applyAlignment="1">
      <alignment horizontal="center" vertical="center" shrinkToFit="1"/>
    </xf>
    <xf numFmtId="0" fontId="4" fillId="12" borderId="11" xfId="3" applyFont="1" applyFill="1" applyBorder="1" applyAlignment="1">
      <alignment horizontal="center" vertical="center" shrinkToFit="1"/>
    </xf>
    <xf numFmtId="0" fontId="4" fillId="12" borderId="6" xfId="3" applyFont="1" applyFill="1" applyBorder="1" applyAlignment="1">
      <alignment horizontal="center" vertical="center" shrinkToFit="1"/>
    </xf>
    <xf numFmtId="0" fontId="4" fillId="12" borderId="7" xfId="3" applyFont="1" applyFill="1" applyBorder="1" applyAlignment="1">
      <alignment horizontal="center" vertical="center" shrinkToFit="1"/>
    </xf>
    <xf numFmtId="0" fontId="4" fillId="12" borderId="31" xfId="3" applyFont="1" applyFill="1" applyBorder="1" applyAlignment="1">
      <alignment horizontal="center" vertical="center" shrinkToFit="1"/>
    </xf>
    <xf numFmtId="183" fontId="4" fillId="12" borderId="51" xfId="3" applyNumberFormat="1" applyFont="1" applyFill="1" applyBorder="1" applyAlignment="1">
      <alignment horizontal="center" vertical="center"/>
    </xf>
    <xf numFmtId="183" fontId="4" fillId="12" borderId="28" xfId="3" applyNumberFormat="1" applyFont="1" applyFill="1" applyBorder="1" applyAlignment="1">
      <alignment horizontal="center" vertical="center"/>
    </xf>
    <xf numFmtId="38" fontId="4" fillId="5" borderId="51" xfId="2" applyFont="1" applyFill="1" applyBorder="1" applyAlignment="1">
      <alignment vertical="center"/>
    </xf>
    <xf numFmtId="38" fontId="4" fillId="5" borderId="28" xfId="2" applyFont="1" applyFill="1" applyBorder="1" applyAlignment="1">
      <alignment vertical="center"/>
    </xf>
    <xf numFmtId="38" fontId="4" fillId="8" borderId="51" xfId="2" applyFont="1" applyFill="1" applyBorder="1" applyAlignment="1">
      <alignment vertical="center"/>
    </xf>
    <xf numFmtId="38" fontId="4" fillId="8" borderId="28" xfId="2" applyFont="1" applyFill="1" applyBorder="1" applyAlignment="1">
      <alignment vertical="center"/>
    </xf>
    <xf numFmtId="177" fontId="4" fillId="8" borderId="51" xfId="3" applyNumberFormat="1" applyFont="1" applyFill="1" applyBorder="1" applyAlignment="1">
      <alignment horizontal="center" vertical="center"/>
    </xf>
    <xf numFmtId="177" fontId="4" fillId="8" borderId="52" xfId="3" applyNumberFormat="1" applyFont="1" applyFill="1" applyBorder="1" applyAlignment="1">
      <alignment horizontal="center" vertical="center"/>
    </xf>
    <xf numFmtId="177" fontId="4" fillId="8" borderId="28" xfId="3" applyNumberFormat="1" applyFont="1" applyFill="1" applyBorder="1" applyAlignment="1">
      <alignment horizontal="center" vertical="center"/>
    </xf>
    <xf numFmtId="38" fontId="4" fillId="8" borderId="4" xfId="1" applyFont="1" applyFill="1" applyBorder="1" applyAlignment="1">
      <alignment vertical="center"/>
    </xf>
    <xf numFmtId="38" fontId="4" fillId="8" borderId="5" xfId="1" applyFont="1" applyFill="1" applyBorder="1" applyAlignment="1">
      <alignment vertical="center"/>
    </xf>
    <xf numFmtId="38" fontId="4" fillId="8" borderId="11" xfId="1" applyFont="1" applyFill="1" applyBorder="1" applyAlignment="1">
      <alignment vertical="center"/>
    </xf>
    <xf numFmtId="38" fontId="4" fillId="8" borderId="6" xfId="1" applyFont="1" applyFill="1" applyBorder="1" applyAlignment="1">
      <alignment vertical="center"/>
    </xf>
    <xf numFmtId="38" fontId="4" fillId="8" borderId="7" xfId="1" applyFont="1" applyFill="1" applyBorder="1" applyAlignment="1">
      <alignment vertical="center"/>
    </xf>
    <xf numFmtId="38" fontId="4" fillId="8" borderId="31" xfId="1" applyFont="1" applyFill="1" applyBorder="1" applyAlignment="1">
      <alignment vertical="center"/>
    </xf>
    <xf numFmtId="38" fontId="4" fillId="5" borderId="51" xfId="1" applyFont="1" applyFill="1" applyBorder="1" applyAlignment="1">
      <alignment vertical="center"/>
    </xf>
    <xf numFmtId="38" fontId="4" fillId="5" borderId="52" xfId="1" applyFont="1" applyFill="1" applyBorder="1" applyAlignment="1">
      <alignment vertical="center"/>
    </xf>
    <xf numFmtId="38" fontId="4" fillId="5" borderId="28" xfId="1" applyFont="1" applyFill="1" applyBorder="1" applyAlignment="1">
      <alignment vertical="center"/>
    </xf>
    <xf numFmtId="0" fontId="4" fillId="12" borderId="42" xfId="3" applyFont="1" applyFill="1" applyBorder="1" applyAlignment="1">
      <alignment horizontal="center" vertical="center"/>
    </xf>
    <xf numFmtId="0" fontId="4" fillId="12" borderId="43" xfId="3" applyFont="1" applyFill="1" applyBorder="1" applyAlignment="1">
      <alignment horizontal="center" vertical="center"/>
    </xf>
    <xf numFmtId="38" fontId="4" fillId="12" borderId="42" xfId="3" applyNumberFormat="1" applyFont="1" applyFill="1" applyBorder="1">
      <alignment vertical="center"/>
    </xf>
    <xf numFmtId="38" fontId="4" fillId="12" borderId="43" xfId="3" applyNumberFormat="1" applyFont="1" applyFill="1" applyBorder="1">
      <alignment vertical="center"/>
    </xf>
    <xf numFmtId="38" fontId="4" fillId="8" borderId="42" xfId="3" applyNumberFormat="1" applyFont="1" applyFill="1" applyBorder="1">
      <alignment vertical="center"/>
    </xf>
    <xf numFmtId="38" fontId="4" fillId="8" borderId="43" xfId="3" applyNumberFormat="1" applyFont="1" applyFill="1" applyBorder="1">
      <alignment vertical="center"/>
    </xf>
    <xf numFmtId="177" fontId="4" fillId="12" borderId="42" xfId="3" applyNumberFormat="1" applyFont="1" applyFill="1" applyBorder="1" applyAlignment="1">
      <alignment horizontal="center" vertical="center"/>
    </xf>
    <xf numFmtId="177" fontId="4" fillId="12" borderId="44" xfId="3" applyNumberFormat="1" applyFont="1" applyFill="1" applyBorder="1" applyAlignment="1">
      <alignment horizontal="center" vertical="center"/>
    </xf>
    <xf numFmtId="177" fontId="4" fillId="12" borderId="43" xfId="3" applyNumberFormat="1" applyFont="1" applyFill="1" applyBorder="1" applyAlignment="1">
      <alignment horizontal="center" vertical="center"/>
    </xf>
    <xf numFmtId="38" fontId="4" fillId="8" borderId="42" xfId="1" applyFont="1" applyFill="1" applyBorder="1" applyAlignment="1">
      <alignment vertical="center"/>
    </xf>
    <xf numFmtId="38" fontId="4" fillId="8" borderId="44" xfId="1" applyFont="1" applyFill="1" applyBorder="1" applyAlignment="1">
      <alignment vertical="center"/>
    </xf>
    <xf numFmtId="38" fontId="4" fillId="8" borderId="43" xfId="1" applyFont="1" applyFill="1" applyBorder="1" applyAlignment="1">
      <alignment vertical="center"/>
    </xf>
    <xf numFmtId="0" fontId="4" fillId="2" borderId="4" xfId="3" applyFont="1" applyFill="1" applyBorder="1" applyAlignment="1">
      <alignment horizontal="center" vertical="center" shrinkToFit="1"/>
    </xf>
    <xf numFmtId="0" fontId="4" fillId="2" borderId="5" xfId="3" applyFont="1" applyFill="1" applyBorder="1" applyAlignment="1">
      <alignment horizontal="center" vertical="center" shrinkToFit="1"/>
    </xf>
    <xf numFmtId="0" fontId="4" fillId="2" borderId="11" xfId="3" applyFont="1" applyFill="1" applyBorder="1" applyAlignment="1">
      <alignment horizontal="center" vertical="center" shrinkToFit="1"/>
    </xf>
    <xf numFmtId="0" fontId="4" fillId="2" borderId="6" xfId="3" applyFont="1" applyFill="1" applyBorder="1" applyAlignment="1">
      <alignment horizontal="center" vertical="center" shrinkToFit="1"/>
    </xf>
    <xf numFmtId="0" fontId="4" fillId="2" borderId="7" xfId="3" applyFont="1" applyFill="1" applyBorder="1" applyAlignment="1">
      <alignment horizontal="center" vertical="center" shrinkToFit="1"/>
    </xf>
    <xf numFmtId="0" fontId="4" fillId="2" borderId="31" xfId="3" applyFont="1" applyFill="1" applyBorder="1" applyAlignment="1">
      <alignment horizontal="center" vertical="center" shrinkToFit="1"/>
    </xf>
    <xf numFmtId="38" fontId="4" fillId="5" borderId="42" xfId="1" applyFont="1" applyFill="1" applyBorder="1" applyAlignment="1">
      <alignment vertical="center"/>
    </xf>
    <xf numFmtId="38" fontId="4" fillId="5" borderId="44" xfId="1" applyFont="1" applyFill="1" applyBorder="1" applyAlignment="1">
      <alignment vertical="center"/>
    </xf>
    <xf numFmtId="38" fontId="4" fillId="5" borderId="43" xfId="1" applyFont="1" applyFill="1" applyBorder="1" applyAlignment="1">
      <alignment vertical="center"/>
    </xf>
    <xf numFmtId="0" fontId="4" fillId="12" borderId="45" xfId="3" applyFont="1" applyFill="1" applyBorder="1" applyAlignment="1">
      <alignment horizontal="left" vertical="center" wrapText="1" shrinkToFit="1"/>
    </xf>
    <xf numFmtId="0" fontId="4" fillId="12" borderId="46" xfId="3" applyFont="1" applyFill="1" applyBorder="1" applyAlignment="1">
      <alignment horizontal="left" vertical="center" wrapText="1" shrinkToFit="1"/>
    </xf>
    <xf numFmtId="0" fontId="4" fillId="12" borderId="47" xfId="3" applyFont="1" applyFill="1" applyBorder="1" applyAlignment="1">
      <alignment horizontal="left" vertical="center" wrapText="1" shrinkToFit="1"/>
    </xf>
    <xf numFmtId="0" fontId="4" fillId="12" borderId="49" xfId="3" applyFont="1" applyFill="1" applyBorder="1" applyAlignment="1">
      <alignment horizontal="left" vertical="center" wrapText="1" shrinkToFit="1"/>
    </xf>
    <xf numFmtId="0" fontId="4" fillId="12" borderId="50" xfId="3" applyFont="1" applyFill="1" applyBorder="1" applyAlignment="1">
      <alignment horizontal="left" vertical="center" wrapText="1" shrinkToFit="1"/>
    </xf>
    <xf numFmtId="0" fontId="4" fillId="12" borderId="30" xfId="3" applyFont="1" applyFill="1" applyBorder="1" applyAlignment="1">
      <alignment horizontal="left" vertical="center" wrapText="1" shrinkToFit="1"/>
    </xf>
    <xf numFmtId="179" fontId="4" fillId="8" borderId="51" xfId="2" applyNumberFormat="1" applyFont="1" applyFill="1" applyBorder="1" applyAlignment="1">
      <alignment vertical="center"/>
    </xf>
    <xf numFmtId="179" fontId="4" fillId="8" borderId="28" xfId="2" applyNumberFormat="1" applyFont="1" applyFill="1" applyBorder="1" applyAlignment="1">
      <alignment vertical="center"/>
    </xf>
    <xf numFmtId="38" fontId="4" fillId="8" borderId="51" xfId="1" applyFont="1" applyFill="1" applyBorder="1" applyAlignment="1">
      <alignment vertical="center"/>
    </xf>
    <xf numFmtId="38" fontId="4" fillId="8" borderId="52" xfId="1" applyFont="1" applyFill="1" applyBorder="1" applyAlignment="1">
      <alignment vertical="center"/>
    </xf>
    <xf numFmtId="38" fontId="4" fillId="8" borderId="28" xfId="1" applyFont="1" applyFill="1" applyBorder="1" applyAlignment="1">
      <alignment vertical="center"/>
    </xf>
    <xf numFmtId="179" fontId="4" fillId="12" borderId="42" xfId="2" applyNumberFormat="1" applyFont="1" applyFill="1" applyBorder="1" applyAlignment="1">
      <alignment vertical="center"/>
    </xf>
    <xf numFmtId="179" fontId="4" fillId="12" borderId="43" xfId="2" applyNumberFormat="1" applyFont="1" applyFill="1" applyBorder="1" applyAlignment="1">
      <alignment vertical="center"/>
    </xf>
    <xf numFmtId="179" fontId="4" fillId="8" borderId="42" xfId="2" applyNumberFormat="1" applyFont="1" applyFill="1" applyBorder="1" applyAlignment="1">
      <alignment vertical="center"/>
    </xf>
    <xf numFmtId="179" fontId="4" fillId="8" borderId="43" xfId="2" applyNumberFormat="1" applyFont="1" applyFill="1" applyBorder="1" applyAlignment="1">
      <alignment vertical="center"/>
    </xf>
    <xf numFmtId="179" fontId="4" fillId="12" borderId="42" xfId="2" applyNumberFormat="1" applyFont="1" applyFill="1" applyBorder="1" applyAlignment="1">
      <alignment horizontal="center" vertical="center"/>
    </xf>
    <xf numFmtId="179" fontId="4" fillId="12" borderId="44" xfId="2" applyNumberFormat="1" applyFont="1" applyFill="1" applyBorder="1" applyAlignment="1">
      <alignment horizontal="center" vertical="center"/>
    </xf>
    <xf numFmtId="179" fontId="4" fillId="12" borderId="43" xfId="2" applyNumberFormat="1" applyFont="1" applyFill="1" applyBorder="1" applyAlignment="1">
      <alignment horizontal="center" vertical="center"/>
    </xf>
    <xf numFmtId="0" fontId="4" fillId="12" borderId="48" xfId="3" applyFont="1" applyFill="1" applyBorder="1" applyAlignment="1">
      <alignment horizontal="left" vertical="center" wrapText="1" shrinkToFit="1"/>
    </xf>
    <xf numFmtId="0" fontId="4" fillId="12" borderId="7" xfId="3" applyFont="1" applyFill="1" applyBorder="1" applyAlignment="1">
      <alignment horizontal="left" vertical="center" wrapText="1" shrinkToFit="1"/>
    </xf>
    <xf numFmtId="0" fontId="4" fillId="12" borderId="31" xfId="3" applyFont="1" applyFill="1" applyBorder="1" applyAlignment="1">
      <alignment horizontal="left" vertical="center" wrapText="1" shrinkToFit="1"/>
    </xf>
    <xf numFmtId="0" fontId="4" fillId="12" borderId="4" xfId="3" applyFont="1" applyFill="1" applyBorder="1" applyAlignment="1">
      <alignment vertical="center" shrinkToFit="1"/>
    </xf>
    <xf numFmtId="0" fontId="4" fillId="12" borderId="5" xfId="3" applyFont="1" applyFill="1" applyBorder="1" applyAlignment="1">
      <alignment vertical="center" shrinkToFit="1"/>
    </xf>
    <xf numFmtId="0" fontId="4" fillId="12" borderId="11" xfId="3" applyFont="1" applyFill="1" applyBorder="1" applyAlignment="1">
      <alignment vertical="center" shrinkToFit="1"/>
    </xf>
    <xf numFmtId="183" fontId="4" fillId="12" borderId="14" xfId="3" applyNumberFormat="1" applyFont="1" applyFill="1" applyBorder="1" applyAlignment="1">
      <alignment horizontal="center" vertical="center"/>
    </xf>
    <xf numFmtId="183" fontId="4" fillId="12" borderId="17" xfId="3" applyNumberFormat="1" applyFont="1" applyFill="1" applyBorder="1" applyAlignment="1">
      <alignment horizontal="center" vertical="center"/>
    </xf>
    <xf numFmtId="179" fontId="4" fillId="6" borderId="14" xfId="2" applyNumberFormat="1" applyFont="1" applyFill="1" applyBorder="1" applyAlignment="1">
      <alignment vertical="center"/>
    </xf>
    <xf numFmtId="179" fontId="4" fillId="6" borderId="17" xfId="2" applyNumberFormat="1" applyFont="1" applyFill="1" applyBorder="1" applyAlignment="1">
      <alignment vertical="center"/>
    </xf>
    <xf numFmtId="177" fontId="4" fillId="6" borderId="14" xfId="3" applyNumberFormat="1" applyFont="1" applyFill="1" applyBorder="1" applyAlignment="1">
      <alignment horizontal="center" vertical="center"/>
    </xf>
    <xf numFmtId="177" fontId="4" fillId="6" borderId="13" xfId="3" applyNumberFormat="1" applyFont="1" applyFill="1" applyBorder="1" applyAlignment="1">
      <alignment horizontal="center" vertical="center"/>
    </xf>
    <xf numFmtId="177" fontId="4" fillId="6" borderId="17" xfId="3" applyNumberFormat="1" applyFont="1" applyFill="1" applyBorder="1" applyAlignment="1">
      <alignment horizontal="center" vertical="center"/>
    </xf>
    <xf numFmtId="38" fontId="4" fillId="6" borderId="14" xfId="1" applyFont="1" applyFill="1" applyBorder="1" applyAlignment="1">
      <alignment vertical="center"/>
    </xf>
    <xf numFmtId="38" fontId="4" fillId="6" borderId="13" xfId="1" applyFont="1" applyFill="1" applyBorder="1" applyAlignment="1">
      <alignment vertical="center"/>
    </xf>
    <xf numFmtId="38" fontId="4" fillId="6" borderId="17" xfId="1" applyFont="1" applyFill="1" applyBorder="1" applyAlignment="1">
      <alignment vertical="center"/>
    </xf>
    <xf numFmtId="0" fontId="4" fillId="12" borderId="45" xfId="3" applyFont="1" applyFill="1" applyBorder="1" applyAlignment="1">
      <alignment vertical="center" shrinkToFit="1"/>
    </xf>
    <xf numFmtId="0" fontId="4" fillId="12" borderId="46" xfId="3" applyFont="1" applyFill="1" applyBorder="1" applyAlignment="1">
      <alignment vertical="center" shrinkToFit="1"/>
    </xf>
    <xf numFmtId="0" fontId="4" fillId="12" borderId="47" xfId="3" applyFont="1" applyFill="1" applyBorder="1" applyAlignment="1">
      <alignment vertical="center" shrinkToFit="1"/>
    </xf>
    <xf numFmtId="0" fontId="4" fillId="12" borderId="48" xfId="3" applyFont="1" applyFill="1" applyBorder="1" applyAlignment="1">
      <alignment vertical="center" shrinkToFit="1"/>
    </xf>
    <xf numFmtId="0" fontId="4" fillId="12" borderId="7" xfId="3" applyFont="1" applyFill="1" applyBorder="1" applyAlignment="1">
      <alignment vertical="center" shrinkToFit="1"/>
    </xf>
    <xf numFmtId="0" fontId="4" fillId="12" borderId="31" xfId="3" applyFont="1" applyFill="1" applyBorder="1" applyAlignment="1">
      <alignment vertical="center" shrinkToFit="1"/>
    </xf>
    <xf numFmtId="38" fontId="4" fillId="5" borderId="4" xfId="1" applyFont="1" applyFill="1" applyBorder="1" applyAlignment="1">
      <alignment vertical="center"/>
    </xf>
    <xf numFmtId="38" fontId="4" fillId="5" borderId="5" xfId="1" applyFont="1" applyFill="1" applyBorder="1" applyAlignment="1">
      <alignment vertical="center"/>
    </xf>
    <xf numFmtId="38" fontId="4" fillId="5" borderId="11" xfId="1" applyFont="1" applyFill="1" applyBorder="1" applyAlignment="1">
      <alignment vertical="center"/>
    </xf>
    <xf numFmtId="38" fontId="4" fillId="5" borderId="6" xfId="1" applyFont="1" applyFill="1" applyBorder="1" applyAlignment="1">
      <alignment vertical="center"/>
    </xf>
    <xf numFmtId="38" fontId="4" fillId="5" borderId="7" xfId="1" applyFont="1" applyFill="1" applyBorder="1" applyAlignment="1">
      <alignment vertical="center"/>
    </xf>
    <xf numFmtId="38" fontId="4" fillId="5" borderId="31" xfId="1" applyFont="1" applyFill="1" applyBorder="1" applyAlignment="1">
      <alignment vertical="center"/>
    </xf>
    <xf numFmtId="0" fontId="4" fillId="12" borderId="49" xfId="3" applyFont="1" applyFill="1" applyBorder="1" applyAlignment="1">
      <alignment vertical="center" shrinkToFit="1"/>
    </xf>
    <xf numFmtId="0" fontId="4" fillId="12" borderId="50" xfId="3" applyFont="1" applyFill="1" applyBorder="1" applyAlignment="1">
      <alignment vertical="center" shrinkToFit="1"/>
    </xf>
    <xf numFmtId="0" fontId="4" fillId="12" borderId="30" xfId="3" applyFont="1" applyFill="1" applyBorder="1" applyAlignment="1">
      <alignment vertical="center" shrinkToFit="1"/>
    </xf>
    <xf numFmtId="0" fontId="4" fillId="12" borderId="45" xfId="3" applyFont="1" applyFill="1" applyBorder="1" applyAlignment="1">
      <alignment vertical="center" wrapText="1" shrinkToFit="1"/>
    </xf>
    <xf numFmtId="179" fontId="4" fillId="13" borderId="51" xfId="2" applyNumberFormat="1" applyFont="1" applyFill="1" applyBorder="1" applyAlignment="1">
      <alignment vertical="center"/>
    </xf>
    <xf numFmtId="179" fontId="4" fillId="13" borderId="28" xfId="2" applyNumberFormat="1" applyFont="1" applyFill="1" applyBorder="1" applyAlignment="1">
      <alignment vertical="center"/>
    </xf>
    <xf numFmtId="177" fontId="4" fillId="13" borderId="51" xfId="3" applyNumberFormat="1" applyFont="1" applyFill="1" applyBorder="1" applyAlignment="1">
      <alignment horizontal="center" vertical="center"/>
    </xf>
    <xf numFmtId="177" fontId="4" fillId="13" borderId="52" xfId="3" applyNumberFormat="1" applyFont="1" applyFill="1" applyBorder="1" applyAlignment="1">
      <alignment horizontal="center" vertical="center"/>
    </xf>
    <xf numFmtId="177" fontId="4" fillId="13" borderId="28" xfId="3" applyNumberFormat="1" applyFont="1" applyFill="1" applyBorder="1" applyAlignment="1">
      <alignment horizontal="center" vertical="center"/>
    </xf>
    <xf numFmtId="179" fontId="4" fillId="13" borderId="42" xfId="2" applyNumberFormat="1" applyFont="1" applyFill="1" applyBorder="1" applyAlignment="1">
      <alignment vertical="center"/>
    </xf>
    <xf numFmtId="179" fontId="4" fillId="13" borderId="43" xfId="2" applyNumberFormat="1" applyFont="1" applyFill="1" applyBorder="1" applyAlignment="1">
      <alignment vertical="center"/>
    </xf>
    <xf numFmtId="0" fontId="39" fillId="12" borderId="61" xfId="3" applyFont="1" applyFill="1" applyBorder="1" applyAlignment="1">
      <alignment vertical="center" shrinkToFit="1"/>
    </xf>
    <xf numFmtId="0" fontId="39" fillId="12" borderId="9" xfId="3" applyFont="1" applyFill="1" applyBorder="1" applyAlignment="1">
      <alignment vertical="center" shrinkToFit="1"/>
    </xf>
    <xf numFmtId="0" fontId="39" fillId="12" borderId="62" xfId="3" applyFont="1" applyFill="1" applyBorder="1" applyAlignment="1">
      <alignment vertical="center" shrinkToFit="1"/>
    </xf>
    <xf numFmtId="0" fontId="39" fillId="12" borderId="20" xfId="3" applyFont="1" applyFill="1" applyBorder="1" applyAlignment="1">
      <alignment vertical="center" shrinkToFit="1"/>
    </xf>
    <xf numFmtId="183" fontId="39" fillId="12" borderId="8" xfId="3" applyNumberFormat="1" applyFont="1" applyFill="1" applyBorder="1" applyAlignment="1">
      <alignment horizontal="center" vertical="center"/>
    </xf>
    <xf numFmtId="179" fontId="39" fillId="8" borderId="8" xfId="2" applyNumberFormat="1" applyFont="1" applyFill="1" applyBorder="1" applyAlignment="1">
      <alignment vertical="center"/>
    </xf>
    <xf numFmtId="177" fontId="39" fillId="8" borderId="8" xfId="3" applyNumberFormat="1" applyFont="1" applyFill="1" applyBorder="1" applyAlignment="1">
      <alignment horizontal="center" vertical="center"/>
    </xf>
    <xf numFmtId="0" fontId="39" fillId="12" borderId="2" xfId="3" applyFont="1" applyFill="1" applyBorder="1" applyAlignment="1">
      <alignment horizontal="center" vertical="center"/>
    </xf>
    <xf numFmtId="179" fontId="39" fillId="12" borderId="2" xfId="2" applyNumberFormat="1" applyFont="1" applyFill="1" applyBorder="1" applyAlignment="1">
      <alignment vertical="center"/>
    </xf>
    <xf numFmtId="179" fontId="39" fillId="8" borderId="2" xfId="2" applyNumberFormat="1" applyFont="1" applyFill="1" applyBorder="1" applyAlignment="1">
      <alignment vertical="center"/>
    </xf>
    <xf numFmtId="179" fontId="39" fillId="12" borderId="2" xfId="2" applyNumberFormat="1" applyFont="1" applyFill="1" applyBorder="1" applyAlignment="1">
      <alignment horizontal="center" vertical="center"/>
    </xf>
    <xf numFmtId="179" fontId="39" fillId="8" borderId="42" xfId="2" applyNumberFormat="1" applyFont="1" applyFill="1" applyBorder="1" applyAlignment="1">
      <alignment vertical="center"/>
    </xf>
    <xf numFmtId="179" fontId="39" fillId="8" borderId="43" xfId="2" applyNumberFormat="1" applyFont="1" applyFill="1" applyBorder="1" applyAlignment="1">
      <alignment vertical="center"/>
    </xf>
    <xf numFmtId="0" fontId="4" fillId="6" borderId="4" xfId="3" applyFont="1" applyFill="1" applyBorder="1" applyAlignment="1">
      <alignment horizontal="center" vertical="center"/>
    </xf>
    <xf numFmtId="0" fontId="4" fillId="6" borderId="5" xfId="3" applyFont="1" applyFill="1" applyBorder="1" applyAlignment="1">
      <alignment horizontal="center" vertical="center"/>
    </xf>
    <xf numFmtId="0" fontId="4" fillId="6" borderId="11" xfId="3" applyFont="1" applyFill="1" applyBorder="1" applyAlignment="1">
      <alignment horizontal="center" vertical="center"/>
    </xf>
    <xf numFmtId="0" fontId="4" fillId="6" borderId="39" xfId="3" applyFont="1" applyFill="1" applyBorder="1" applyAlignment="1">
      <alignment horizontal="center" vertical="center"/>
    </xf>
    <xf numFmtId="0" fontId="4" fillId="6" borderId="0" xfId="3" applyFont="1" applyFill="1" applyAlignment="1">
      <alignment horizontal="center" vertical="center"/>
    </xf>
    <xf numFmtId="0" fontId="4" fillId="6" borderId="10" xfId="3" applyFont="1" applyFill="1" applyBorder="1" applyAlignment="1">
      <alignment horizontal="center" vertical="center"/>
    </xf>
    <xf numFmtId="0" fontId="4" fillId="6" borderId="6" xfId="3" applyFont="1" applyFill="1" applyBorder="1" applyAlignment="1">
      <alignment horizontal="center" vertical="center"/>
    </xf>
    <xf numFmtId="0" fontId="4" fillId="6" borderId="7" xfId="3" applyFont="1" applyFill="1" applyBorder="1" applyAlignment="1">
      <alignment horizontal="center" vertical="center"/>
    </xf>
    <xf numFmtId="0" fontId="4" fillId="6" borderId="31"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7" xfId="3" applyFont="1" applyFill="1" applyBorder="1" applyAlignment="1">
      <alignment horizontal="center" vertical="center"/>
    </xf>
    <xf numFmtId="0" fontId="4" fillId="2" borderId="14" xfId="3" applyFont="1" applyFill="1" applyBorder="1" applyAlignment="1">
      <alignment horizontal="center" vertical="center" shrinkToFit="1"/>
    </xf>
    <xf numFmtId="0" fontId="4" fillId="2" borderId="17" xfId="3" applyFont="1" applyFill="1" applyBorder="1" applyAlignment="1">
      <alignment horizontal="center" vertical="center" shrinkToFit="1"/>
    </xf>
    <xf numFmtId="0" fontId="4" fillId="2" borderId="4" xfId="3"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11"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2" borderId="31" xfId="3" applyFont="1" applyFill="1" applyBorder="1" applyAlignment="1">
      <alignment horizontal="center" vertical="center" wrapText="1"/>
    </xf>
    <xf numFmtId="0" fontId="4" fillId="2" borderId="13" xfId="3" applyFont="1" applyFill="1" applyBorder="1" applyAlignment="1">
      <alignment horizontal="center" vertical="center" shrinkToFit="1"/>
    </xf>
    <xf numFmtId="0" fontId="4" fillId="2" borderId="14" xfId="3" applyFont="1" applyFill="1" applyBorder="1" applyAlignment="1">
      <alignment horizontal="right" vertical="center"/>
    </xf>
    <xf numFmtId="0" fontId="4" fillId="2" borderId="17" xfId="3" applyFont="1" applyFill="1" applyBorder="1" applyAlignment="1">
      <alignment horizontal="right" vertical="center"/>
    </xf>
    <xf numFmtId="38" fontId="4" fillId="0" borderId="51" xfId="1" applyFont="1" applyFill="1" applyBorder="1" applyAlignment="1">
      <alignment vertical="center"/>
    </xf>
    <xf numFmtId="38" fontId="4" fillId="0" borderId="52" xfId="1" applyFont="1" applyFill="1" applyBorder="1" applyAlignment="1">
      <alignment vertical="center"/>
    </xf>
    <xf numFmtId="38" fontId="4" fillId="0" borderId="28" xfId="1" applyFont="1" applyFill="1" applyBorder="1" applyAlignment="1">
      <alignment vertical="center"/>
    </xf>
    <xf numFmtId="179" fontId="4" fillId="0" borderId="42" xfId="2" applyNumberFormat="1" applyFont="1" applyFill="1" applyBorder="1" applyAlignment="1">
      <alignment vertical="center"/>
    </xf>
    <xf numFmtId="179" fontId="4" fillId="0" borderId="43" xfId="2" applyNumberFormat="1" applyFont="1" applyFill="1" applyBorder="1" applyAlignment="1">
      <alignment vertical="center"/>
    </xf>
    <xf numFmtId="38" fontId="4" fillId="0" borderId="42" xfId="1" applyFont="1" applyFill="1" applyBorder="1" applyAlignment="1">
      <alignment vertical="center"/>
    </xf>
    <xf numFmtId="38" fontId="4" fillId="0" borderId="44" xfId="1" applyFont="1" applyFill="1" applyBorder="1" applyAlignment="1">
      <alignment vertical="center"/>
    </xf>
    <xf numFmtId="38" fontId="4" fillId="0" borderId="43" xfId="1" applyFont="1" applyFill="1" applyBorder="1" applyAlignment="1">
      <alignment vertical="center"/>
    </xf>
    <xf numFmtId="179" fontId="4" fillId="0" borderId="51" xfId="2" applyNumberFormat="1" applyFont="1" applyFill="1" applyBorder="1" applyAlignment="1">
      <alignment vertical="center"/>
    </xf>
    <xf numFmtId="179" fontId="4" fillId="0" borderId="28" xfId="2" applyNumberFormat="1" applyFont="1" applyFill="1" applyBorder="1" applyAlignment="1">
      <alignment vertical="center"/>
    </xf>
    <xf numFmtId="176" fontId="4" fillId="4" borderId="14" xfId="0" applyNumberFormat="1" applyFont="1" applyFill="1" applyBorder="1" applyAlignment="1">
      <alignment horizontal="right" vertical="center"/>
    </xf>
    <xf numFmtId="176" fontId="4" fillId="4" borderId="13" xfId="0" applyNumberFormat="1" applyFont="1" applyFill="1" applyBorder="1" applyAlignment="1">
      <alignment horizontal="right" vertical="center"/>
    </xf>
    <xf numFmtId="176" fontId="4" fillId="4" borderId="17" xfId="0" applyNumberFormat="1" applyFont="1" applyFill="1" applyBorder="1" applyAlignment="1">
      <alignment horizontal="righ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4" fillId="2" borderId="3" xfId="0" applyFont="1" applyFill="1" applyBorder="1" applyAlignment="1">
      <alignment horizontal="center" vertical="center" wrapText="1"/>
    </xf>
    <xf numFmtId="0" fontId="5"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xf>
    <xf numFmtId="0" fontId="4" fillId="0" borderId="3" xfId="0" applyFont="1" applyBorder="1" applyAlignment="1">
      <alignment horizontal="left" vertical="center" wrapText="1"/>
    </xf>
    <xf numFmtId="0" fontId="5" fillId="0" borderId="3" xfId="0" applyFont="1" applyBorder="1" applyAlignment="1">
      <alignment horizontal="right" vertical="center" wrapText="1"/>
    </xf>
    <xf numFmtId="0" fontId="4" fillId="0" borderId="3" xfId="0" applyFont="1" applyBorder="1" applyAlignment="1">
      <alignment horizontal="right" vertical="center" wrapText="1"/>
    </xf>
    <xf numFmtId="178" fontId="3" fillId="0" borderId="53" xfId="0" applyNumberFormat="1" applyFont="1" applyBorder="1" applyAlignment="1">
      <alignment horizontal="left" vertical="center"/>
    </xf>
    <xf numFmtId="178" fontId="3" fillId="0" borderId="54" xfId="0" applyNumberFormat="1" applyFont="1" applyBorder="1" applyAlignment="1">
      <alignment horizontal="left" vertical="center"/>
    </xf>
    <xf numFmtId="178" fontId="3" fillId="0" borderId="55" xfId="0" applyNumberFormat="1" applyFont="1" applyBorder="1" applyAlignment="1">
      <alignment horizontal="left" vertical="center"/>
    </xf>
    <xf numFmtId="181" fontId="0" fillId="8" borderId="6" xfId="0" applyNumberFormat="1" applyFill="1" applyBorder="1">
      <alignment vertical="center"/>
    </xf>
    <xf numFmtId="181" fontId="0" fillId="8" borderId="7" xfId="0" applyNumberFormat="1" applyFill="1" applyBorder="1">
      <alignment vertical="center"/>
    </xf>
    <xf numFmtId="181" fontId="0" fillId="8" borderId="31" xfId="0" applyNumberFormat="1" applyFill="1" applyBorder="1">
      <alignment vertical="center"/>
    </xf>
    <xf numFmtId="0" fontId="5" fillId="0" borderId="3" xfId="0" applyFont="1" applyBorder="1" applyAlignment="1">
      <alignment horizontal="center" vertical="center" wrapText="1"/>
    </xf>
    <xf numFmtId="0" fontId="4" fillId="12" borderId="3" xfId="0" applyFont="1" applyFill="1" applyBorder="1" applyAlignment="1">
      <alignment horizontal="center" vertical="center"/>
    </xf>
    <xf numFmtId="178" fontId="4" fillId="5" borderId="3" xfId="0" applyNumberFormat="1" applyFont="1" applyFill="1" applyBorder="1" applyAlignment="1">
      <alignment horizontal="right" vertical="center"/>
    </xf>
    <xf numFmtId="179" fontId="4" fillId="0" borderId="14" xfId="0" applyNumberFormat="1" applyFont="1" applyBorder="1" applyAlignment="1">
      <alignment horizontal="right" vertical="center" justifyLastLine="1"/>
    </xf>
    <xf numFmtId="179" fontId="4" fillId="0" borderId="13" xfId="0" applyNumberFormat="1" applyFont="1" applyBorder="1" applyAlignment="1">
      <alignment horizontal="right" vertical="center" justifyLastLine="1"/>
    </xf>
    <xf numFmtId="179" fontId="4" fillId="0" borderId="17" xfId="0" applyNumberFormat="1" applyFont="1" applyBorder="1" applyAlignment="1">
      <alignment horizontal="right" vertical="center" justifyLastLine="1"/>
    </xf>
    <xf numFmtId="0" fontId="2" fillId="0" borderId="3" xfId="0" applyFont="1" applyBorder="1" applyAlignment="1">
      <alignment horizontal="center" vertical="center" wrapText="1"/>
    </xf>
    <xf numFmtId="178" fontId="3" fillId="0" borderId="53" xfId="0" applyNumberFormat="1" applyFont="1" applyBorder="1" applyAlignment="1">
      <alignment horizontal="right" vertical="center"/>
    </xf>
    <xf numFmtId="178" fontId="3" fillId="0" borderId="54" xfId="0" applyNumberFormat="1" applyFont="1" applyBorder="1" applyAlignment="1">
      <alignment horizontal="right" vertical="center"/>
    </xf>
    <xf numFmtId="178" fontId="3" fillId="0" borderId="55" xfId="0" applyNumberFormat="1" applyFont="1" applyBorder="1" applyAlignment="1">
      <alignment horizontal="right" vertical="center"/>
    </xf>
    <xf numFmtId="38" fontId="39" fillId="0" borderId="9" xfId="1" applyFont="1" applyFill="1" applyBorder="1" applyAlignment="1">
      <alignment vertical="center"/>
    </xf>
    <xf numFmtId="179" fontId="39" fillId="0" borderId="8" xfId="2" applyNumberFormat="1" applyFont="1" applyFill="1" applyBorder="1" applyAlignment="1">
      <alignment vertical="center"/>
    </xf>
    <xf numFmtId="38" fontId="39" fillId="5" borderId="3" xfId="1" applyFont="1" applyFill="1" applyBorder="1" applyAlignment="1">
      <alignment vertical="center"/>
    </xf>
    <xf numFmtId="179" fontId="4" fillId="12" borderId="63" xfId="2" applyNumberFormat="1" applyFont="1" applyFill="1" applyBorder="1" applyAlignment="1">
      <alignment horizontal="center" vertical="center"/>
    </xf>
    <xf numFmtId="179" fontId="4" fillId="12" borderId="46" xfId="2" applyNumberFormat="1" applyFont="1" applyFill="1" applyBorder="1" applyAlignment="1">
      <alignment horizontal="center" vertical="center"/>
    </xf>
    <xf numFmtId="179" fontId="4" fillId="12" borderId="47" xfId="2" applyNumberFormat="1" applyFont="1" applyFill="1" applyBorder="1" applyAlignment="1">
      <alignment horizontal="center" vertical="center"/>
    </xf>
    <xf numFmtId="179" fontId="4" fillId="0" borderId="63" xfId="2" applyNumberFormat="1" applyFont="1" applyFill="1" applyBorder="1" applyAlignment="1">
      <alignment vertical="center"/>
    </xf>
    <xf numFmtId="179" fontId="4" fillId="0" borderId="47" xfId="2" applyNumberFormat="1" applyFont="1" applyFill="1" applyBorder="1" applyAlignment="1">
      <alignment vertical="center"/>
    </xf>
    <xf numFmtId="38" fontId="4" fillId="5" borderId="39" xfId="1" applyFont="1" applyFill="1" applyBorder="1" applyAlignment="1">
      <alignment vertical="center"/>
    </xf>
    <xf numFmtId="38" fontId="4" fillId="5" borderId="0" xfId="1" applyFont="1" applyFill="1" applyBorder="1" applyAlignment="1">
      <alignment vertical="center"/>
    </xf>
    <xf numFmtId="38" fontId="4" fillId="5" borderId="10" xfId="1" applyFont="1" applyFill="1" applyBorder="1" applyAlignment="1">
      <alignment vertical="center"/>
    </xf>
    <xf numFmtId="38" fontId="39" fillId="0" borderId="8" xfId="1" applyFont="1" applyFill="1" applyBorder="1" applyAlignment="1">
      <alignment vertical="center"/>
    </xf>
    <xf numFmtId="179" fontId="39" fillId="0" borderId="2" xfId="2" applyNumberFormat="1" applyFont="1" applyFill="1" applyBorder="1" applyAlignment="1">
      <alignment vertical="center"/>
    </xf>
    <xf numFmtId="179" fontId="4" fillId="0" borderId="60" xfId="2" applyNumberFormat="1" applyFont="1" applyFill="1" applyBorder="1" applyAlignment="1">
      <alignment vertical="center"/>
    </xf>
    <xf numFmtId="179" fontId="4" fillId="0" borderId="30" xfId="2" applyNumberFormat="1" applyFont="1" applyFill="1" applyBorder="1" applyAlignment="1">
      <alignment vertical="center"/>
    </xf>
    <xf numFmtId="38" fontId="4" fillId="0" borderId="60" xfId="1" applyFont="1" applyFill="1" applyBorder="1" applyAlignment="1">
      <alignment vertical="center"/>
    </xf>
    <xf numFmtId="38" fontId="4" fillId="0" borderId="50" xfId="1" applyFont="1" applyFill="1" applyBorder="1" applyAlignment="1">
      <alignment vertical="center"/>
    </xf>
    <xf numFmtId="38" fontId="4" fillId="0" borderId="30" xfId="1" applyFont="1" applyFill="1" applyBorder="1" applyAlignment="1">
      <alignment vertical="center"/>
    </xf>
    <xf numFmtId="178" fontId="3" fillId="0" borderId="42" xfId="0" applyNumberFormat="1" applyFont="1" applyBorder="1" applyAlignment="1">
      <alignment horizontal="right" vertical="center"/>
    </xf>
    <xf numFmtId="178" fontId="3" fillId="0" borderId="44" xfId="0" applyNumberFormat="1" applyFont="1" applyBorder="1" applyAlignment="1">
      <alignment horizontal="right" vertical="center"/>
    </xf>
    <xf numFmtId="178" fontId="3" fillId="0" borderId="43" xfId="0" applyNumberFormat="1" applyFont="1" applyBorder="1" applyAlignment="1">
      <alignment horizontal="righ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178" fontId="3" fillId="0" borderId="51" xfId="0" applyNumberFormat="1" applyFont="1" applyBorder="1" applyAlignment="1">
      <alignment horizontal="center" vertical="center"/>
    </xf>
    <xf numFmtId="178" fontId="3" fillId="0" borderId="52" xfId="0" applyNumberFormat="1" applyFont="1" applyBorder="1" applyAlignment="1">
      <alignment horizontal="center" vertical="center"/>
    </xf>
    <xf numFmtId="178" fontId="3" fillId="0" borderId="28" xfId="0" applyNumberFormat="1" applyFont="1" applyBorder="1" applyAlignment="1">
      <alignment horizontal="center" vertical="center"/>
    </xf>
    <xf numFmtId="178" fontId="3" fillId="0" borderId="53" xfId="0" applyNumberFormat="1" applyFont="1" applyBorder="1" applyAlignment="1">
      <alignment horizontal="center" vertical="center"/>
    </xf>
    <xf numFmtId="178" fontId="3" fillId="0" borderId="54" xfId="0" applyNumberFormat="1" applyFont="1" applyBorder="1" applyAlignment="1">
      <alignment horizontal="center" vertical="center"/>
    </xf>
    <xf numFmtId="178" fontId="3" fillId="0" borderId="55" xfId="0" applyNumberFormat="1" applyFont="1" applyBorder="1" applyAlignment="1">
      <alignment horizontal="center" vertical="center"/>
    </xf>
    <xf numFmtId="178" fontId="4" fillId="2" borderId="14" xfId="0" applyNumberFormat="1" applyFont="1" applyFill="1" applyBorder="1" applyAlignment="1">
      <alignment horizontal="center" vertical="center" shrinkToFit="1"/>
    </xf>
    <xf numFmtId="178" fontId="4" fillId="2" borderId="13" xfId="0" applyNumberFormat="1" applyFont="1" applyFill="1" applyBorder="1" applyAlignment="1">
      <alignment horizontal="center" vertical="center" shrinkToFit="1"/>
    </xf>
    <xf numFmtId="178" fontId="4" fillId="2" borderId="17" xfId="0" applyNumberFormat="1" applyFont="1" applyFill="1" applyBorder="1" applyAlignment="1">
      <alignment horizontal="center" vertical="center" shrinkToFit="1"/>
    </xf>
    <xf numFmtId="178" fontId="3" fillId="0" borderId="51" xfId="0" applyNumberFormat="1" applyFont="1" applyBorder="1" applyAlignment="1">
      <alignment horizontal="right" vertical="center"/>
    </xf>
    <xf numFmtId="178" fontId="3" fillId="0" borderId="52" xfId="0" applyNumberFormat="1" applyFont="1" applyBorder="1" applyAlignment="1">
      <alignment horizontal="right" vertical="center"/>
    </xf>
    <xf numFmtId="178" fontId="3" fillId="0" borderId="28" xfId="0" applyNumberFormat="1" applyFont="1" applyBorder="1" applyAlignment="1">
      <alignment horizontal="right" vertical="center"/>
    </xf>
    <xf numFmtId="38" fontId="39" fillId="0" borderId="20" xfId="1" applyFont="1" applyFill="1" applyBorder="1" applyAlignment="1">
      <alignment vertical="center"/>
    </xf>
    <xf numFmtId="38" fontId="4" fillId="0" borderId="63" xfId="1" applyFont="1" applyFill="1" applyBorder="1" applyAlignment="1">
      <alignment vertical="center"/>
    </xf>
    <xf numFmtId="38" fontId="4" fillId="0" borderId="46" xfId="1" applyFont="1" applyFill="1" applyBorder="1" applyAlignment="1">
      <alignment vertical="center"/>
    </xf>
    <xf numFmtId="38" fontId="4" fillId="0" borderId="47" xfId="1" applyFont="1" applyFill="1" applyBorder="1" applyAlignment="1">
      <alignment vertical="center"/>
    </xf>
    <xf numFmtId="183" fontId="4" fillId="12" borderId="60" xfId="3" applyNumberFormat="1" applyFont="1" applyFill="1" applyBorder="1" applyAlignment="1">
      <alignment horizontal="center" vertical="center"/>
    </xf>
    <xf numFmtId="183" fontId="4" fillId="12" borderId="30" xfId="3" applyNumberFormat="1" applyFont="1" applyFill="1" applyBorder="1" applyAlignment="1">
      <alignment horizontal="center" vertical="center"/>
    </xf>
    <xf numFmtId="179" fontId="4" fillId="12" borderId="63" xfId="2" applyNumberFormat="1" applyFont="1" applyFill="1" applyBorder="1" applyAlignment="1">
      <alignment vertical="center"/>
    </xf>
    <xf numFmtId="179" fontId="4" fillId="12" borderId="47" xfId="2" applyNumberFormat="1" applyFont="1" applyFill="1" applyBorder="1" applyAlignment="1">
      <alignment vertical="center"/>
    </xf>
    <xf numFmtId="38" fontId="39" fillId="0" borderId="2" xfId="1" applyFont="1" applyFill="1" applyBorder="1" applyAlignment="1">
      <alignment vertical="center"/>
    </xf>
    <xf numFmtId="178" fontId="4" fillId="2" borderId="6" xfId="0" applyNumberFormat="1" applyFont="1" applyFill="1" applyBorder="1" applyAlignment="1">
      <alignment horizontal="center" vertical="center"/>
    </xf>
    <xf numFmtId="178" fontId="4" fillId="6" borderId="7" xfId="0" applyNumberFormat="1" applyFont="1" applyFill="1" applyBorder="1" applyAlignment="1">
      <alignment horizontal="center" vertical="center"/>
    </xf>
    <xf numFmtId="178" fontId="4" fillId="2" borderId="31" xfId="0" applyNumberFormat="1" applyFont="1" applyFill="1" applyBorder="1" applyAlignment="1">
      <alignment horizontal="center" vertical="center"/>
    </xf>
    <xf numFmtId="178" fontId="4" fillId="2" borderId="6" xfId="0" applyNumberFormat="1" applyFont="1" applyFill="1" applyBorder="1" applyAlignment="1">
      <alignment horizontal="center" vertical="center" shrinkToFit="1"/>
    </xf>
    <xf numFmtId="178" fontId="4" fillId="2" borderId="7" xfId="0" applyNumberFormat="1" applyFont="1" applyFill="1" applyBorder="1" applyAlignment="1">
      <alignment horizontal="center" vertical="center" shrinkToFit="1"/>
    </xf>
    <xf numFmtId="178" fontId="4" fillId="2" borderId="31" xfId="0" applyNumberFormat="1" applyFont="1" applyFill="1" applyBorder="1" applyAlignment="1">
      <alignment horizontal="center" vertical="center" shrinkToFit="1"/>
    </xf>
    <xf numFmtId="178" fontId="4" fillId="2" borderId="14" xfId="0" applyNumberFormat="1" applyFont="1" applyFill="1" applyBorder="1" applyAlignment="1">
      <alignment horizontal="center" vertical="center"/>
    </xf>
    <xf numFmtId="178" fontId="4" fillId="6" borderId="13" xfId="0" applyNumberFormat="1" applyFont="1" applyFill="1" applyBorder="1" applyAlignment="1">
      <alignment horizontal="center" vertical="center"/>
    </xf>
    <xf numFmtId="178" fontId="4" fillId="2" borderId="17" xfId="0" applyNumberFormat="1" applyFont="1" applyFill="1" applyBorder="1" applyAlignment="1">
      <alignment horizontal="center" vertical="center"/>
    </xf>
    <xf numFmtId="178" fontId="3" fillId="0" borderId="42" xfId="0" applyNumberFormat="1" applyFont="1" applyBorder="1" applyAlignment="1">
      <alignment horizontal="center" vertical="center"/>
    </xf>
    <xf numFmtId="178" fontId="3" fillId="0" borderId="44" xfId="0" applyNumberFormat="1" applyFont="1" applyBorder="1" applyAlignment="1">
      <alignment horizontal="center" vertical="center"/>
    </xf>
    <xf numFmtId="178" fontId="3" fillId="0" borderId="43" xfId="0" applyNumberFormat="1" applyFont="1" applyBorder="1" applyAlignment="1">
      <alignment horizontal="center" vertical="center"/>
    </xf>
    <xf numFmtId="0" fontId="3" fillId="0" borderId="42" xfId="0" applyFont="1" applyBorder="1" applyAlignment="1">
      <alignment horizontal="left" vertical="center"/>
    </xf>
    <xf numFmtId="0" fontId="3" fillId="0" borderId="44" xfId="0" applyFont="1" applyBorder="1" applyAlignment="1">
      <alignment horizontal="left" vertical="center"/>
    </xf>
    <xf numFmtId="0" fontId="3" fillId="0" borderId="43"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28" xfId="0" applyFont="1" applyBorder="1" applyAlignment="1">
      <alignment horizontal="left" vertical="center"/>
    </xf>
    <xf numFmtId="178" fontId="3" fillId="0" borderId="51" xfId="0" applyNumberFormat="1" applyFont="1" applyBorder="1" applyAlignment="1">
      <alignment horizontal="left" vertical="center"/>
    </xf>
    <xf numFmtId="178" fontId="3" fillId="0" borderId="52" xfId="0" applyNumberFormat="1" applyFont="1" applyBorder="1" applyAlignment="1">
      <alignment horizontal="left" vertical="center"/>
    </xf>
    <xf numFmtId="178" fontId="3" fillId="0" borderId="28" xfId="0" applyNumberFormat="1" applyFont="1" applyBorder="1" applyAlignment="1">
      <alignment horizontal="left" vertical="center"/>
    </xf>
    <xf numFmtId="0" fontId="4" fillId="12" borderId="64" xfId="3" applyFont="1" applyFill="1" applyBorder="1" applyAlignment="1">
      <alignment vertical="center" shrinkToFit="1"/>
    </xf>
    <xf numFmtId="0" fontId="4" fillId="12" borderId="0" xfId="3" applyFont="1" applyFill="1" applyAlignment="1">
      <alignment vertical="center" shrinkToFit="1"/>
    </xf>
    <xf numFmtId="0" fontId="4" fillId="12" borderId="10" xfId="3" applyFont="1" applyFill="1" applyBorder="1" applyAlignment="1">
      <alignment vertical="center" shrinkToFit="1"/>
    </xf>
    <xf numFmtId="0" fontId="4" fillId="2" borderId="14" xfId="0" applyFont="1" applyFill="1" applyBorder="1" applyAlignment="1">
      <alignment horizontal="left" vertical="center"/>
    </xf>
    <xf numFmtId="0" fontId="4" fillId="2" borderId="13" xfId="0" applyFont="1" applyFill="1" applyBorder="1" applyAlignment="1">
      <alignment horizontal="left" vertical="center"/>
    </xf>
    <xf numFmtId="0" fontId="4" fillId="2" borderId="17" xfId="0" applyFont="1" applyFill="1" applyBorder="1" applyAlignment="1">
      <alignment horizontal="left" vertical="center"/>
    </xf>
    <xf numFmtId="177" fontId="4" fillId="8" borderId="60" xfId="3" applyNumberFormat="1" applyFont="1" applyFill="1" applyBorder="1" applyAlignment="1">
      <alignment horizontal="center" vertical="center"/>
    </xf>
    <xf numFmtId="177" fontId="4" fillId="8" borderId="50" xfId="3" applyNumberFormat="1" applyFont="1" applyFill="1" applyBorder="1" applyAlignment="1">
      <alignment horizontal="center" vertical="center"/>
    </xf>
    <xf numFmtId="177" fontId="4" fillId="8" borderId="30" xfId="3" applyNumberFormat="1" applyFont="1" applyFill="1" applyBorder="1" applyAlignment="1">
      <alignment horizontal="center" vertical="center"/>
    </xf>
    <xf numFmtId="178" fontId="4" fillId="0" borderId="14" xfId="0" applyNumberFormat="1" applyFont="1" applyBorder="1" applyAlignment="1">
      <alignment horizontal="right" vertical="center"/>
    </xf>
    <xf numFmtId="178" fontId="4" fillId="0" borderId="13" xfId="0" applyNumberFormat="1" applyFont="1" applyBorder="1" applyAlignment="1">
      <alignment horizontal="right" vertical="center"/>
    </xf>
    <xf numFmtId="178" fontId="4" fillId="0" borderId="17" xfId="0" applyNumberFormat="1" applyFont="1" applyBorder="1" applyAlignment="1">
      <alignment horizontal="right" vertical="center"/>
    </xf>
    <xf numFmtId="0" fontId="5" fillId="12" borderId="14" xfId="0" applyFont="1" applyFill="1" applyBorder="1" applyAlignment="1">
      <alignment horizontal="center" vertical="center"/>
    </xf>
    <xf numFmtId="0" fontId="5" fillId="12" borderId="13" xfId="0" applyFont="1" applyFill="1" applyBorder="1" applyAlignment="1">
      <alignment horizontal="center" vertical="center"/>
    </xf>
    <xf numFmtId="0" fontId="5" fillId="12" borderId="17" xfId="0" applyFont="1" applyFill="1" applyBorder="1" applyAlignment="1">
      <alignment horizontal="center" vertical="center"/>
    </xf>
    <xf numFmtId="178" fontId="4" fillId="6" borderId="4" xfId="0" applyNumberFormat="1" applyFont="1" applyFill="1" applyBorder="1" applyAlignment="1">
      <alignment horizontal="center" vertical="center" wrapText="1"/>
    </xf>
    <xf numFmtId="178" fontId="4" fillId="6" borderId="5" xfId="0" applyNumberFormat="1" applyFont="1" applyFill="1" applyBorder="1" applyAlignment="1">
      <alignment horizontal="center" vertical="center" wrapText="1"/>
    </xf>
    <xf numFmtId="178" fontId="4" fillId="6" borderId="11" xfId="0" applyNumberFormat="1" applyFont="1" applyFill="1" applyBorder="1" applyAlignment="1">
      <alignment horizontal="center" vertical="center" wrapText="1"/>
    </xf>
    <xf numFmtId="178" fontId="4" fillId="6" borderId="39" xfId="0" applyNumberFormat="1" applyFont="1" applyFill="1" applyBorder="1" applyAlignment="1">
      <alignment horizontal="center" vertical="center" wrapText="1"/>
    </xf>
    <xf numFmtId="178" fontId="4" fillId="6" borderId="0" xfId="0" applyNumberFormat="1" applyFont="1" applyFill="1" applyAlignment="1">
      <alignment horizontal="center" vertical="center" wrapText="1"/>
    </xf>
    <xf numFmtId="178" fontId="4" fillId="6" borderId="10" xfId="0" applyNumberFormat="1" applyFont="1" applyFill="1" applyBorder="1" applyAlignment="1">
      <alignment horizontal="center" vertical="center" wrapText="1"/>
    </xf>
    <xf numFmtId="178" fontId="4" fillId="6" borderId="6" xfId="0" applyNumberFormat="1" applyFont="1" applyFill="1" applyBorder="1" applyAlignment="1">
      <alignment horizontal="center" vertical="center" wrapText="1"/>
    </xf>
    <xf numFmtId="178" fontId="4" fillId="6" borderId="7" xfId="0" applyNumberFormat="1" applyFont="1" applyFill="1" applyBorder="1" applyAlignment="1">
      <alignment horizontal="center" vertical="center" wrapText="1"/>
    </xf>
    <xf numFmtId="178" fontId="4" fillId="6" borderId="31" xfId="0" applyNumberFormat="1" applyFont="1" applyFill="1" applyBorder="1" applyAlignment="1">
      <alignment horizontal="center" vertical="center" wrapText="1"/>
    </xf>
    <xf numFmtId="187" fontId="4" fillId="5" borderId="14" xfId="0" applyNumberFormat="1" applyFont="1" applyFill="1" applyBorder="1" applyAlignment="1">
      <alignment horizontal="right" vertical="center"/>
    </xf>
    <xf numFmtId="187" fontId="4" fillId="5" borderId="13" xfId="0" applyNumberFormat="1" applyFont="1" applyFill="1" applyBorder="1" applyAlignment="1">
      <alignment horizontal="right" vertical="center"/>
    </xf>
    <xf numFmtId="187" fontId="4" fillId="5" borderId="17" xfId="0" applyNumberFormat="1" applyFont="1" applyFill="1" applyBorder="1" applyAlignment="1">
      <alignment horizontal="right" vertical="center"/>
    </xf>
    <xf numFmtId="0" fontId="4" fillId="12" borderId="63" xfId="3" applyFont="1" applyFill="1" applyBorder="1" applyAlignment="1">
      <alignment horizontal="center" vertical="center"/>
    </xf>
    <xf numFmtId="0" fontId="4" fillId="12" borderId="47" xfId="3" applyFont="1" applyFill="1" applyBorder="1" applyAlignment="1">
      <alignment horizontal="center" vertical="center"/>
    </xf>
    <xf numFmtId="178" fontId="5" fillId="6" borderId="4" xfId="0" applyNumberFormat="1" applyFont="1" applyFill="1" applyBorder="1" applyAlignment="1">
      <alignment horizontal="center" vertical="center" wrapText="1"/>
    </xf>
    <xf numFmtId="178" fontId="5" fillId="6" borderId="5" xfId="0" applyNumberFormat="1" applyFont="1" applyFill="1" applyBorder="1" applyAlignment="1">
      <alignment horizontal="center" vertical="center" wrapText="1"/>
    </xf>
    <xf numFmtId="178" fontId="5" fillId="6" borderId="11" xfId="0" applyNumberFormat="1" applyFont="1" applyFill="1" applyBorder="1" applyAlignment="1">
      <alignment horizontal="center" vertical="center" wrapText="1"/>
    </xf>
    <xf numFmtId="178" fontId="5" fillId="6" borderId="39" xfId="0" applyNumberFormat="1" applyFont="1" applyFill="1" applyBorder="1" applyAlignment="1">
      <alignment horizontal="center" vertical="center" wrapText="1"/>
    </xf>
    <xf numFmtId="178" fontId="5" fillId="6" borderId="0" xfId="0" applyNumberFormat="1" applyFont="1" applyFill="1" applyAlignment="1">
      <alignment horizontal="center" vertical="center" wrapText="1"/>
    </xf>
    <xf numFmtId="178" fontId="5" fillId="6" borderId="10" xfId="0" applyNumberFormat="1" applyFont="1" applyFill="1" applyBorder="1" applyAlignment="1">
      <alignment horizontal="center" vertical="center" wrapText="1"/>
    </xf>
    <xf numFmtId="178" fontId="5" fillId="6" borderId="6" xfId="0" applyNumberFormat="1" applyFont="1" applyFill="1" applyBorder="1" applyAlignment="1">
      <alignment horizontal="center" vertical="center" wrapText="1"/>
    </xf>
    <xf numFmtId="178" fontId="5" fillId="6" borderId="7" xfId="0" applyNumberFormat="1" applyFont="1" applyFill="1" applyBorder="1" applyAlignment="1">
      <alignment horizontal="center" vertical="center" wrapText="1"/>
    </xf>
    <xf numFmtId="178" fontId="5" fillId="6" borderId="31" xfId="0" applyNumberFormat="1"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0" xfId="0" applyFont="1" applyFill="1" applyAlignment="1">
      <alignment horizontal="center" vertical="center"/>
    </xf>
    <xf numFmtId="0" fontId="4" fillId="6" borderId="10"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31" xfId="0" applyFont="1" applyFill="1" applyBorder="1" applyAlignment="1">
      <alignment horizontal="center" vertical="center"/>
    </xf>
    <xf numFmtId="0" fontId="4" fillId="6" borderId="4" xfId="0" applyFont="1" applyFill="1" applyBorder="1" applyAlignment="1">
      <alignment horizontal="center" vertical="center" wrapText="1"/>
    </xf>
    <xf numFmtId="0" fontId="4" fillId="8" borderId="13" xfId="0" applyFont="1" applyFill="1" applyBorder="1" applyAlignment="1">
      <alignment horizontal="right" vertical="center"/>
    </xf>
    <xf numFmtId="0" fontId="4" fillId="8" borderId="17" xfId="0" applyFont="1" applyFill="1" applyBorder="1" applyAlignment="1">
      <alignment horizontal="right" vertical="center"/>
    </xf>
    <xf numFmtId="0" fontId="3" fillId="0" borderId="7" xfId="0" applyFont="1" applyBorder="1" applyAlignment="1">
      <alignment vertical="center" shrinkToFit="1"/>
    </xf>
    <xf numFmtId="0" fontId="4" fillId="12" borderId="20" xfId="0" applyFont="1" applyFill="1" applyBorder="1" applyAlignment="1">
      <alignment horizontal="center" vertical="center"/>
    </xf>
    <xf numFmtId="0" fontId="4" fillId="12" borderId="3" xfId="0" applyFont="1" applyFill="1" applyBorder="1">
      <alignment vertical="center"/>
    </xf>
    <xf numFmtId="0" fontId="5" fillId="12" borderId="3" xfId="0" applyFont="1" applyFill="1" applyBorder="1">
      <alignment vertical="center"/>
    </xf>
    <xf numFmtId="0" fontId="4" fillId="12" borderId="18" xfId="0" applyFont="1" applyFill="1" applyBorder="1" applyAlignment="1">
      <alignment horizontal="center" vertical="center"/>
    </xf>
    <xf numFmtId="0" fontId="4" fillId="12" borderId="2" xfId="0" applyFont="1" applyFill="1" applyBorder="1" applyAlignment="1">
      <alignment horizontal="center" vertical="center"/>
    </xf>
    <xf numFmtId="176" fontId="4" fillId="8" borderId="56" xfId="0" applyNumberFormat="1" applyFont="1" applyFill="1" applyBorder="1" applyAlignment="1">
      <alignment horizontal="right" vertical="center"/>
    </xf>
    <xf numFmtId="176" fontId="4" fillId="8" borderId="57" xfId="0" applyNumberFormat="1" applyFont="1" applyFill="1" applyBorder="1" applyAlignment="1">
      <alignment horizontal="right" vertical="center"/>
    </xf>
    <xf numFmtId="176" fontId="4" fillId="8" borderId="58" xfId="0" applyNumberFormat="1" applyFont="1" applyFill="1" applyBorder="1" applyAlignment="1">
      <alignment horizontal="right" vertical="center"/>
    </xf>
    <xf numFmtId="178" fontId="3" fillId="0" borderId="42" xfId="0" applyNumberFormat="1" applyFont="1" applyBorder="1" applyAlignment="1">
      <alignment horizontal="left" vertical="center"/>
    </xf>
    <xf numFmtId="178" fontId="3" fillId="0" borderId="44" xfId="0" applyNumberFormat="1" applyFont="1" applyBorder="1" applyAlignment="1">
      <alignment horizontal="left" vertical="center"/>
    </xf>
    <xf numFmtId="178" fontId="3" fillId="0" borderId="43" xfId="0" applyNumberFormat="1" applyFont="1" applyBorder="1" applyAlignment="1">
      <alignment horizontal="left" vertical="center"/>
    </xf>
    <xf numFmtId="188" fontId="4" fillId="8" borderId="14" xfId="0" applyNumberFormat="1" applyFont="1" applyFill="1" applyBorder="1" applyAlignment="1">
      <alignment horizontal="right" vertical="center" justifyLastLine="1"/>
    </xf>
    <xf numFmtId="188" fontId="4" fillId="8" borderId="13" xfId="0" applyNumberFormat="1" applyFont="1" applyFill="1" applyBorder="1" applyAlignment="1">
      <alignment horizontal="right" vertical="center" justifyLastLine="1"/>
    </xf>
    <xf numFmtId="188" fontId="4" fillId="8" borderId="17" xfId="0" applyNumberFormat="1" applyFont="1" applyFill="1" applyBorder="1" applyAlignment="1">
      <alignment horizontal="right" vertical="center" justifyLastLine="1"/>
    </xf>
    <xf numFmtId="0" fontId="4" fillId="6" borderId="14" xfId="0" applyFont="1" applyFill="1" applyBorder="1" applyAlignment="1">
      <alignment horizontal="center" vertical="center" justifyLastLine="1"/>
    </xf>
    <xf numFmtId="0" fontId="4" fillId="6" borderId="13" xfId="0" applyFont="1" applyFill="1" applyBorder="1" applyAlignment="1">
      <alignment horizontal="center" vertical="center" justifyLastLine="1"/>
    </xf>
    <xf numFmtId="0" fontId="4" fillId="6" borderId="17" xfId="0" applyFont="1" applyFill="1" applyBorder="1" applyAlignment="1">
      <alignment horizontal="center" vertical="center" justifyLastLine="1"/>
    </xf>
    <xf numFmtId="176" fontId="4" fillId="8" borderId="14" xfId="0" applyNumberFormat="1" applyFont="1" applyFill="1" applyBorder="1" applyAlignment="1">
      <alignment horizontal="right" vertical="center"/>
    </xf>
    <xf numFmtId="176" fontId="4" fillId="8" borderId="13" xfId="0" applyNumberFormat="1" applyFont="1" applyFill="1" applyBorder="1" applyAlignment="1">
      <alignment horizontal="right" vertical="center"/>
    </xf>
    <xf numFmtId="176" fontId="4" fillId="8" borderId="17" xfId="0" applyNumberFormat="1" applyFont="1" applyFill="1" applyBorder="1" applyAlignment="1">
      <alignment horizontal="right" vertical="center"/>
    </xf>
    <xf numFmtId="0" fontId="4" fillId="0" borderId="42" xfId="0" applyFont="1" applyBorder="1" applyAlignment="1">
      <alignment horizontal="left" vertical="center"/>
    </xf>
    <xf numFmtId="0" fontId="4" fillId="0" borderId="44" xfId="0" applyFont="1" applyBorder="1" applyAlignment="1">
      <alignment horizontal="left" vertical="center"/>
    </xf>
    <xf numFmtId="0" fontId="4" fillId="0" borderId="43" xfId="0" applyFont="1" applyBorder="1" applyAlignment="1">
      <alignment horizontal="left" vertical="center"/>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11" xfId="0" applyFont="1" applyFill="1" applyBorder="1" applyAlignment="1">
      <alignment horizontal="center" vertical="center"/>
    </xf>
    <xf numFmtId="0" fontId="4" fillId="12" borderId="39" xfId="0" applyFont="1" applyFill="1" applyBorder="1" applyAlignment="1">
      <alignment horizontal="center" vertical="center"/>
    </xf>
    <xf numFmtId="0" fontId="4" fillId="12" borderId="0" xfId="0" applyFont="1" applyFill="1" applyAlignment="1">
      <alignment horizontal="center" vertical="center"/>
    </xf>
    <xf numFmtId="0" fontId="4" fillId="12" borderId="10" xfId="0" applyFont="1" applyFill="1" applyBorder="1" applyAlignment="1">
      <alignment horizontal="center" vertical="center"/>
    </xf>
    <xf numFmtId="0" fontId="4" fillId="12" borderId="6" xfId="0" applyFont="1" applyFill="1" applyBorder="1" applyAlignment="1">
      <alignment horizontal="center" vertical="center"/>
    </xf>
    <xf numFmtId="0" fontId="4" fillId="12" borderId="7" xfId="0" applyFont="1" applyFill="1" applyBorder="1" applyAlignment="1">
      <alignment horizontal="center" vertical="center"/>
    </xf>
    <xf numFmtId="0" fontId="4" fillId="12" borderId="31" xfId="0" applyFont="1" applyFill="1" applyBorder="1" applyAlignment="1">
      <alignment horizontal="center" vertical="center"/>
    </xf>
    <xf numFmtId="176" fontId="4" fillId="4" borderId="14" xfId="0" applyNumberFormat="1" applyFont="1" applyFill="1" applyBorder="1" applyAlignment="1">
      <alignment vertical="top"/>
    </xf>
    <xf numFmtId="176" fontId="4" fillId="4" borderId="13" xfId="0" applyNumberFormat="1" applyFont="1" applyFill="1" applyBorder="1" applyAlignment="1">
      <alignment vertical="top"/>
    </xf>
    <xf numFmtId="176" fontId="4" fillId="4" borderId="17" xfId="0" applyNumberFormat="1" applyFont="1" applyFill="1" applyBorder="1" applyAlignment="1">
      <alignment vertical="top"/>
    </xf>
    <xf numFmtId="176" fontId="4" fillId="4" borderId="56" xfId="0" applyNumberFormat="1" applyFont="1" applyFill="1" applyBorder="1" applyAlignment="1">
      <alignment horizontal="right" vertical="center"/>
    </xf>
    <xf numFmtId="176" fontId="4" fillId="4" borderId="57" xfId="0" applyNumberFormat="1" applyFont="1" applyFill="1" applyBorder="1" applyAlignment="1">
      <alignment horizontal="right" vertical="center"/>
    </xf>
    <xf numFmtId="176" fontId="4" fillId="4" borderId="58" xfId="0" applyNumberFormat="1" applyFont="1" applyFill="1" applyBorder="1" applyAlignment="1">
      <alignment horizontal="right" vertical="center"/>
    </xf>
    <xf numFmtId="178" fontId="4" fillId="5" borderId="59" xfId="0" applyNumberFormat="1" applyFont="1" applyFill="1" applyBorder="1" applyAlignment="1">
      <alignment horizontal="right" vertical="center"/>
    </xf>
    <xf numFmtId="178" fontId="4" fillId="8" borderId="59" xfId="0" applyNumberFormat="1" applyFont="1" applyFill="1" applyBorder="1" applyAlignment="1">
      <alignment horizontal="right" vertical="center"/>
    </xf>
    <xf numFmtId="0" fontId="23" fillId="12" borderId="3"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10"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39" fillId="0" borderId="4" xfId="0" applyFont="1" applyBorder="1" applyAlignment="1">
      <alignment horizontal="right" vertical="center" wrapText="1"/>
    </xf>
    <xf numFmtId="0" fontId="39" fillId="0" borderId="11" xfId="0" applyFont="1" applyBorder="1" applyAlignment="1">
      <alignment horizontal="right" vertical="center" wrapText="1"/>
    </xf>
    <xf numFmtId="0" fontId="39" fillId="0" borderId="3" xfId="0" applyFont="1" applyBorder="1" applyAlignment="1">
      <alignment horizontal="left" vertical="center" wrapText="1"/>
    </xf>
    <xf numFmtId="0" fontId="39" fillId="0" borderId="14" xfId="0" applyFont="1" applyBorder="1" applyAlignment="1">
      <alignment horizontal="left" vertical="center" wrapText="1"/>
    </xf>
    <xf numFmtId="0" fontId="39" fillId="0" borderId="13" xfId="0" applyFont="1" applyBorder="1" applyAlignment="1">
      <alignment horizontal="left" vertical="center" wrapText="1"/>
    </xf>
    <xf numFmtId="0" fontId="39" fillId="0" borderId="17" xfId="0" applyFont="1" applyBorder="1" applyAlignment="1">
      <alignment horizontal="left" vertical="center" wrapText="1"/>
    </xf>
    <xf numFmtId="0" fontId="4" fillId="0" borderId="0" xfId="0" applyFont="1" applyAlignment="1">
      <alignment horizontal="right" vertical="center"/>
    </xf>
    <xf numFmtId="0" fontId="4" fillId="12" borderId="14" xfId="0" applyFont="1" applyFill="1" applyBorder="1" applyAlignment="1">
      <alignment horizontal="center" vertical="center"/>
    </xf>
    <xf numFmtId="0" fontId="4" fillId="12" borderId="13" xfId="0" applyFont="1" applyFill="1" applyBorder="1" applyAlignment="1">
      <alignment horizontal="center" vertical="center"/>
    </xf>
    <xf numFmtId="0" fontId="4" fillId="12" borderId="17" xfId="0" applyFont="1" applyFill="1" applyBorder="1" applyAlignment="1">
      <alignment horizontal="center" vertical="center"/>
    </xf>
    <xf numFmtId="0" fontId="4" fillId="0" borderId="0" xfId="0" applyFont="1" applyAlignment="1">
      <alignment horizontal="center" vertical="center"/>
    </xf>
    <xf numFmtId="0" fontId="4" fillId="8" borderId="14" xfId="0" applyFont="1" applyFill="1" applyBorder="1" applyAlignment="1">
      <alignment vertical="center" wrapText="1"/>
    </xf>
    <xf numFmtId="0" fontId="4" fillId="8" borderId="17" xfId="0" applyFont="1" applyFill="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lignment vertical="center" wrapText="1"/>
    </xf>
    <xf numFmtId="0" fontId="4" fillId="0" borderId="17" xfId="0" applyFont="1" applyBorder="1" applyAlignment="1">
      <alignmen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6" borderId="3" xfId="0" applyFont="1" applyFill="1" applyBorder="1" applyAlignment="1">
      <alignment horizontal="center" vertical="center" shrinkToFit="1"/>
    </xf>
    <xf numFmtId="0" fontId="4" fillId="0" borderId="14"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7" xfId="0" applyFont="1" applyBorder="1" applyAlignment="1">
      <alignment horizontal="left" vertical="center" wrapText="1" shrinkToFit="1"/>
    </xf>
    <xf numFmtId="178" fontId="4" fillId="5" borderId="14" xfId="0" applyNumberFormat="1" applyFont="1" applyFill="1" applyBorder="1" applyAlignment="1">
      <alignment vertical="center" justifyLastLine="1"/>
    </xf>
    <xf numFmtId="178" fontId="4" fillId="5" borderId="13" xfId="0" applyNumberFormat="1" applyFont="1" applyFill="1" applyBorder="1" applyAlignment="1">
      <alignment vertical="center" justifyLastLine="1"/>
    </xf>
    <xf numFmtId="178" fontId="4" fillId="5" borderId="17" xfId="0" applyNumberFormat="1" applyFont="1" applyFill="1" applyBorder="1" applyAlignment="1">
      <alignment vertical="center" justifyLastLine="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31" xfId="0" applyFill="1" applyBorder="1" applyAlignment="1">
      <alignment horizontal="center" vertical="center"/>
    </xf>
    <xf numFmtId="178" fontId="4" fillId="0" borderId="16" xfId="0" applyNumberFormat="1" applyFont="1" applyBorder="1" applyAlignment="1">
      <alignment vertical="center" justifyLastLine="1"/>
    </xf>
    <xf numFmtId="178" fontId="4" fillId="0" borderId="40" xfId="0" applyNumberFormat="1" applyFont="1" applyBorder="1" applyAlignment="1">
      <alignment vertical="center" justifyLastLine="1"/>
    </xf>
    <xf numFmtId="178" fontId="4" fillId="0" borderId="41" xfId="0" applyNumberFormat="1" applyFont="1" applyBorder="1" applyAlignment="1">
      <alignment vertical="center" justifyLastLine="1"/>
    </xf>
    <xf numFmtId="0" fontId="4" fillId="2" borderId="6" xfId="0" applyFont="1" applyFill="1" applyBorder="1">
      <alignment vertical="center"/>
    </xf>
    <xf numFmtId="0" fontId="4" fillId="2" borderId="7" xfId="0" applyFont="1" applyFill="1" applyBorder="1">
      <alignment vertical="center"/>
    </xf>
    <xf numFmtId="0" fontId="4" fillId="2" borderId="31" xfId="0" applyFont="1" applyFill="1" applyBorder="1">
      <alignment vertical="center"/>
    </xf>
    <xf numFmtId="0" fontId="0" fillId="2" borderId="15" xfId="0" applyFill="1" applyBorder="1" applyAlignment="1">
      <alignment horizontal="center" vertical="center" shrinkToFit="1"/>
    </xf>
    <xf numFmtId="178" fontId="4" fillId="0" borderId="14" xfId="0" applyNumberFormat="1" applyFont="1" applyBorder="1" applyAlignment="1">
      <alignment vertical="center" justifyLastLine="1"/>
    </xf>
    <xf numFmtId="178" fontId="4" fillId="0" borderId="13" xfId="0" applyNumberFormat="1" applyFont="1" applyBorder="1" applyAlignment="1">
      <alignment vertical="center" justifyLastLine="1"/>
    </xf>
    <xf numFmtId="178" fontId="4" fillId="0" borderId="17" xfId="0" applyNumberFormat="1" applyFont="1" applyBorder="1" applyAlignment="1">
      <alignment vertical="center" justifyLastLine="1"/>
    </xf>
    <xf numFmtId="0" fontId="0" fillId="2" borderId="3" xfId="0" applyFill="1" applyBorder="1" applyAlignment="1">
      <alignment horizontal="center" vertical="center" shrinkToFit="1"/>
    </xf>
    <xf numFmtId="0" fontId="4" fillId="6" borderId="3" xfId="0" applyFont="1" applyFill="1" applyBorder="1" applyAlignment="1">
      <alignment horizontal="center" vertical="center"/>
    </xf>
    <xf numFmtId="0" fontId="0" fillId="2" borderId="3" xfId="0" applyFill="1" applyBorder="1" applyAlignment="1">
      <alignment horizontal="center" vertical="center" textRotation="255" wrapText="1" shrinkToFit="1"/>
    </xf>
    <xf numFmtId="0" fontId="0" fillId="2" borderId="15" xfId="0" applyFill="1" applyBorder="1" applyAlignment="1">
      <alignment horizontal="center" vertical="center" textRotation="255" wrapText="1" shrinkToFit="1"/>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11" xfId="0" applyFont="1" applyBorder="1" applyAlignment="1">
      <alignment horizontal="right" vertical="center"/>
    </xf>
    <xf numFmtId="0" fontId="4" fillId="8" borderId="14" xfId="0" applyFont="1" applyFill="1" applyBorder="1" applyAlignment="1">
      <alignment horizontal="right" vertical="center"/>
    </xf>
    <xf numFmtId="0" fontId="4" fillId="6" borderId="3" xfId="0" applyFont="1" applyFill="1" applyBorder="1" applyAlignment="1">
      <alignment horizontal="center" vertical="center" justifyLastLine="1"/>
    </xf>
    <xf numFmtId="0" fontId="0" fillId="12" borderId="14" xfId="0" applyFill="1" applyBorder="1" applyAlignment="1">
      <alignment horizontal="center" vertical="center" shrinkToFit="1"/>
    </xf>
    <xf numFmtId="0" fontId="0" fillId="12" borderId="17" xfId="0" applyFill="1" applyBorder="1" applyAlignment="1">
      <alignment horizontal="center" vertical="center" shrinkToFit="1"/>
    </xf>
    <xf numFmtId="0" fontId="4" fillId="0" borderId="3" xfId="0" applyFont="1" applyBorder="1" applyAlignment="1">
      <alignment vertical="center" wrapText="1" justifyLastLine="1"/>
    </xf>
    <xf numFmtId="0" fontId="4" fillId="2" borderId="14" xfId="0" applyFont="1" applyFill="1" applyBorder="1">
      <alignment vertical="center"/>
    </xf>
    <xf numFmtId="0" fontId="4" fillId="2" borderId="13" xfId="0" applyFont="1" applyFill="1" applyBorder="1">
      <alignment vertical="center"/>
    </xf>
    <xf numFmtId="0" fontId="4" fillId="2" borderId="17" xfId="0" applyFont="1" applyFill="1" applyBorder="1">
      <alignment vertical="center"/>
    </xf>
    <xf numFmtId="0" fontId="39" fillId="0" borderId="14" xfId="0" applyFont="1" applyBorder="1" applyAlignment="1">
      <alignment horizontal="left" vertical="center" wrapText="1" shrinkToFit="1"/>
    </xf>
    <xf numFmtId="0" fontId="39" fillId="0" borderId="13" xfId="0" applyFont="1" applyBorder="1" applyAlignment="1">
      <alignment horizontal="left" vertical="center" wrapText="1" shrinkToFit="1"/>
    </xf>
    <xf numFmtId="0" fontId="39" fillId="0" borderId="17" xfId="0" applyFont="1" applyBorder="1" applyAlignment="1">
      <alignment horizontal="left" vertical="center" wrapText="1" shrinkToFit="1"/>
    </xf>
    <xf numFmtId="0" fontId="4" fillId="0" borderId="4" xfId="0" applyFont="1" applyBorder="1" applyAlignment="1">
      <alignment horizontal="right" vertical="center" wrapText="1"/>
    </xf>
    <xf numFmtId="0" fontId="4" fillId="0" borderId="11" xfId="0" applyFont="1" applyBorder="1" applyAlignment="1">
      <alignment horizontal="right" vertical="center" wrapText="1"/>
    </xf>
    <xf numFmtId="0" fontId="3" fillId="0" borderId="3" xfId="0" applyFont="1" applyBorder="1" applyAlignment="1">
      <alignment horizontal="left" vertical="center" wrapText="1"/>
    </xf>
    <xf numFmtId="0" fontId="4" fillId="12" borderId="4"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39"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12" borderId="31" xfId="0" applyFont="1" applyFill="1" applyBorder="1" applyAlignment="1">
      <alignment horizontal="center" vertical="center" wrapText="1"/>
    </xf>
    <xf numFmtId="0" fontId="0" fillId="2" borderId="2" xfId="0" applyFill="1" applyBorder="1" applyAlignment="1">
      <alignment horizontal="center" vertical="center" textRotation="255"/>
    </xf>
    <xf numFmtId="0" fontId="0" fillId="2" borderId="3" xfId="0" applyFill="1" applyBorder="1" applyAlignment="1">
      <alignment horizontal="center" vertical="center" textRotation="255"/>
    </xf>
    <xf numFmtId="178" fontId="4" fillId="0" borderId="6" xfId="0" applyNumberFormat="1" applyFont="1" applyBorder="1" applyAlignment="1">
      <alignment vertical="center" justifyLastLine="1"/>
    </xf>
    <xf numFmtId="178" fontId="4" fillId="0" borderId="7" xfId="0" applyNumberFormat="1" applyFont="1" applyBorder="1" applyAlignment="1">
      <alignment vertical="center" justifyLastLine="1"/>
    </xf>
    <xf numFmtId="178" fontId="4" fillId="0" borderId="31" xfId="0" applyNumberFormat="1" applyFont="1" applyBorder="1" applyAlignment="1">
      <alignment vertical="center" justifyLastLine="1"/>
    </xf>
    <xf numFmtId="0" fontId="0" fillId="2" borderId="3" xfId="0" applyFill="1" applyBorder="1" applyAlignment="1">
      <alignment horizontal="center" vertical="center"/>
    </xf>
    <xf numFmtId="0" fontId="4" fillId="12" borderId="4" xfId="0" applyFont="1" applyFill="1" applyBorder="1" applyAlignment="1">
      <alignment horizontal="center" vertical="center" wrapText="1" justifyLastLine="1"/>
    </xf>
    <xf numFmtId="0" fontId="4" fillId="12" borderId="11" xfId="0" applyFont="1" applyFill="1" applyBorder="1" applyAlignment="1">
      <alignment horizontal="center" vertical="center" wrapText="1" justifyLastLine="1"/>
    </xf>
    <xf numFmtId="0" fontId="4" fillId="12" borderId="6" xfId="0" applyFont="1" applyFill="1" applyBorder="1" applyAlignment="1">
      <alignment horizontal="center" vertical="center" wrapText="1" justifyLastLine="1"/>
    </xf>
    <xf numFmtId="0" fontId="4" fillId="12" borderId="31" xfId="0" applyFont="1" applyFill="1" applyBorder="1" applyAlignment="1">
      <alignment horizontal="center" vertical="center" wrapText="1" justifyLastLine="1"/>
    </xf>
    <xf numFmtId="0" fontId="4" fillId="0" borderId="14" xfId="0" applyFont="1" applyBorder="1" applyAlignment="1">
      <alignment horizontal="left" vertical="center" justifyLastLine="1"/>
    </xf>
    <xf numFmtId="0" fontId="4" fillId="0" borderId="17" xfId="0" applyFont="1" applyBorder="1" applyAlignment="1">
      <alignment horizontal="left" vertical="center" justifyLastLine="1"/>
    </xf>
    <xf numFmtId="0" fontId="4" fillId="0" borderId="3" xfId="0" applyFont="1" applyBorder="1" applyAlignment="1">
      <alignment vertical="center" justifyLastLine="1"/>
    </xf>
    <xf numFmtId="0" fontId="4" fillId="5" borderId="14" xfId="0" applyFont="1" applyFill="1" applyBorder="1" applyAlignment="1">
      <alignment vertical="center" wrapText="1"/>
    </xf>
    <xf numFmtId="0" fontId="4" fillId="5" borderId="17" xfId="0" applyFont="1" applyFill="1" applyBorder="1" applyAlignment="1">
      <alignment vertical="center" wrapText="1"/>
    </xf>
    <xf numFmtId="0" fontId="0" fillId="0" borderId="3" xfId="0" applyBorder="1">
      <alignment vertical="center"/>
    </xf>
    <xf numFmtId="0" fontId="4" fillId="0" borderId="14" xfId="0" applyFont="1" applyBorder="1" applyAlignment="1">
      <alignment vertical="center" justifyLastLine="1"/>
    </xf>
    <xf numFmtId="0" fontId="4" fillId="0" borderId="17" xfId="0" applyFont="1" applyBorder="1" applyAlignment="1">
      <alignment vertical="center" justifyLastLine="1"/>
    </xf>
    <xf numFmtId="0" fontId="4" fillId="5" borderId="3" xfId="0" applyFont="1" applyFill="1" applyBorder="1" applyAlignment="1">
      <alignment horizontal="right" vertical="center"/>
    </xf>
    <xf numFmtId="0" fontId="4" fillId="0" borderId="3" xfId="0" applyFont="1" applyBorder="1" applyAlignment="1">
      <alignment vertical="center" wrapText="1"/>
    </xf>
    <xf numFmtId="0" fontId="4" fillId="6" borderId="3" xfId="0" applyFont="1" applyFill="1" applyBorder="1" applyAlignment="1">
      <alignment horizontal="center" vertical="center" wrapText="1"/>
    </xf>
    <xf numFmtId="0" fontId="4" fillId="0" borderId="14" xfId="0" applyFont="1" applyBorder="1" applyAlignment="1">
      <alignment vertical="center" wrapText="1" justifyLastLine="1"/>
    </xf>
    <xf numFmtId="0" fontId="4" fillId="0" borderId="13" xfId="0" applyFont="1" applyBorder="1" applyAlignment="1">
      <alignment vertical="center" wrapText="1" justifyLastLine="1"/>
    </xf>
    <xf numFmtId="0" fontId="4" fillId="0" borderId="17" xfId="0" applyFont="1" applyBorder="1" applyAlignment="1">
      <alignment vertical="center" wrapText="1" justifyLastLine="1"/>
    </xf>
    <xf numFmtId="0" fontId="4" fillId="0" borderId="14" xfId="0" applyFont="1" applyBorder="1" applyAlignment="1">
      <alignment horizontal="center" vertical="center" justifyLastLine="1"/>
    </xf>
    <xf numFmtId="0" fontId="4" fillId="0" borderId="13" xfId="0" applyFont="1" applyBorder="1" applyAlignment="1">
      <alignment horizontal="center" vertical="center" justifyLastLine="1"/>
    </xf>
    <xf numFmtId="0" fontId="4" fillId="0" borderId="17" xfId="0" applyFont="1" applyBorder="1" applyAlignment="1">
      <alignment horizontal="center" vertical="center" justifyLastLine="1"/>
    </xf>
    <xf numFmtId="0" fontId="4" fillId="5" borderId="14" xfId="0" applyFont="1" applyFill="1" applyBorder="1" applyAlignment="1">
      <alignment horizontal="right" vertical="center"/>
    </xf>
    <xf numFmtId="0" fontId="4" fillId="5" borderId="17" xfId="0" applyFont="1" applyFill="1" applyBorder="1" applyAlignment="1">
      <alignment horizontal="right" vertical="center"/>
    </xf>
    <xf numFmtId="0" fontId="4" fillId="0" borderId="13" xfId="0" applyFont="1" applyBorder="1" applyAlignment="1">
      <alignment vertical="center" justifyLastLine="1"/>
    </xf>
    <xf numFmtId="0" fontId="4" fillId="9" borderId="14"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3" xfId="0" applyFont="1" applyFill="1" applyBorder="1" applyAlignment="1">
      <alignment horizontal="left" vertical="center" wrapText="1"/>
    </xf>
    <xf numFmtId="185" fontId="4" fillId="9" borderId="3" xfId="0" applyNumberFormat="1" applyFont="1" applyFill="1" applyBorder="1" applyAlignment="1">
      <alignment vertical="center" wrapText="1" shrinkToFit="1"/>
    </xf>
    <xf numFmtId="0" fontId="4" fillId="6" borderId="2" xfId="0" applyFont="1" applyFill="1" applyBorder="1" applyAlignment="1">
      <alignment horizontal="center" vertical="center"/>
    </xf>
    <xf numFmtId="187" fontId="4" fillId="8" borderId="3" xfId="0" applyNumberFormat="1" applyFont="1" applyFill="1" applyBorder="1" applyAlignment="1">
      <alignment horizontal="right" vertical="center"/>
    </xf>
    <xf numFmtId="187" fontId="4" fillId="8" borderId="16" xfId="0" applyNumberFormat="1" applyFont="1" applyFill="1" applyBorder="1" applyAlignment="1">
      <alignment vertical="center" justifyLastLine="1"/>
    </xf>
    <xf numFmtId="187" fontId="4" fillId="8" borderId="40" xfId="0" applyNumberFormat="1" applyFont="1" applyFill="1" applyBorder="1" applyAlignment="1">
      <alignment vertical="center" justifyLastLine="1"/>
    </xf>
    <xf numFmtId="187" fontId="4" fillId="8" borderId="41" xfId="0" applyNumberFormat="1" applyFont="1" applyFill="1" applyBorder="1" applyAlignment="1">
      <alignment vertical="center" justifyLastLine="1"/>
    </xf>
    <xf numFmtId="187" fontId="4" fillId="8" borderId="14" xfId="0" applyNumberFormat="1" applyFont="1" applyFill="1" applyBorder="1" applyAlignment="1">
      <alignment vertical="center" justifyLastLine="1"/>
    </xf>
    <xf numFmtId="187" fontId="4" fillId="8" borderId="13" xfId="0" applyNumberFormat="1" applyFont="1" applyFill="1" applyBorder="1" applyAlignment="1">
      <alignment vertical="center" justifyLastLine="1"/>
    </xf>
    <xf numFmtId="187" fontId="4" fillId="8" borderId="17" xfId="0" applyNumberFormat="1" applyFont="1" applyFill="1" applyBorder="1" applyAlignment="1">
      <alignment vertical="center" justifyLastLine="1"/>
    </xf>
    <xf numFmtId="57" fontId="4" fillId="9" borderId="3" xfId="0" applyNumberFormat="1" applyFont="1" applyFill="1" applyBorder="1" applyAlignment="1">
      <alignment horizontal="left" vertical="center" wrapText="1"/>
    </xf>
    <xf numFmtId="187" fontId="4" fillId="8" borderId="36" xfId="0" applyNumberFormat="1" applyFont="1" applyFill="1" applyBorder="1" applyAlignment="1">
      <alignment vertical="center" justifyLastLine="1"/>
    </xf>
    <xf numFmtId="187" fontId="4" fillId="8" borderId="37" xfId="0" applyNumberFormat="1" applyFont="1" applyFill="1" applyBorder="1" applyAlignment="1">
      <alignment vertical="center" justifyLastLine="1"/>
    </xf>
    <xf numFmtId="187" fontId="4" fillId="8" borderId="38" xfId="0" applyNumberFormat="1" applyFont="1" applyFill="1" applyBorder="1" applyAlignment="1">
      <alignment vertical="center" justifyLastLine="1"/>
    </xf>
    <xf numFmtId="0" fontId="4" fillId="2" borderId="4" xfId="0" applyFont="1" applyFill="1" applyBorder="1" applyAlignment="1">
      <alignment horizontal="distributed" vertical="center" justifyLastLine="1"/>
    </xf>
    <xf numFmtId="0" fontId="4" fillId="2" borderId="5" xfId="0" applyFont="1" applyFill="1" applyBorder="1" applyAlignment="1">
      <alignment horizontal="distributed" vertical="center" justifyLastLine="1"/>
    </xf>
    <xf numFmtId="0" fontId="4" fillId="2" borderId="13" xfId="0" applyFont="1" applyFill="1" applyBorder="1" applyAlignment="1">
      <alignment horizontal="distributed" vertical="center" justifyLastLine="1"/>
    </xf>
    <xf numFmtId="0" fontId="4" fillId="2" borderId="17" xfId="0" applyFont="1" applyFill="1" applyBorder="1" applyAlignment="1">
      <alignment horizontal="distributed" vertical="center" justifyLastLine="1"/>
    </xf>
    <xf numFmtId="178" fontId="4" fillId="0" borderId="16" xfId="0" applyNumberFormat="1" applyFont="1" applyBorder="1" applyAlignment="1">
      <alignment horizontal="right" vertical="center"/>
    </xf>
    <xf numFmtId="178" fontId="4" fillId="0" borderId="41" xfId="0" applyNumberFormat="1" applyFont="1" applyBorder="1" applyAlignment="1">
      <alignment horizontal="right" vertical="center"/>
    </xf>
    <xf numFmtId="183" fontId="4" fillId="0" borderId="16" xfId="0" applyNumberFormat="1" applyFont="1" applyBorder="1" applyAlignment="1">
      <alignment horizontal="right" vertical="center"/>
    </xf>
    <xf numFmtId="183" fontId="4" fillId="0" borderId="41" xfId="0" applyNumberFormat="1" applyFont="1" applyBorder="1" applyAlignment="1">
      <alignment horizontal="right" vertical="center"/>
    </xf>
    <xf numFmtId="178" fontId="4" fillId="5" borderId="36" xfId="0" applyNumberFormat="1" applyFont="1" applyFill="1" applyBorder="1">
      <alignment vertical="center"/>
    </xf>
    <xf numFmtId="178" fontId="4" fillId="5" borderId="38" xfId="0" applyNumberFormat="1" applyFont="1" applyFill="1" applyBorder="1">
      <alignment vertical="center"/>
    </xf>
    <xf numFmtId="183" fontId="4" fillId="5" borderId="36" xfId="0" applyNumberFormat="1" applyFont="1" applyFill="1" applyBorder="1">
      <alignment vertical="center"/>
    </xf>
    <xf numFmtId="183" fontId="4" fillId="5" borderId="38" xfId="0" applyNumberFormat="1" applyFont="1" applyFill="1" applyBorder="1">
      <alignment vertical="center"/>
    </xf>
    <xf numFmtId="183" fontId="4" fillId="0" borderId="14" xfId="0" applyNumberFormat="1" applyFont="1" applyBorder="1" applyAlignment="1">
      <alignment horizontal="right" vertical="center"/>
    </xf>
    <xf numFmtId="183" fontId="4" fillId="0" borderId="17" xfId="0" applyNumberFormat="1" applyFont="1" applyBorder="1" applyAlignment="1">
      <alignment horizontal="right" vertical="center"/>
    </xf>
    <xf numFmtId="0" fontId="4" fillId="2" borderId="14" xfId="0" applyFont="1" applyFill="1" applyBorder="1" applyAlignment="1">
      <alignment vertical="center" shrinkToFit="1"/>
    </xf>
    <xf numFmtId="0" fontId="4" fillId="2" borderId="13" xfId="0" applyFont="1" applyFill="1" applyBorder="1" applyAlignment="1">
      <alignment vertical="center" shrinkToFit="1"/>
    </xf>
    <xf numFmtId="0" fontId="4" fillId="2" borderId="17" xfId="0" applyFont="1" applyFill="1" applyBorder="1" applyAlignment="1">
      <alignment vertical="center" shrinkToFit="1"/>
    </xf>
    <xf numFmtId="0" fontId="0" fillId="2" borderId="14" xfId="0" applyFill="1" applyBorder="1" applyAlignment="1">
      <alignment horizontal="center" vertical="center"/>
    </xf>
    <xf numFmtId="0" fontId="0" fillId="2" borderId="13" xfId="0" applyFill="1" applyBorder="1" applyAlignment="1">
      <alignment horizontal="center" vertical="center"/>
    </xf>
    <xf numFmtId="0" fontId="0" fillId="2" borderId="17" xfId="0" applyFill="1" applyBorder="1" applyAlignment="1">
      <alignment horizontal="center" vertical="center"/>
    </xf>
    <xf numFmtId="0" fontId="4" fillId="2" borderId="14" xfId="0" applyFont="1" applyFill="1" applyBorder="1" applyAlignment="1">
      <alignment horizontal="left" vertical="center" justifyLastLine="1"/>
    </xf>
    <xf numFmtId="0" fontId="4" fillId="6" borderId="13" xfId="0" applyFont="1" applyFill="1" applyBorder="1" applyAlignment="1">
      <alignment horizontal="left" vertical="center" justifyLastLine="1"/>
    </xf>
    <xf numFmtId="0" fontId="4" fillId="6" borderId="17" xfId="0" applyFont="1" applyFill="1" applyBorder="1" applyAlignment="1">
      <alignment horizontal="left" vertical="center" justifyLastLine="1"/>
    </xf>
    <xf numFmtId="0" fontId="4" fillId="6" borderId="4" xfId="0" applyFont="1" applyFill="1" applyBorder="1" applyAlignment="1">
      <alignment horizontal="center" vertical="center" justifyLastLine="1"/>
    </xf>
    <xf numFmtId="0" fontId="4" fillId="6" borderId="5" xfId="0" applyFont="1" applyFill="1" applyBorder="1" applyAlignment="1">
      <alignment horizontal="center" vertical="center" justifyLastLine="1"/>
    </xf>
    <xf numFmtId="0" fontId="4" fillId="6" borderId="11" xfId="0" applyFont="1" applyFill="1" applyBorder="1" applyAlignment="1">
      <alignment horizontal="center" vertical="center" justifyLastLine="1"/>
    </xf>
    <xf numFmtId="0" fontId="4" fillId="6" borderId="6" xfId="0" applyFont="1" applyFill="1" applyBorder="1" applyAlignment="1">
      <alignment horizontal="center" vertical="center" justifyLastLine="1"/>
    </xf>
    <xf numFmtId="0" fontId="4" fillId="6" borderId="7" xfId="0" applyFont="1" applyFill="1" applyBorder="1" applyAlignment="1">
      <alignment horizontal="center" vertical="center" justifyLastLine="1"/>
    </xf>
    <xf numFmtId="0" fontId="4" fillId="6" borderId="31" xfId="0" applyFont="1" applyFill="1" applyBorder="1" applyAlignment="1">
      <alignment horizontal="center" vertical="center" justifyLastLine="1"/>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11" xfId="0" applyFont="1" applyFill="1" applyBorder="1" applyAlignment="1">
      <alignment horizontal="left" vertical="center"/>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11" xfId="0" applyFont="1" applyFill="1" applyBorder="1" applyAlignment="1">
      <alignment horizontal="left" vertical="center" shrinkToFit="1"/>
    </xf>
    <xf numFmtId="187" fontId="4" fillId="8" borderId="14" xfId="0" applyNumberFormat="1" applyFont="1" applyFill="1" applyBorder="1" applyAlignment="1">
      <alignment horizontal="right" vertical="center"/>
    </xf>
    <xf numFmtId="187" fontId="4" fillId="8" borderId="17" xfId="0" applyNumberFormat="1" applyFont="1" applyFill="1" applyBorder="1" applyAlignment="1">
      <alignment horizontal="right" vertical="center"/>
    </xf>
    <xf numFmtId="0" fontId="4" fillId="2" borderId="16" xfId="0" applyFont="1" applyFill="1" applyBorder="1" applyAlignment="1">
      <alignment horizontal="distributed" vertical="center" justifyLastLine="1"/>
    </xf>
    <xf numFmtId="0" fontId="4" fillId="2" borderId="40" xfId="0" applyFont="1" applyFill="1" applyBorder="1" applyAlignment="1">
      <alignment horizontal="distributed" vertical="center" justifyLastLine="1"/>
    </xf>
    <xf numFmtId="0" fontId="4" fillId="2" borderId="41" xfId="0" applyFont="1" applyFill="1" applyBorder="1" applyAlignment="1">
      <alignment horizontal="distributed" vertical="center" justifyLastLine="1"/>
    </xf>
    <xf numFmtId="0" fontId="4" fillId="2" borderId="6" xfId="0" applyFont="1" applyFill="1" applyBorder="1" applyAlignment="1">
      <alignment horizontal="distributed" vertical="center" justifyLastLine="1"/>
    </xf>
    <xf numFmtId="0" fontId="4" fillId="2" borderId="7" xfId="0" applyFont="1" applyFill="1" applyBorder="1" applyAlignment="1">
      <alignment horizontal="distributed" vertical="center" justifyLastLine="1"/>
    </xf>
    <xf numFmtId="0" fontId="4" fillId="2" borderId="31" xfId="0" applyFont="1" applyFill="1" applyBorder="1" applyAlignment="1">
      <alignment horizontal="distributed" vertical="center" justifyLastLine="1"/>
    </xf>
    <xf numFmtId="187" fontId="4" fillId="8" borderId="36" xfId="0" applyNumberFormat="1" applyFont="1" applyFill="1" applyBorder="1">
      <alignment vertical="center"/>
    </xf>
    <xf numFmtId="187" fontId="4" fillId="8" borderId="38" xfId="0" applyNumberFormat="1" applyFont="1" applyFill="1" applyBorder="1">
      <alignment vertical="center"/>
    </xf>
    <xf numFmtId="178" fontId="4" fillId="8" borderId="14" xfId="0" applyNumberFormat="1" applyFont="1" applyFill="1" applyBorder="1" applyAlignment="1">
      <alignment horizontal="right" vertical="center"/>
    </xf>
    <xf numFmtId="178" fontId="4" fillId="8" borderId="17" xfId="0" applyNumberFormat="1" applyFont="1" applyFill="1" applyBorder="1" applyAlignment="1">
      <alignment horizontal="right" vertical="center"/>
    </xf>
    <xf numFmtId="178" fontId="4" fillId="8" borderId="14" xfId="0" applyNumberFormat="1" applyFont="1" applyFill="1" applyBorder="1" applyAlignment="1">
      <alignment vertical="center" justifyLastLine="1"/>
    </xf>
    <xf numFmtId="178" fontId="4" fillId="8" borderId="13" xfId="0" applyNumberFormat="1" applyFont="1" applyFill="1" applyBorder="1" applyAlignment="1">
      <alignment vertical="center" justifyLastLine="1"/>
    </xf>
    <xf numFmtId="178" fontId="4" fillId="8" borderId="17" xfId="0" applyNumberFormat="1" applyFont="1" applyFill="1" applyBorder="1" applyAlignment="1">
      <alignment vertical="center" justifyLastLine="1"/>
    </xf>
    <xf numFmtId="192" fontId="4" fillId="8" borderId="14" xfId="0" applyNumberFormat="1" applyFont="1" applyFill="1" applyBorder="1" applyAlignment="1">
      <alignment horizontal="center" vertical="center" shrinkToFit="1"/>
    </xf>
    <xf numFmtId="192" fontId="4" fillId="8" borderId="13" xfId="0" applyNumberFormat="1" applyFont="1" applyFill="1" applyBorder="1" applyAlignment="1">
      <alignment horizontal="center" vertical="center" shrinkToFit="1"/>
    </xf>
    <xf numFmtId="192" fontId="4" fillId="8" borderId="17" xfId="0" applyNumberFormat="1" applyFont="1" applyFill="1" applyBorder="1" applyAlignment="1">
      <alignment horizontal="center" vertical="center" shrinkToFit="1"/>
    </xf>
    <xf numFmtId="187" fontId="4" fillId="8" borderId="14" xfId="0" applyNumberFormat="1" applyFont="1" applyFill="1" applyBorder="1" applyAlignment="1">
      <alignment horizontal="center" vertical="center" shrinkToFit="1"/>
    </xf>
    <xf numFmtId="187" fontId="4" fillId="8" borderId="13" xfId="0" applyNumberFormat="1" applyFont="1" applyFill="1" applyBorder="1" applyAlignment="1">
      <alignment horizontal="center" vertical="center" shrinkToFit="1"/>
    </xf>
    <xf numFmtId="187" fontId="4" fillId="8" borderId="17" xfId="0" applyNumberFormat="1" applyFont="1" applyFill="1" applyBorder="1" applyAlignment="1">
      <alignment horizontal="center" vertical="center" shrinkToFit="1"/>
    </xf>
    <xf numFmtId="0" fontId="4" fillId="6" borderId="14" xfId="0" applyFont="1" applyFill="1" applyBorder="1" applyAlignment="1">
      <alignment horizontal="center" vertical="center" wrapText="1" justifyLastLine="1"/>
    </xf>
    <xf numFmtId="0" fontId="4" fillId="6" borderId="13" xfId="0" applyFont="1" applyFill="1" applyBorder="1" applyAlignment="1">
      <alignment horizontal="center" vertical="center" wrapText="1" justifyLastLine="1"/>
    </xf>
    <xf numFmtId="0" fontId="4" fillId="6" borderId="17" xfId="0" applyFont="1" applyFill="1" applyBorder="1" applyAlignment="1">
      <alignment horizontal="center" vertical="center" wrapText="1" justifyLastLine="1"/>
    </xf>
    <xf numFmtId="0" fontId="3" fillId="6" borderId="14" xfId="0" applyFont="1" applyFill="1" applyBorder="1" applyAlignment="1">
      <alignment horizontal="center" vertical="center" wrapText="1" justifyLastLine="1"/>
    </xf>
    <xf numFmtId="0" fontId="3" fillId="6" borderId="13" xfId="0" applyFont="1" applyFill="1" applyBorder="1" applyAlignment="1">
      <alignment horizontal="center" vertical="center" wrapText="1" justifyLastLine="1"/>
    </xf>
    <xf numFmtId="0" fontId="3" fillId="6" borderId="17" xfId="0" applyFont="1" applyFill="1" applyBorder="1" applyAlignment="1">
      <alignment horizontal="center" vertical="center" wrapText="1" justifyLastLine="1"/>
    </xf>
    <xf numFmtId="189" fontId="4" fillId="8" borderId="13" xfId="0" applyNumberFormat="1" applyFont="1" applyFill="1" applyBorder="1" applyAlignment="1">
      <alignment horizontal="center" vertical="center" shrinkToFit="1"/>
    </xf>
    <xf numFmtId="189" fontId="4" fillId="8" borderId="17" xfId="0" applyNumberFormat="1" applyFont="1" applyFill="1" applyBorder="1" applyAlignment="1">
      <alignment horizontal="center" vertical="center" shrinkToFit="1"/>
    </xf>
    <xf numFmtId="0" fontId="3" fillId="6" borderId="6" xfId="0" applyFont="1" applyFill="1" applyBorder="1" applyAlignment="1">
      <alignment horizontal="left" vertical="center" wrapText="1" justifyLastLine="1"/>
    </xf>
    <xf numFmtId="0" fontId="3" fillId="6" borderId="13" xfId="0" applyFont="1" applyFill="1" applyBorder="1" applyAlignment="1">
      <alignment horizontal="left" vertical="center" justifyLastLine="1"/>
    </xf>
    <xf numFmtId="0" fontId="3" fillId="6" borderId="17" xfId="0" applyFont="1" applyFill="1" applyBorder="1" applyAlignment="1">
      <alignment horizontal="left" vertical="center" justifyLastLine="1"/>
    </xf>
    <xf numFmtId="0" fontId="39" fillId="12" borderId="4" xfId="0" applyFont="1" applyFill="1" applyBorder="1" applyAlignment="1">
      <alignment horizontal="center" vertical="center"/>
    </xf>
    <xf numFmtId="0" fontId="39" fillId="12" borderId="5" xfId="0" applyFont="1" applyFill="1" applyBorder="1" applyAlignment="1">
      <alignment horizontal="center" vertical="center"/>
    </xf>
    <xf numFmtId="0" fontId="39" fillId="12" borderId="11" xfId="0" applyFont="1" applyFill="1" applyBorder="1" applyAlignment="1">
      <alignment horizontal="center" vertical="center"/>
    </xf>
    <xf numFmtId="0" fontId="39" fillId="12" borderId="65" xfId="0" applyFont="1" applyFill="1" applyBorder="1" applyAlignment="1">
      <alignment horizontal="center" vertical="center"/>
    </xf>
    <xf numFmtId="0" fontId="39" fillId="12" borderId="66" xfId="0" applyFont="1" applyFill="1" applyBorder="1" applyAlignment="1">
      <alignment horizontal="center" vertical="center"/>
    </xf>
    <xf numFmtId="0" fontId="39" fillId="12" borderId="29" xfId="0" applyFont="1" applyFill="1" applyBorder="1" applyAlignment="1">
      <alignment horizontal="center" vertical="center"/>
    </xf>
    <xf numFmtId="176" fontId="39" fillId="8" borderId="4" xfId="0" applyNumberFormat="1" applyFont="1" applyFill="1" applyBorder="1" applyAlignment="1">
      <alignment horizontal="right" vertical="center"/>
    </xf>
    <xf numFmtId="176" fontId="39" fillId="8" borderId="5" xfId="0" applyNumberFormat="1" applyFont="1" applyFill="1" applyBorder="1" applyAlignment="1">
      <alignment horizontal="right" vertical="center"/>
    </xf>
    <xf numFmtId="176" fontId="39" fillId="8" borderId="11" xfId="0" applyNumberFormat="1" applyFont="1" applyFill="1" applyBorder="1" applyAlignment="1">
      <alignment horizontal="right" vertical="center"/>
    </xf>
    <xf numFmtId="176" fontId="39" fillId="8" borderId="65" xfId="0" applyNumberFormat="1" applyFont="1" applyFill="1" applyBorder="1" applyAlignment="1">
      <alignment horizontal="right" vertical="center"/>
    </xf>
    <xf numFmtId="176" fontId="39" fillId="8" borderId="66" xfId="0" applyNumberFormat="1" applyFont="1" applyFill="1" applyBorder="1" applyAlignment="1">
      <alignment horizontal="right" vertical="center"/>
    </xf>
    <xf numFmtId="176" fontId="39" fillId="8" borderId="29" xfId="0" applyNumberFormat="1" applyFont="1" applyFill="1" applyBorder="1" applyAlignment="1">
      <alignment horizontal="right" vertical="center"/>
    </xf>
    <xf numFmtId="176" fontId="39" fillId="4" borderId="4" xfId="0" applyNumberFormat="1" applyFont="1" applyFill="1" applyBorder="1" applyAlignment="1">
      <alignment horizontal="right" vertical="center"/>
    </xf>
    <xf numFmtId="176" fontId="39" fillId="4" borderId="5" xfId="0" applyNumberFormat="1" applyFont="1" applyFill="1" applyBorder="1" applyAlignment="1">
      <alignment horizontal="right" vertical="center"/>
    </xf>
    <xf numFmtId="176" fontId="39" fillId="4" borderId="11" xfId="0" applyNumberFormat="1" applyFont="1" applyFill="1" applyBorder="1" applyAlignment="1">
      <alignment horizontal="right" vertical="center"/>
    </xf>
    <xf numFmtId="176" fontId="39" fillId="4" borderId="65" xfId="0" applyNumberFormat="1" applyFont="1" applyFill="1" applyBorder="1" applyAlignment="1">
      <alignment horizontal="right" vertical="center"/>
    </xf>
    <xf numFmtId="176" fontId="39" fillId="4" borderId="66" xfId="0" applyNumberFormat="1" applyFont="1" applyFill="1" applyBorder="1" applyAlignment="1">
      <alignment horizontal="right" vertical="center"/>
    </xf>
    <xf numFmtId="176" fontId="39" fillId="4" borderId="29" xfId="0" applyNumberFormat="1" applyFont="1" applyFill="1" applyBorder="1" applyAlignment="1">
      <alignment horizontal="right" vertical="center"/>
    </xf>
    <xf numFmtId="176" fontId="39" fillId="8" borderId="8" xfId="0" applyNumberFormat="1" applyFont="1" applyFill="1" applyBorder="1" applyAlignment="1">
      <alignment horizontal="right" vertical="center"/>
    </xf>
    <xf numFmtId="176" fontId="39" fillId="8" borderId="51" xfId="0" applyNumberFormat="1" applyFont="1" applyFill="1" applyBorder="1" applyAlignment="1">
      <alignment horizontal="right" vertical="center"/>
    </xf>
    <xf numFmtId="176" fontId="39" fillId="8" borderId="28" xfId="0" applyNumberFormat="1" applyFont="1" applyFill="1" applyBorder="1" applyAlignment="1">
      <alignment horizontal="right" vertical="center"/>
    </xf>
    <xf numFmtId="176" fontId="39" fillId="8" borderId="60" xfId="0" applyNumberFormat="1" applyFont="1" applyFill="1" applyBorder="1" applyAlignment="1">
      <alignment horizontal="right" vertical="center"/>
    </xf>
    <xf numFmtId="176" fontId="39" fillId="8" borderId="30" xfId="0" applyNumberFormat="1" applyFont="1" applyFill="1" applyBorder="1" applyAlignment="1">
      <alignment horizontal="right" vertical="center"/>
    </xf>
    <xf numFmtId="0" fontId="4" fillId="0" borderId="14" xfId="0" applyFont="1" applyBorder="1" applyAlignment="1">
      <alignment horizontal="center" vertical="top"/>
    </xf>
    <xf numFmtId="0" fontId="4" fillId="0" borderId="17" xfId="0" applyFont="1" applyBorder="1" applyAlignment="1">
      <alignment horizontal="center" vertical="top"/>
    </xf>
    <xf numFmtId="0" fontId="4" fillId="0" borderId="13" xfId="0" applyFont="1" applyBorder="1" applyAlignment="1">
      <alignment horizontal="center" vertical="top"/>
    </xf>
    <xf numFmtId="0" fontId="39" fillId="12" borderId="4" xfId="0" applyFont="1" applyFill="1" applyBorder="1" applyAlignment="1">
      <alignment horizontal="center" vertical="center" wrapText="1"/>
    </xf>
    <xf numFmtId="0" fontId="39" fillId="12" borderId="39" xfId="0" applyFont="1" applyFill="1" applyBorder="1" applyAlignment="1">
      <alignment horizontal="center" vertical="center"/>
    </xf>
    <xf numFmtId="0" fontId="39" fillId="12" borderId="10" xfId="0" applyFont="1" applyFill="1" applyBorder="1" applyAlignment="1">
      <alignment horizontal="center" vertical="center"/>
    </xf>
    <xf numFmtId="0" fontId="39" fillId="12" borderId="6" xfId="0" applyFont="1" applyFill="1" applyBorder="1" applyAlignment="1">
      <alignment horizontal="center" vertical="center"/>
    </xf>
    <xf numFmtId="0" fontId="39" fillId="12" borderId="31" xfId="0" applyFont="1" applyFill="1" applyBorder="1" applyAlignment="1">
      <alignment horizontal="center" vertical="center"/>
    </xf>
    <xf numFmtId="0" fontId="39" fillId="12" borderId="0" xfId="0" applyFont="1" applyFill="1" applyAlignment="1">
      <alignment horizontal="center" vertical="center"/>
    </xf>
    <xf numFmtId="0" fontId="39" fillId="12" borderId="7" xfId="0" applyFont="1" applyFill="1" applyBorder="1" applyAlignment="1">
      <alignment horizontal="center" vertical="center"/>
    </xf>
    <xf numFmtId="176" fontId="39" fillId="8" borderId="39" xfId="0" applyNumberFormat="1" applyFont="1" applyFill="1" applyBorder="1" applyAlignment="1">
      <alignment horizontal="right" vertical="center"/>
    </xf>
    <xf numFmtId="176" fontId="39" fillId="8" borderId="0" xfId="0" applyNumberFormat="1" applyFont="1" applyFill="1" applyAlignment="1">
      <alignment horizontal="right" vertical="center"/>
    </xf>
    <xf numFmtId="176" fontId="39" fillId="8" borderId="10" xfId="0" applyNumberFormat="1" applyFont="1" applyFill="1" applyBorder="1" applyAlignment="1">
      <alignment horizontal="right" vertical="center"/>
    </xf>
    <xf numFmtId="176" fontId="39" fillId="8" borderId="6" xfId="0" applyNumberFormat="1" applyFont="1" applyFill="1" applyBorder="1" applyAlignment="1">
      <alignment horizontal="right" vertical="center"/>
    </xf>
    <xf numFmtId="176" fontId="39" fillId="8" borderId="7" xfId="0" applyNumberFormat="1" applyFont="1" applyFill="1" applyBorder="1" applyAlignment="1">
      <alignment horizontal="right" vertical="center"/>
    </xf>
    <xf numFmtId="176" fontId="39" fillId="8" borderId="31" xfId="0" applyNumberFormat="1" applyFont="1" applyFill="1" applyBorder="1" applyAlignment="1">
      <alignment horizontal="right" vertical="center"/>
    </xf>
    <xf numFmtId="180" fontId="39" fillId="4" borderId="6" xfId="0" applyNumberFormat="1" applyFont="1" applyFill="1" applyBorder="1" applyAlignment="1">
      <alignment horizontal="right" vertical="center"/>
    </xf>
    <xf numFmtId="180" fontId="39" fillId="4" borderId="31" xfId="0" applyNumberFormat="1" applyFont="1" applyFill="1" applyBorder="1" applyAlignment="1">
      <alignment horizontal="right" vertical="center"/>
    </xf>
    <xf numFmtId="0" fontId="39" fillId="12" borderId="14" xfId="0" applyFont="1" applyFill="1" applyBorder="1" applyAlignment="1">
      <alignment horizontal="left" vertical="center"/>
    </xf>
    <xf numFmtId="0" fontId="39" fillId="12" borderId="13" xfId="0" applyFont="1" applyFill="1" applyBorder="1" applyAlignment="1">
      <alignment horizontal="left" vertical="center"/>
    </xf>
    <xf numFmtId="0" fontId="39" fillId="12" borderId="17" xfId="0" applyFont="1" applyFill="1" applyBorder="1" applyAlignment="1">
      <alignment horizontal="left" vertical="center"/>
    </xf>
    <xf numFmtId="0" fontId="39" fillId="0" borderId="14" xfId="0" applyFont="1" applyBorder="1" applyAlignment="1">
      <alignment horizontal="left" vertical="top"/>
    </xf>
    <xf numFmtId="0" fontId="39" fillId="0" borderId="13" xfId="0" applyFont="1" applyBorder="1" applyAlignment="1">
      <alignment horizontal="left" vertical="top"/>
    </xf>
    <xf numFmtId="0" fontId="39" fillId="0" borderId="17" xfId="0" applyFont="1" applyBorder="1" applyAlignment="1">
      <alignment horizontal="left" vertical="top"/>
    </xf>
    <xf numFmtId="0" fontId="4" fillId="12" borderId="14" xfId="0" applyFont="1" applyFill="1" applyBorder="1" applyAlignment="1">
      <alignment horizontal="left" vertical="top" wrapText="1" shrinkToFit="1"/>
    </xf>
    <xf numFmtId="0" fontId="4" fillId="12" borderId="13" xfId="0" applyFont="1" applyFill="1" applyBorder="1" applyAlignment="1">
      <alignment horizontal="left" vertical="top" wrapText="1" shrinkToFit="1"/>
    </xf>
    <xf numFmtId="0" fontId="4" fillId="12" borderId="17" xfId="0" applyFont="1" applyFill="1" applyBorder="1" applyAlignment="1">
      <alignment horizontal="left" vertical="top" wrapText="1" shrinkToFit="1"/>
    </xf>
    <xf numFmtId="180" fontId="39" fillId="4" borderId="7" xfId="0" applyNumberFormat="1" applyFont="1" applyFill="1" applyBorder="1" applyAlignment="1">
      <alignment horizontal="right" vertical="center"/>
    </xf>
    <xf numFmtId="0" fontId="4" fillId="4" borderId="77" xfId="0" applyFont="1" applyFill="1" applyBorder="1" applyAlignment="1">
      <alignment vertical="top" wrapText="1"/>
    </xf>
    <xf numFmtId="0" fontId="4" fillId="4" borderId="75" xfId="0" applyFont="1" applyFill="1" applyBorder="1" applyAlignment="1">
      <alignment vertical="top" wrapText="1"/>
    </xf>
    <xf numFmtId="0" fontId="4" fillId="4" borderId="76" xfId="0" applyFont="1" applyFill="1" applyBorder="1" applyAlignment="1">
      <alignment vertical="top" wrapText="1"/>
    </xf>
    <xf numFmtId="0" fontId="4" fillId="4" borderId="69" xfId="0" applyFont="1" applyFill="1" applyBorder="1" applyAlignment="1">
      <alignment vertical="top" wrapText="1"/>
    </xf>
    <xf numFmtId="0" fontId="4" fillId="4" borderId="70" xfId="0" applyFont="1" applyFill="1" applyBorder="1" applyAlignment="1">
      <alignment vertical="top" wrapText="1"/>
    </xf>
    <xf numFmtId="0" fontId="4" fillId="4" borderId="71" xfId="0" applyFont="1" applyFill="1" applyBorder="1" applyAlignment="1">
      <alignment vertical="top" wrapText="1"/>
    </xf>
    <xf numFmtId="0" fontId="39" fillId="12" borderId="14" xfId="0" applyFont="1" applyFill="1" applyBorder="1" applyAlignment="1">
      <alignment horizontal="center" vertical="center" shrinkToFit="1"/>
    </xf>
    <xf numFmtId="0" fontId="39" fillId="12" borderId="17" xfId="0" applyFont="1" applyFill="1" applyBorder="1" applyAlignment="1">
      <alignment horizontal="center" vertical="center" shrinkToFit="1"/>
    </xf>
    <xf numFmtId="176" fontId="39" fillId="4" borderId="51" xfId="0" applyNumberFormat="1" applyFont="1" applyFill="1" applyBorder="1" applyAlignment="1">
      <alignment horizontal="right" vertical="center"/>
    </xf>
    <xf numFmtId="176" fontId="39" fillId="4" borderId="28" xfId="0" applyNumberFormat="1" applyFont="1" applyFill="1" applyBorder="1" applyAlignment="1">
      <alignment horizontal="right" vertical="center"/>
    </xf>
    <xf numFmtId="180" fontId="39" fillId="8" borderId="65" xfId="0" applyNumberFormat="1" applyFont="1" applyFill="1" applyBorder="1" applyAlignment="1">
      <alignment horizontal="right" vertical="center"/>
    </xf>
    <xf numFmtId="180" fontId="39" fillId="8" borderId="29" xfId="0" applyNumberFormat="1" applyFont="1" applyFill="1" applyBorder="1" applyAlignment="1">
      <alignment horizontal="right" vertical="center"/>
    </xf>
    <xf numFmtId="176" fontId="39" fillId="8" borderId="67" xfId="0" applyNumberFormat="1" applyFont="1" applyFill="1" applyBorder="1" applyAlignment="1">
      <alignment horizontal="right" vertical="center"/>
    </xf>
    <xf numFmtId="0" fontId="48" fillId="12" borderId="68" xfId="0" applyFont="1" applyFill="1" applyBorder="1" applyAlignment="1">
      <alignment horizontal="center" vertical="center" wrapText="1" shrinkToFit="1"/>
    </xf>
    <xf numFmtId="0" fontId="48" fillId="12" borderId="35" xfId="0" applyFont="1" applyFill="1" applyBorder="1" applyAlignment="1">
      <alignment horizontal="center" vertical="center" wrapText="1" shrinkToFit="1"/>
    </xf>
    <xf numFmtId="0" fontId="48" fillId="12" borderId="0" xfId="0" applyFont="1" applyFill="1" applyAlignment="1">
      <alignment horizontal="center" vertical="center" wrapText="1" shrinkToFit="1"/>
    </xf>
    <xf numFmtId="0" fontId="48" fillId="12" borderId="7" xfId="0" applyFont="1" applyFill="1" applyBorder="1" applyAlignment="1">
      <alignment horizontal="center" vertical="center" wrapText="1" shrinkToFit="1"/>
    </xf>
    <xf numFmtId="0" fontId="39" fillId="12" borderId="4" xfId="0" applyFont="1" applyFill="1" applyBorder="1" applyAlignment="1">
      <alignment horizontal="center" vertical="center" shrinkToFit="1"/>
    </xf>
    <xf numFmtId="0" fontId="39" fillId="12" borderId="11" xfId="0" applyFont="1" applyFill="1" applyBorder="1" applyAlignment="1">
      <alignment horizontal="center" vertical="center" shrinkToFit="1"/>
    </xf>
    <xf numFmtId="0" fontId="39" fillId="12" borderId="39" xfId="0" applyFont="1" applyFill="1" applyBorder="1" applyAlignment="1">
      <alignment horizontal="center" vertical="center" shrinkToFit="1"/>
    </xf>
    <xf numFmtId="0" fontId="39" fillId="12" borderId="10" xfId="0" applyFont="1" applyFill="1" applyBorder="1" applyAlignment="1">
      <alignment horizontal="center" vertical="center" shrinkToFit="1"/>
    </xf>
    <xf numFmtId="0" fontId="39" fillId="12" borderId="6" xfId="0" applyFont="1" applyFill="1" applyBorder="1" applyAlignment="1">
      <alignment horizontal="center" vertical="center" shrinkToFit="1"/>
    </xf>
    <xf numFmtId="0" fontId="39" fillId="12" borderId="31" xfId="0" applyFont="1" applyFill="1" applyBorder="1" applyAlignment="1">
      <alignment horizontal="center" vertical="center" shrinkToFit="1"/>
    </xf>
    <xf numFmtId="180" fontId="39" fillId="8" borderId="66" xfId="0" applyNumberFormat="1" applyFont="1" applyFill="1" applyBorder="1" applyAlignment="1">
      <alignment horizontal="right" vertical="center"/>
    </xf>
    <xf numFmtId="176" fontId="39" fillId="4" borderId="6" xfId="0" applyNumberFormat="1" applyFont="1" applyFill="1" applyBorder="1" applyAlignment="1">
      <alignment horizontal="right" vertical="center"/>
    </xf>
    <xf numFmtId="176" fontId="39" fillId="4" borderId="7" xfId="0" applyNumberFormat="1" applyFont="1" applyFill="1" applyBorder="1" applyAlignment="1">
      <alignment horizontal="right" vertical="center"/>
    </xf>
    <xf numFmtId="176" fontId="39" fillId="4" borderId="31" xfId="0" applyNumberFormat="1" applyFont="1" applyFill="1" applyBorder="1" applyAlignment="1">
      <alignment horizontal="right" vertical="center"/>
    </xf>
    <xf numFmtId="179" fontId="4" fillId="0" borderId="80" xfId="0" applyNumberFormat="1" applyFont="1" applyBorder="1" applyAlignment="1">
      <alignment horizontal="left" vertical="center" justifyLastLine="1"/>
    </xf>
    <xf numFmtId="179" fontId="4" fillId="0" borderId="79" xfId="0" applyNumberFormat="1" applyFont="1" applyBorder="1" applyAlignment="1">
      <alignment horizontal="left" vertical="center" justifyLastLine="1"/>
    </xf>
    <xf numFmtId="0" fontId="39" fillId="6" borderId="14" xfId="0" applyFont="1" applyFill="1" applyBorder="1" applyAlignment="1">
      <alignment horizontal="center" vertical="center"/>
    </xf>
    <xf numFmtId="0" fontId="39" fillId="6" borderId="13" xfId="0" applyFont="1" applyFill="1" applyBorder="1" applyAlignment="1">
      <alignment horizontal="center" vertical="center"/>
    </xf>
    <xf numFmtId="0" fontId="39" fillId="6" borderId="17" xfId="0" applyFont="1" applyFill="1" applyBorder="1" applyAlignment="1">
      <alignment horizontal="center" vertical="center"/>
    </xf>
    <xf numFmtId="0" fontId="39" fillId="9" borderId="14" xfId="0" applyFont="1" applyFill="1" applyBorder="1" applyAlignment="1">
      <alignment horizontal="left" vertical="center" wrapText="1"/>
    </xf>
    <xf numFmtId="0" fontId="39" fillId="9" borderId="13" xfId="0" applyFont="1" applyFill="1" applyBorder="1" applyAlignment="1">
      <alignment horizontal="left" vertical="center" wrapText="1"/>
    </xf>
    <xf numFmtId="0" fontId="39" fillId="9" borderId="17" xfId="0" applyFont="1" applyFill="1" applyBorder="1" applyAlignment="1">
      <alignment horizontal="left" vertical="center" wrapText="1"/>
    </xf>
    <xf numFmtId="179" fontId="4" fillId="12" borderId="4" xfId="0" applyNumberFormat="1" applyFont="1" applyFill="1" applyBorder="1" applyAlignment="1">
      <alignment horizontal="center" vertical="center" wrapText="1"/>
    </xf>
    <xf numFmtId="179" fontId="4" fillId="12" borderId="5" xfId="0" applyNumberFormat="1" applyFont="1" applyFill="1" applyBorder="1" applyAlignment="1">
      <alignment horizontal="center" vertical="center" wrapText="1"/>
    </xf>
    <xf numFmtId="179" fontId="4" fillId="12" borderId="6" xfId="0" applyNumberFormat="1" applyFont="1" applyFill="1" applyBorder="1" applyAlignment="1">
      <alignment horizontal="center" vertical="center" wrapText="1"/>
    </xf>
    <xf numFmtId="179" fontId="4" fillId="12" borderId="7" xfId="0" applyNumberFormat="1" applyFont="1" applyFill="1" applyBorder="1" applyAlignment="1">
      <alignment horizontal="center" vertical="center" wrapText="1"/>
    </xf>
    <xf numFmtId="179" fontId="4" fillId="12" borderId="31" xfId="0" applyNumberFormat="1" applyFont="1" applyFill="1" applyBorder="1" applyAlignment="1">
      <alignment horizontal="center" vertical="center" wrapText="1"/>
    </xf>
    <xf numFmtId="179" fontId="4" fillId="12" borderId="13" xfId="0" applyNumberFormat="1" applyFont="1" applyFill="1" applyBorder="1" applyAlignment="1">
      <alignment horizontal="center" vertical="center" wrapText="1"/>
    </xf>
    <xf numFmtId="179" fontId="4" fillId="12" borderId="17" xfId="0" applyNumberFormat="1" applyFont="1" applyFill="1" applyBorder="1" applyAlignment="1">
      <alignment horizontal="center" vertical="center" wrapText="1"/>
    </xf>
    <xf numFmtId="0" fontId="4" fillId="0" borderId="79" xfId="0" applyFont="1" applyBorder="1" applyAlignment="1">
      <alignment horizontal="left" vertical="center" justifyLastLine="1"/>
    </xf>
    <xf numFmtId="0" fontId="4" fillId="0" borderId="81" xfId="0" applyFont="1" applyBorder="1" applyAlignment="1">
      <alignment horizontal="left" vertical="center" justifyLastLine="1"/>
    </xf>
    <xf numFmtId="0" fontId="4" fillId="6" borderId="79" xfId="0" applyFont="1" applyFill="1" applyBorder="1" applyAlignment="1">
      <alignment horizontal="center" vertical="center" justifyLastLine="1"/>
    </xf>
    <xf numFmtId="0" fontId="4" fillId="6" borderId="81" xfId="0" applyFont="1" applyFill="1" applyBorder="1" applyAlignment="1">
      <alignment horizontal="center" vertical="center" justifyLastLine="1"/>
    </xf>
    <xf numFmtId="0" fontId="39" fillId="0" borderId="3" xfId="0" applyFont="1" applyBorder="1" applyAlignment="1">
      <alignment horizontal="left" vertical="center" justifyLastLine="1"/>
    </xf>
    <xf numFmtId="0" fontId="39" fillId="6" borderId="3" xfId="0" applyFont="1" applyFill="1" applyBorder="1" applyAlignment="1">
      <alignment horizontal="center" vertical="center" justifyLastLine="1"/>
    </xf>
    <xf numFmtId="0" fontId="5" fillId="12" borderId="13" xfId="0" applyFont="1" applyFill="1" applyBorder="1" applyAlignment="1">
      <alignment horizontal="center" vertical="center" wrapText="1"/>
    </xf>
    <xf numFmtId="0" fontId="5" fillId="12" borderId="17" xfId="0" applyFont="1" applyFill="1" applyBorder="1" applyAlignment="1">
      <alignment horizontal="center" vertical="center" wrapText="1"/>
    </xf>
    <xf numFmtId="179" fontId="4" fillId="8" borderId="3" xfId="0" applyNumberFormat="1" applyFont="1" applyFill="1" applyBorder="1" applyAlignment="1">
      <alignment horizontal="center" vertical="center" wrapText="1"/>
    </xf>
    <xf numFmtId="0" fontId="4" fillId="6" borderId="80" xfId="0" applyFont="1" applyFill="1" applyBorder="1" applyAlignment="1">
      <alignment horizontal="center" vertical="center" justifyLastLine="1"/>
    </xf>
    <xf numFmtId="0" fontId="39" fillId="9" borderId="3" xfId="0" applyFont="1" applyFill="1" applyBorder="1" applyAlignment="1">
      <alignment horizontal="left" vertical="center" wrapText="1"/>
    </xf>
    <xf numFmtId="185" fontId="39" fillId="9" borderId="3" xfId="0" applyNumberFormat="1" applyFont="1" applyFill="1" applyBorder="1" applyAlignment="1">
      <alignment vertical="center" wrapText="1"/>
    </xf>
    <xf numFmtId="0" fontId="39" fillId="9" borderId="3" xfId="0" applyFont="1" applyFill="1" applyBorder="1" applyAlignment="1">
      <alignment horizontal="center" vertical="center" wrapText="1"/>
    </xf>
    <xf numFmtId="0" fontId="4" fillId="9" borderId="14" xfId="0" applyFont="1" applyFill="1" applyBorder="1" applyAlignment="1">
      <alignment horizontal="left" vertical="center" wrapText="1"/>
    </xf>
    <xf numFmtId="0" fontId="4" fillId="9" borderId="13" xfId="0" applyFont="1" applyFill="1" applyBorder="1" applyAlignment="1">
      <alignment horizontal="left" vertical="center" wrapText="1"/>
    </xf>
    <xf numFmtId="0" fontId="4" fillId="9" borderId="17" xfId="0" applyFont="1" applyFill="1" applyBorder="1" applyAlignment="1">
      <alignment horizontal="left" vertical="center" wrapText="1"/>
    </xf>
    <xf numFmtId="0" fontId="39" fillId="6" borderId="3" xfId="0" applyFont="1" applyFill="1" applyBorder="1" applyAlignment="1">
      <alignment horizontal="center" vertical="center" shrinkToFit="1"/>
    </xf>
    <xf numFmtId="0" fontId="39" fillId="9" borderId="4" xfId="0" applyFont="1" applyFill="1" applyBorder="1" applyAlignment="1">
      <alignment horizontal="left" vertical="center"/>
    </xf>
    <xf numFmtId="0" fontId="39" fillId="9" borderId="5" xfId="0" applyFont="1" applyFill="1" applyBorder="1" applyAlignment="1">
      <alignment horizontal="left" vertical="center"/>
    </xf>
    <xf numFmtId="0" fontId="39" fillId="9" borderId="11" xfId="0" applyFont="1" applyFill="1" applyBorder="1" applyAlignment="1">
      <alignment horizontal="left" vertical="center"/>
    </xf>
    <xf numFmtId="0" fontId="39" fillId="9" borderId="6" xfId="0" applyFont="1" applyFill="1" applyBorder="1" applyAlignment="1">
      <alignment horizontal="left" vertical="center"/>
    </xf>
    <xf numFmtId="0" fontId="39" fillId="9" borderId="7" xfId="0" applyFont="1" applyFill="1" applyBorder="1" applyAlignment="1">
      <alignment horizontal="left" vertical="center"/>
    </xf>
    <xf numFmtId="0" fontId="39" fillId="9" borderId="31" xfId="0" applyFont="1" applyFill="1" applyBorder="1" applyAlignment="1">
      <alignment horizontal="left" vertical="center"/>
    </xf>
    <xf numFmtId="0" fontId="39" fillId="6" borderId="3" xfId="0" applyFont="1" applyFill="1" applyBorder="1" applyAlignment="1">
      <alignment horizontal="center" vertical="center"/>
    </xf>
    <xf numFmtId="0" fontId="39" fillId="6" borderId="14" xfId="0" applyFont="1" applyFill="1" applyBorder="1" applyAlignment="1">
      <alignment horizontal="center" vertical="center" shrinkToFit="1"/>
    </xf>
    <xf numFmtId="0" fontId="39" fillId="6" borderId="13" xfId="0" applyFont="1" applyFill="1" applyBorder="1" applyAlignment="1">
      <alignment horizontal="center" vertical="center" shrinkToFit="1"/>
    </xf>
    <xf numFmtId="0" fontId="39" fillId="6" borderId="17" xfId="0" applyFont="1" applyFill="1" applyBorder="1" applyAlignment="1">
      <alignment horizontal="center" vertical="center" shrinkToFit="1"/>
    </xf>
    <xf numFmtId="0" fontId="39" fillId="12" borderId="5" xfId="0" applyFont="1" applyFill="1" applyBorder="1" applyAlignment="1">
      <alignment horizontal="center" vertical="center" wrapText="1"/>
    </xf>
    <xf numFmtId="0" fontId="39" fillId="12" borderId="11" xfId="0" applyFont="1" applyFill="1" applyBorder="1" applyAlignment="1">
      <alignment horizontal="center" vertical="center" wrapText="1"/>
    </xf>
    <xf numFmtId="0" fontId="39" fillId="12" borderId="39" xfId="0" applyFont="1" applyFill="1" applyBorder="1" applyAlignment="1">
      <alignment horizontal="center" vertical="center" wrapText="1"/>
    </xf>
    <xf numFmtId="0" fontId="39" fillId="12" borderId="0" xfId="0" applyFont="1" applyFill="1" applyAlignment="1">
      <alignment horizontal="center" vertical="center" wrapText="1"/>
    </xf>
    <xf numFmtId="0" fontId="39" fillId="12" borderId="10" xfId="0" applyFont="1" applyFill="1" applyBorder="1" applyAlignment="1">
      <alignment horizontal="center" vertical="center" wrapText="1"/>
    </xf>
    <xf numFmtId="0" fontId="39" fillId="12" borderId="6" xfId="0" applyFont="1" applyFill="1" applyBorder="1" applyAlignment="1">
      <alignment horizontal="center" vertical="center" wrapText="1"/>
    </xf>
    <xf numFmtId="0" fontId="39" fillId="12" borderId="7" xfId="0" applyFont="1" applyFill="1" applyBorder="1" applyAlignment="1">
      <alignment horizontal="center" vertical="center" wrapText="1"/>
    </xf>
    <xf numFmtId="0" fontId="39" fillId="12" borderId="31" xfId="0" applyFont="1" applyFill="1" applyBorder="1" applyAlignment="1">
      <alignment horizontal="center" vertical="center" wrapText="1"/>
    </xf>
    <xf numFmtId="0" fontId="47" fillId="12" borderId="3" xfId="0" applyFont="1" applyFill="1" applyBorder="1" applyAlignment="1">
      <alignment horizontal="center" vertical="center" textRotation="255"/>
    </xf>
    <xf numFmtId="0" fontId="4" fillId="4" borderId="72" xfId="0" applyFont="1" applyFill="1" applyBorder="1" applyAlignment="1">
      <alignment vertical="top" wrapText="1"/>
    </xf>
    <xf numFmtId="0" fontId="4" fillId="4" borderId="73" xfId="0" applyFont="1" applyFill="1" applyBorder="1" applyAlignment="1">
      <alignment vertical="top" wrapText="1"/>
    </xf>
    <xf numFmtId="0" fontId="4" fillId="4" borderId="74" xfId="0" applyFont="1" applyFill="1" applyBorder="1" applyAlignment="1">
      <alignment vertical="top" wrapText="1"/>
    </xf>
    <xf numFmtId="183" fontId="39" fillId="8" borderId="6" xfId="0" applyNumberFormat="1" applyFont="1" applyFill="1" applyBorder="1" applyAlignment="1">
      <alignment horizontal="right" vertical="center"/>
    </xf>
    <xf numFmtId="183" fontId="39" fillId="8" borderId="31" xfId="0" applyNumberFormat="1" applyFont="1" applyFill="1" applyBorder="1" applyAlignment="1">
      <alignment horizontal="right" vertical="center"/>
    </xf>
    <xf numFmtId="180" fontId="39" fillId="8" borderId="6" xfId="0" applyNumberFormat="1" applyFont="1" applyFill="1" applyBorder="1" applyAlignment="1">
      <alignment horizontal="right" vertical="center"/>
    </xf>
    <xf numFmtId="180" fontId="39" fillId="8" borderId="7" xfId="0" applyNumberFormat="1" applyFont="1" applyFill="1" applyBorder="1" applyAlignment="1">
      <alignment horizontal="right" vertical="center"/>
    </xf>
    <xf numFmtId="180" fontId="39" fillId="8" borderId="31" xfId="0" applyNumberFormat="1" applyFont="1" applyFill="1" applyBorder="1" applyAlignment="1">
      <alignment horizontal="right" vertical="center"/>
    </xf>
    <xf numFmtId="176" fontId="39" fillId="4" borderId="8" xfId="0" applyNumberFormat="1" applyFont="1" applyFill="1" applyBorder="1" applyAlignment="1">
      <alignment horizontal="right" vertical="center"/>
    </xf>
    <xf numFmtId="176" fontId="39" fillId="4" borderId="51" xfId="0" applyNumberFormat="1" applyFont="1" applyFill="1" applyBorder="1" applyAlignment="1">
      <alignment horizontal="center" vertical="center"/>
    </xf>
    <xf numFmtId="176" fontId="39" fillId="4" borderId="28" xfId="0" applyNumberFormat="1" applyFont="1" applyFill="1" applyBorder="1" applyAlignment="1">
      <alignment horizontal="center" vertical="center"/>
    </xf>
    <xf numFmtId="0" fontId="39" fillId="12" borderId="5" xfId="0" applyFont="1" applyFill="1" applyBorder="1" applyAlignment="1">
      <alignment horizontal="center" vertical="center" shrinkToFit="1"/>
    </xf>
    <xf numFmtId="0" fontId="39" fillId="12" borderId="7" xfId="0" applyFont="1" applyFill="1" applyBorder="1" applyAlignment="1">
      <alignment horizontal="center" vertical="center" shrinkToFit="1"/>
    </xf>
    <xf numFmtId="49" fontId="4" fillId="12" borderId="3" xfId="0" applyNumberFormat="1" applyFont="1" applyFill="1" applyBorder="1" applyAlignment="1">
      <alignment horizontal="center" vertical="center"/>
    </xf>
    <xf numFmtId="0" fontId="4" fillId="9" borderId="4" xfId="0" applyFont="1" applyFill="1" applyBorder="1" applyAlignment="1">
      <alignment horizontal="left" vertical="top" wrapText="1"/>
    </xf>
    <xf numFmtId="0" fontId="4" fillId="9" borderId="5" xfId="0" applyFont="1" applyFill="1" applyBorder="1" applyAlignment="1">
      <alignment horizontal="left" vertical="top" wrapText="1"/>
    </xf>
    <xf numFmtId="0" fontId="4" fillId="9" borderId="6" xfId="0" applyFont="1" applyFill="1" applyBorder="1" applyAlignment="1">
      <alignment horizontal="left" vertical="top" wrapText="1"/>
    </xf>
    <xf numFmtId="0" fontId="4" fillId="9" borderId="7" xfId="0" applyFont="1" applyFill="1" applyBorder="1" applyAlignment="1">
      <alignment horizontal="left" vertical="top" wrapText="1"/>
    </xf>
    <xf numFmtId="0" fontId="4" fillId="9" borderId="3" xfId="0" applyFont="1" applyFill="1" applyBorder="1" applyAlignment="1">
      <alignment horizontal="left" vertical="top" wrapText="1"/>
    </xf>
    <xf numFmtId="0" fontId="4" fillId="12" borderId="3" xfId="0" applyFont="1" applyFill="1" applyBorder="1" applyAlignment="1">
      <alignment horizontal="center" vertical="top" shrinkToFit="1"/>
    </xf>
    <xf numFmtId="0" fontId="4" fillId="9" borderId="17" xfId="0" applyFont="1" applyFill="1" applyBorder="1" applyAlignment="1">
      <alignment horizontal="left" vertical="top" wrapText="1"/>
    </xf>
    <xf numFmtId="0" fontId="4" fillId="9" borderId="11" xfId="0" applyFont="1" applyFill="1" applyBorder="1" applyAlignment="1">
      <alignment horizontal="left" vertical="top" wrapText="1"/>
    </xf>
    <xf numFmtId="0" fontId="4" fillId="9" borderId="0" xfId="0" applyFont="1" applyFill="1" applyAlignment="1">
      <alignment horizontal="left" vertical="top" wrapText="1"/>
    </xf>
    <xf numFmtId="0" fontId="4" fillId="9" borderId="10" xfId="0" applyFont="1" applyFill="1" applyBorder="1" applyAlignment="1">
      <alignment horizontal="left" vertical="top" wrapText="1"/>
    </xf>
    <xf numFmtId="0" fontId="4" fillId="9" borderId="31" xfId="0" applyFont="1" applyFill="1" applyBorder="1" applyAlignment="1">
      <alignment horizontal="left" vertical="top" wrapText="1"/>
    </xf>
    <xf numFmtId="0" fontId="0" fillId="12" borderId="3" xfId="0" applyFill="1" applyBorder="1">
      <alignment vertical="center"/>
    </xf>
    <xf numFmtId="0" fontId="27" fillId="0" borderId="7" xfId="0" applyFont="1" applyBorder="1" applyAlignment="1">
      <alignment horizontal="left" vertical="center" wrapText="1"/>
    </xf>
    <xf numFmtId="185" fontId="4" fillId="9" borderId="3" xfId="0" applyNumberFormat="1" applyFont="1" applyFill="1" applyBorder="1" applyAlignment="1">
      <alignment vertical="center" wrapText="1"/>
    </xf>
    <xf numFmtId="179" fontId="4" fillId="8" borderId="14" xfId="0" applyNumberFormat="1" applyFont="1" applyFill="1" applyBorder="1" applyAlignment="1">
      <alignment horizontal="center" vertical="center" shrinkToFit="1"/>
    </xf>
    <xf numFmtId="179" fontId="4" fillId="8" borderId="13" xfId="0" applyNumberFormat="1" applyFont="1" applyFill="1" applyBorder="1" applyAlignment="1">
      <alignment horizontal="center" vertical="center" shrinkToFit="1"/>
    </xf>
    <xf numFmtId="179" fontId="4" fillId="8" borderId="17" xfId="0" applyNumberFormat="1" applyFont="1" applyFill="1" applyBorder="1" applyAlignment="1">
      <alignment horizontal="center" vertical="center" shrinkToFit="1"/>
    </xf>
    <xf numFmtId="0" fontId="2" fillId="6" borderId="4"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31" xfId="0" applyFont="1" applyFill="1" applyBorder="1" applyAlignment="1">
      <alignment horizontal="center" vertical="center" wrapText="1"/>
    </xf>
    <xf numFmtId="183" fontId="4" fillId="8" borderId="13" xfId="0" applyNumberFormat="1" applyFont="1" applyFill="1" applyBorder="1" applyAlignment="1">
      <alignment horizontal="center" vertical="center" shrinkToFit="1"/>
    </xf>
    <xf numFmtId="183" fontId="4" fillId="8" borderId="17" xfId="0" applyNumberFormat="1" applyFont="1" applyFill="1" applyBorder="1" applyAlignment="1">
      <alignment horizontal="center" vertical="center" shrinkToFit="1"/>
    </xf>
    <xf numFmtId="0" fontId="39" fillId="6" borderId="4" xfId="0" applyFont="1" applyFill="1" applyBorder="1" applyAlignment="1">
      <alignment horizontal="center" vertical="center"/>
    </xf>
    <xf numFmtId="0" fontId="39" fillId="6" borderId="5" xfId="0" applyFont="1" applyFill="1" applyBorder="1" applyAlignment="1">
      <alignment horizontal="center" vertical="center"/>
    </xf>
    <xf numFmtId="0" fontId="39" fillId="6" borderId="11" xfId="0" applyFont="1" applyFill="1" applyBorder="1" applyAlignment="1">
      <alignment horizontal="center" vertical="center"/>
    </xf>
    <xf numFmtId="0" fontId="39" fillId="6" borderId="39" xfId="0" applyFont="1" applyFill="1" applyBorder="1" applyAlignment="1">
      <alignment horizontal="center" vertical="center"/>
    </xf>
    <xf numFmtId="0" fontId="39" fillId="6" borderId="0" xfId="0" applyFont="1" applyFill="1" applyAlignment="1">
      <alignment horizontal="center" vertical="center"/>
    </xf>
    <xf numFmtId="0" fontId="39" fillId="6" borderId="10" xfId="0" applyFont="1" applyFill="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11" xfId="0" applyFont="1" applyBorder="1">
      <alignment vertical="center"/>
    </xf>
    <xf numFmtId="0" fontId="4" fillId="0" borderId="39" xfId="0" applyFont="1" applyBorder="1">
      <alignment vertical="center"/>
    </xf>
    <xf numFmtId="0" fontId="4" fillId="0" borderId="0" xfId="0" applyFont="1">
      <alignment vertical="center"/>
    </xf>
    <xf numFmtId="0" fontId="4" fillId="0" borderId="10" xfId="0" applyFont="1" applyBorder="1">
      <alignment vertical="center"/>
    </xf>
    <xf numFmtId="0" fontId="4" fillId="0" borderId="3" xfId="0" applyFont="1" applyBorder="1" applyAlignment="1">
      <alignment horizontal="left" vertical="center"/>
    </xf>
    <xf numFmtId="0" fontId="39" fillId="0" borderId="20" xfId="0" applyFont="1" applyBorder="1" applyAlignment="1">
      <alignment vertical="center" wrapText="1"/>
    </xf>
    <xf numFmtId="0" fontId="4" fillId="0" borderId="6" xfId="0" applyFont="1" applyBorder="1">
      <alignment vertical="center"/>
    </xf>
    <xf numFmtId="0" fontId="4" fillId="0" borderId="7" xfId="0" applyFont="1" applyBorder="1">
      <alignment vertical="center"/>
    </xf>
    <xf numFmtId="0" fontId="4" fillId="0" borderId="31" xfId="0" applyFont="1" applyBorder="1">
      <alignment vertical="center"/>
    </xf>
    <xf numFmtId="179" fontId="4" fillId="0" borderId="4" xfId="0" applyNumberFormat="1" applyFont="1" applyBorder="1" applyAlignment="1">
      <alignment horizontal="left" vertical="center" justifyLastLine="1"/>
    </xf>
    <xf numFmtId="179" fontId="4" fillId="0" borderId="5" xfId="0" applyNumberFormat="1" applyFont="1" applyBorder="1" applyAlignment="1">
      <alignment horizontal="left" vertical="center" justifyLastLine="1"/>
    </xf>
    <xf numFmtId="179" fontId="4" fillId="0" borderId="11" xfId="0" applyNumberFormat="1" applyFont="1" applyBorder="1" applyAlignment="1">
      <alignment horizontal="left" vertical="center" justifyLastLine="1"/>
    </xf>
    <xf numFmtId="179" fontId="4" fillId="0" borderId="39" xfId="0" applyNumberFormat="1" applyFont="1" applyBorder="1" applyAlignment="1">
      <alignment horizontal="left" vertical="center" justifyLastLine="1"/>
    </xf>
    <xf numFmtId="179" fontId="4" fillId="0" borderId="0" xfId="0" applyNumberFormat="1" applyFont="1" applyAlignment="1">
      <alignment horizontal="left" vertical="center" justifyLastLine="1"/>
    </xf>
    <xf numFmtId="179" fontId="4" fillId="0" borderId="10" xfId="0" applyNumberFormat="1" applyFont="1" applyBorder="1" applyAlignment="1">
      <alignment horizontal="left" vertical="center" justifyLastLine="1"/>
    </xf>
    <xf numFmtId="179" fontId="4" fillId="0" borderId="6" xfId="0" applyNumberFormat="1" applyFont="1" applyBorder="1" applyAlignment="1">
      <alignment horizontal="left" vertical="center" justifyLastLine="1"/>
    </xf>
    <xf numFmtId="179" fontId="4" fillId="0" borderId="7" xfId="0" applyNumberFormat="1" applyFont="1" applyBorder="1" applyAlignment="1">
      <alignment horizontal="left" vertical="center" justifyLastLine="1"/>
    </xf>
    <xf numFmtId="179" fontId="4" fillId="0" borderId="31" xfId="0" applyNumberFormat="1" applyFont="1" applyBorder="1" applyAlignment="1">
      <alignment horizontal="left" vertical="center" justifyLastLine="1"/>
    </xf>
    <xf numFmtId="191" fontId="4" fillId="8" borderId="14" xfId="0" applyNumberFormat="1" applyFont="1" applyFill="1" applyBorder="1" applyAlignment="1">
      <alignment horizontal="center" vertical="center" shrinkToFit="1"/>
    </xf>
    <xf numFmtId="191" fontId="4" fillId="8" borderId="13" xfId="0" applyNumberFormat="1" applyFont="1" applyFill="1" applyBorder="1" applyAlignment="1">
      <alignment horizontal="center" vertical="center" shrinkToFit="1"/>
    </xf>
    <xf numFmtId="191" fontId="4" fillId="8" borderId="17" xfId="0" applyNumberFormat="1" applyFont="1" applyFill="1" applyBorder="1" applyAlignment="1">
      <alignment horizontal="center" vertical="center" shrinkToFit="1"/>
    </xf>
    <xf numFmtId="0" fontId="3" fillId="6" borderId="14" xfId="0" applyFont="1" applyFill="1" applyBorder="1" applyAlignment="1">
      <alignment horizontal="left" vertical="center" wrapText="1" justifyLastLine="1"/>
    </xf>
    <xf numFmtId="0" fontId="3" fillId="6" borderId="13" xfId="0" applyFont="1" applyFill="1" applyBorder="1" applyAlignment="1">
      <alignment horizontal="left" vertical="center" wrapText="1" justifyLastLine="1"/>
    </xf>
    <xf numFmtId="0" fontId="3" fillId="6" borderId="17" xfId="0" applyFont="1" applyFill="1" applyBorder="1" applyAlignment="1">
      <alignment horizontal="left" vertical="center" wrapText="1" justifyLastLine="1"/>
    </xf>
    <xf numFmtId="179" fontId="4" fillId="0" borderId="14" xfId="0" applyNumberFormat="1" applyFont="1" applyBorder="1" applyAlignment="1">
      <alignment horizontal="center" vertical="center" shrinkToFit="1"/>
    </xf>
    <xf numFmtId="179" fontId="4" fillId="0" borderId="13" xfId="0" applyNumberFormat="1" applyFont="1" applyBorder="1" applyAlignment="1">
      <alignment horizontal="center" vertical="center" shrinkToFit="1"/>
    </xf>
    <xf numFmtId="179" fontId="4" fillId="0" borderId="17" xfId="0" applyNumberFormat="1" applyFont="1" applyBorder="1" applyAlignment="1">
      <alignment horizontal="center" vertical="center" shrinkToFit="1"/>
    </xf>
    <xf numFmtId="179" fontId="4" fillId="0" borderId="4" xfId="0" applyNumberFormat="1" applyFont="1" applyBorder="1" applyAlignment="1">
      <alignment horizontal="center" vertical="center" justifyLastLine="1"/>
    </xf>
    <xf numFmtId="179" fontId="4" fillId="0" borderId="5" xfId="0" applyNumberFormat="1" applyFont="1" applyBorder="1" applyAlignment="1">
      <alignment horizontal="center" vertical="center" justifyLastLine="1"/>
    </xf>
    <xf numFmtId="179" fontId="4" fillId="0" borderId="11" xfId="0" applyNumberFormat="1" applyFont="1" applyBorder="1" applyAlignment="1">
      <alignment horizontal="center" vertical="center" justifyLastLine="1"/>
    </xf>
    <xf numFmtId="179" fontId="4" fillId="0" borderId="39" xfId="0" applyNumberFormat="1" applyFont="1" applyBorder="1" applyAlignment="1">
      <alignment horizontal="center" vertical="center" justifyLastLine="1"/>
    </xf>
    <xf numFmtId="179" fontId="4" fillId="0" borderId="0" xfId="0" applyNumberFormat="1" applyFont="1" applyAlignment="1">
      <alignment horizontal="center" vertical="center" justifyLastLine="1"/>
    </xf>
    <xf numFmtId="179" fontId="4" fillId="0" borderId="10" xfId="0" applyNumberFormat="1" applyFont="1" applyBorder="1" applyAlignment="1">
      <alignment horizontal="center" vertical="center" justifyLastLine="1"/>
    </xf>
    <xf numFmtId="179" fontId="4" fillId="0" borderId="6" xfId="0" applyNumberFormat="1" applyFont="1" applyBorder="1" applyAlignment="1">
      <alignment horizontal="center" vertical="center" justifyLastLine="1"/>
    </xf>
    <xf numFmtId="179" fontId="4" fillId="0" borderId="7" xfId="0" applyNumberFormat="1" applyFont="1" applyBorder="1" applyAlignment="1">
      <alignment horizontal="center" vertical="center" justifyLastLine="1"/>
    </xf>
    <xf numFmtId="179" fontId="4" fillId="0" borderId="31" xfId="0" applyNumberFormat="1" applyFont="1" applyBorder="1" applyAlignment="1">
      <alignment horizontal="center" vertical="center" justifyLastLine="1"/>
    </xf>
    <xf numFmtId="0" fontId="4" fillId="0" borderId="1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11" xfId="0" applyFont="1" applyBorder="1" applyAlignment="1">
      <alignment horizontal="center" vertical="center" justifyLastLine="1"/>
    </xf>
    <xf numFmtId="0" fontId="4" fillId="0" borderId="39" xfId="0" applyFont="1" applyBorder="1" applyAlignment="1">
      <alignment horizontal="center" vertical="center" justifyLastLine="1"/>
    </xf>
    <xf numFmtId="0" fontId="4" fillId="0" borderId="0" xfId="0" applyFont="1" applyAlignment="1">
      <alignment horizontal="center" vertical="center" justifyLastLine="1"/>
    </xf>
    <xf numFmtId="0" fontId="4" fillId="0" borderId="10" xfId="0" applyFont="1" applyBorder="1" applyAlignment="1">
      <alignment horizontal="center" vertical="center" justifyLastLine="1"/>
    </xf>
    <xf numFmtId="0" fontId="4" fillId="0" borderId="6" xfId="0" applyFont="1" applyBorder="1" applyAlignment="1">
      <alignment horizontal="center" vertical="center" justifyLastLine="1"/>
    </xf>
    <xf numFmtId="0" fontId="4" fillId="0" borderId="7" xfId="0" applyFont="1" applyBorder="1" applyAlignment="1">
      <alignment horizontal="center" vertical="center" justifyLastLine="1"/>
    </xf>
    <xf numFmtId="0" fontId="4" fillId="0" borderId="31" xfId="0" applyFont="1" applyBorder="1" applyAlignment="1">
      <alignment horizontal="center" vertical="center" justifyLastLine="1"/>
    </xf>
    <xf numFmtId="183" fontId="4" fillId="0" borderId="13" xfId="0" applyNumberFormat="1" applyFont="1" applyBorder="1" applyAlignment="1">
      <alignment horizontal="center" vertical="center" shrinkToFit="1"/>
    </xf>
    <xf numFmtId="183" fontId="4" fillId="0" borderId="17" xfId="0" applyNumberFormat="1" applyFont="1" applyBorder="1" applyAlignment="1">
      <alignment horizontal="center" vertical="center" shrinkToFit="1"/>
    </xf>
    <xf numFmtId="179" fontId="4" fillId="0" borderId="3" xfId="0" applyNumberFormat="1" applyFont="1" applyBorder="1" applyAlignment="1">
      <alignment horizontal="center" vertical="center" wrapText="1"/>
    </xf>
    <xf numFmtId="0" fontId="44" fillId="9" borderId="0" xfId="0" applyFont="1" applyFill="1" applyAlignment="1">
      <alignment horizontal="left" vertical="center" wrapText="1"/>
    </xf>
    <xf numFmtId="0" fontId="1" fillId="0" borderId="14" xfId="3" applyBorder="1" applyAlignment="1">
      <alignment horizontal="center" vertical="center"/>
    </xf>
    <xf numFmtId="0" fontId="1" fillId="0" borderId="17" xfId="3" applyBorder="1" applyAlignment="1">
      <alignment horizontal="center" vertical="center"/>
    </xf>
    <xf numFmtId="0" fontId="1" fillId="8" borderId="14" xfId="3" applyFill="1" applyBorder="1" applyAlignment="1">
      <alignment horizontal="center" vertical="center" shrinkToFit="1"/>
    </xf>
    <xf numFmtId="0" fontId="1" fillId="8" borderId="17" xfId="3" applyFill="1" applyBorder="1" applyAlignment="1">
      <alignment horizontal="center" vertical="center" shrinkToFit="1"/>
    </xf>
    <xf numFmtId="0" fontId="1" fillId="8" borderId="14" xfId="3" applyFill="1" applyBorder="1" applyAlignment="1">
      <alignment horizontal="center" vertical="center"/>
    </xf>
    <xf numFmtId="0" fontId="1" fillId="8" borderId="13" xfId="3" applyFill="1" applyBorder="1" applyAlignment="1">
      <alignment horizontal="center" vertical="center"/>
    </xf>
    <xf numFmtId="0" fontId="1" fillId="8" borderId="17" xfId="3" applyFill="1" applyBorder="1" applyAlignment="1">
      <alignment horizontal="center" vertical="center"/>
    </xf>
    <xf numFmtId="0" fontId="4" fillId="9" borderId="3" xfId="0" applyFont="1" applyFill="1" applyBorder="1" applyAlignment="1">
      <alignment horizontal="center" vertical="center" wrapText="1"/>
    </xf>
    <xf numFmtId="0" fontId="4" fillId="6" borderId="6" xfId="0" applyFont="1" applyFill="1" applyBorder="1" applyAlignment="1">
      <alignment horizontal="center" vertical="center" shrinkToFit="1"/>
    </xf>
    <xf numFmtId="0" fontId="4" fillId="6" borderId="31" xfId="0" applyFont="1" applyFill="1" applyBorder="1" applyAlignment="1">
      <alignment horizontal="center" vertical="center" shrinkToFi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179" fontId="0" fillId="0" borderId="3" xfId="0" applyNumberFormat="1" applyBorder="1" applyAlignment="1">
      <alignment horizontal="right" vertical="center" wrapText="1"/>
    </xf>
    <xf numFmtId="3" fontId="0" fillId="0" borderId="3" xfId="0" applyNumberFormat="1" applyBorder="1" applyAlignment="1">
      <alignment horizontal="right" vertical="center" wrapText="1"/>
    </xf>
    <xf numFmtId="0" fontId="0" fillId="0" borderId="3" xfId="0" applyBorder="1" applyAlignment="1">
      <alignment horizontal="right" vertical="center" wrapText="1"/>
    </xf>
    <xf numFmtId="184" fontId="0" fillId="0" borderId="3" xfId="0" applyNumberFormat="1" applyBorder="1" applyAlignment="1">
      <alignment horizontal="right" vertical="center" wrapText="1"/>
    </xf>
    <xf numFmtId="179" fontId="0" fillId="0" borderId="14" xfId="0" applyNumberFormat="1" applyBorder="1" applyAlignment="1">
      <alignment horizontal="left" vertical="center" wrapText="1"/>
    </xf>
    <xf numFmtId="179" fontId="0" fillId="0" borderId="13" xfId="0" applyNumberFormat="1" applyBorder="1" applyAlignment="1">
      <alignment horizontal="left" vertical="center" wrapText="1"/>
    </xf>
    <xf numFmtId="179" fontId="0" fillId="0" borderId="17" xfId="0" applyNumberFormat="1" applyBorder="1" applyAlignment="1">
      <alignment horizontal="left" vertical="center" wrapText="1"/>
    </xf>
    <xf numFmtId="179" fontId="4" fillId="0" borderId="3" xfId="0" applyNumberFormat="1" applyFont="1" applyBorder="1" applyAlignment="1">
      <alignment horizontal="center" vertical="center"/>
    </xf>
    <xf numFmtId="0" fontId="3" fillId="12" borderId="4" xfId="3" applyFont="1" applyFill="1" applyBorder="1" applyAlignment="1">
      <alignment horizontal="center" vertical="center" wrapText="1"/>
    </xf>
    <xf numFmtId="0" fontId="3" fillId="12" borderId="11" xfId="3" applyFont="1" applyFill="1" applyBorder="1" applyAlignment="1">
      <alignment horizontal="center" vertical="center" wrapText="1"/>
    </xf>
    <xf numFmtId="0" fontId="3" fillId="12" borderId="6" xfId="3" applyFont="1" applyFill="1" applyBorder="1" applyAlignment="1">
      <alignment horizontal="center" vertical="center" wrapText="1"/>
    </xf>
    <xf numFmtId="0" fontId="3" fillId="12" borderId="31" xfId="3" applyFont="1" applyFill="1" applyBorder="1" applyAlignment="1">
      <alignment horizontal="center" vertical="center" wrapText="1"/>
    </xf>
    <xf numFmtId="0" fontId="18" fillId="0" borderId="14" xfId="0" applyFont="1" applyBorder="1" applyAlignment="1">
      <alignment horizontal="center" vertical="top" wrapText="1"/>
    </xf>
    <xf numFmtId="0" fontId="18" fillId="0" borderId="13" xfId="0" applyFont="1" applyBorder="1" applyAlignment="1">
      <alignment horizontal="center" vertical="top" wrapText="1"/>
    </xf>
    <xf numFmtId="0" fontId="18" fillId="0" borderId="17" xfId="0" applyFont="1" applyBorder="1" applyAlignment="1">
      <alignment horizontal="center" vertical="top" wrapText="1"/>
    </xf>
    <xf numFmtId="0" fontId="27" fillId="0" borderId="0" xfId="0" applyFont="1" applyAlignment="1">
      <alignment horizontal="left" vertical="center" wrapText="1"/>
    </xf>
    <xf numFmtId="0" fontId="3" fillId="12" borderId="3" xfId="3" applyFont="1" applyFill="1" applyBorder="1" applyAlignment="1">
      <alignment horizontal="center" vertical="center" textRotation="255" shrinkToFit="1"/>
    </xf>
    <xf numFmtId="0" fontId="3" fillId="12" borderId="4" xfId="3" applyFont="1" applyFill="1" applyBorder="1" applyAlignment="1">
      <alignment horizontal="center" vertical="center" textRotation="255" shrinkToFit="1"/>
    </xf>
    <xf numFmtId="0" fontId="3" fillId="12" borderId="11" xfId="3" applyFont="1" applyFill="1" applyBorder="1" applyAlignment="1">
      <alignment horizontal="center" vertical="center" textRotation="255" shrinkToFit="1"/>
    </xf>
    <xf numFmtId="0" fontId="3" fillId="12" borderId="39" xfId="3" applyFont="1" applyFill="1" applyBorder="1" applyAlignment="1">
      <alignment horizontal="center" vertical="center" textRotation="255" shrinkToFit="1"/>
    </xf>
    <xf numFmtId="0" fontId="3" fillId="12" borderId="10" xfId="3" applyFont="1" applyFill="1" applyBorder="1" applyAlignment="1">
      <alignment horizontal="center" vertical="center" textRotation="255" shrinkToFit="1"/>
    </xf>
    <xf numFmtId="0" fontId="49" fillId="12" borderId="3" xfId="3" applyFont="1" applyFill="1" applyBorder="1" applyAlignment="1">
      <alignment horizontal="center" vertical="center" textRotation="255" shrinkToFit="1"/>
    </xf>
    <xf numFmtId="0" fontId="4" fillId="12" borderId="3" xfId="0" applyFont="1" applyFill="1" applyBorder="1" applyAlignment="1">
      <alignment horizontal="center" vertical="center" textRotation="255"/>
    </xf>
    <xf numFmtId="0" fontId="3" fillId="12" borderId="14" xfId="3" applyFont="1" applyFill="1" applyBorder="1" applyAlignment="1">
      <alignment horizontal="center" vertical="center"/>
    </xf>
    <xf numFmtId="0" fontId="3" fillId="12" borderId="13" xfId="3" applyFont="1" applyFill="1" applyBorder="1" applyAlignment="1">
      <alignment horizontal="center" vertical="center"/>
    </xf>
    <xf numFmtId="0" fontId="3" fillId="12" borderId="17" xfId="3" applyFont="1" applyFill="1" applyBorder="1" applyAlignment="1">
      <alignment horizontal="center" vertical="center"/>
    </xf>
    <xf numFmtId="0" fontId="3" fillId="12" borderId="5" xfId="3" applyFont="1" applyFill="1" applyBorder="1" applyAlignment="1">
      <alignment horizontal="center" vertical="center" wrapText="1"/>
    </xf>
    <xf numFmtId="0" fontId="3" fillId="12" borderId="7" xfId="3" applyFont="1" applyFill="1" applyBorder="1" applyAlignment="1">
      <alignment horizontal="center" vertical="center" wrapText="1"/>
    </xf>
    <xf numFmtId="0" fontId="3" fillId="12" borderId="4" xfId="3" applyFont="1" applyFill="1" applyBorder="1" applyAlignment="1">
      <alignment horizontal="center" vertical="center"/>
    </xf>
    <xf numFmtId="0" fontId="3" fillId="12" borderId="5" xfId="3" applyFont="1" applyFill="1" applyBorder="1" applyAlignment="1">
      <alignment horizontal="center" vertical="center"/>
    </xf>
    <xf numFmtId="0" fontId="3" fillId="12" borderId="11" xfId="3" applyFont="1" applyFill="1" applyBorder="1" applyAlignment="1">
      <alignment horizontal="center" vertical="center"/>
    </xf>
    <xf numFmtId="0" fontId="3" fillId="12" borderId="20" xfId="3" applyFont="1" applyFill="1" applyBorder="1" applyAlignment="1">
      <alignment horizontal="left" vertical="center" textRotation="255" shrinkToFit="1"/>
    </xf>
    <xf numFmtId="0" fontId="3" fillId="12" borderId="3" xfId="3" applyFont="1" applyFill="1" applyBorder="1" applyAlignment="1">
      <alignment horizontal="left" vertical="center" textRotation="255" shrinkToFit="1"/>
    </xf>
    <xf numFmtId="0" fontId="49" fillId="12" borderId="2" xfId="3" applyFont="1" applyFill="1" applyBorder="1" applyAlignment="1">
      <alignment horizontal="center" vertical="center" textRotation="255" shrinkToFit="1"/>
    </xf>
    <xf numFmtId="0" fontId="3" fillId="12" borderId="2" xfId="3" applyFont="1" applyFill="1" applyBorder="1" applyAlignment="1">
      <alignment horizontal="center" vertical="center" textRotation="255" shrinkToFit="1"/>
    </xf>
    <xf numFmtId="0" fontId="3" fillId="12" borderId="20" xfId="3" applyFont="1" applyFill="1" applyBorder="1" applyAlignment="1">
      <alignment horizontal="center" vertical="center" textRotation="255" shrinkToFit="1"/>
    </xf>
    <xf numFmtId="0" fontId="3" fillId="12" borderId="5" xfId="3" applyFont="1" applyFill="1" applyBorder="1" applyAlignment="1">
      <alignment horizontal="center" vertical="center" textRotation="255" shrinkToFit="1"/>
    </xf>
    <xf numFmtId="0" fontId="3" fillId="12" borderId="6" xfId="3" applyFont="1" applyFill="1" applyBorder="1" applyAlignment="1">
      <alignment horizontal="center" vertical="center" textRotation="255" shrinkToFit="1"/>
    </xf>
    <xf numFmtId="0" fontId="3" fillId="12" borderId="7" xfId="3" applyFont="1" applyFill="1" applyBorder="1" applyAlignment="1">
      <alignment horizontal="center" vertical="center" textRotation="255" shrinkToFit="1"/>
    </xf>
    <xf numFmtId="0" fontId="3" fillId="12" borderId="31" xfId="3" applyFont="1" applyFill="1" applyBorder="1" applyAlignment="1">
      <alignment horizontal="center" vertical="center" textRotation="255" shrinkToFit="1"/>
    </xf>
    <xf numFmtId="180" fontId="39" fillId="4" borderId="65" xfId="0" applyNumberFormat="1" applyFont="1" applyFill="1" applyBorder="1" applyAlignment="1">
      <alignment horizontal="right" vertical="center"/>
    </xf>
    <xf numFmtId="180" fontId="39" fillId="4" borderId="66" xfId="0" applyNumberFormat="1" applyFont="1" applyFill="1" applyBorder="1" applyAlignment="1">
      <alignment horizontal="right" vertical="center"/>
    </xf>
    <xf numFmtId="180" fontId="39" fillId="4" borderId="29" xfId="0" applyNumberFormat="1" applyFont="1" applyFill="1" applyBorder="1" applyAlignment="1">
      <alignment horizontal="right" vertical="center"/>
    </xf>
    <xf numFmtId="176" fontId="39" fillId="4" borderId="60" xfId="0" applyNumberFormat="1" applyFont="1" applyFill="1" applyBorder="1" applyAlignment="1">
      <alignment horizontal="right" vertical="center"/>
    </xf>
    <xf numFmtId="176" fontId="39" fillId="4" borderId="30" xfId="0" applyNumberFormat="1" applyFont="1" applyFill="1" applyBorder="1" applyAlignment="1">
      <alignment horizontal="right" vertical="center"/>
    </xf>
    <xf numFmtId="176" fontId="39" fillId="4" borderId="39" xfId="0" applyNumberFormat="1" applyFont="1" applyFill="1" applyBorder="1" applyAlignment="1">
      <alignment horizontal="right" vertical="center"/>
    </xf>
    <xf numFmtId="176" fontId="39" fillId="4" borderId="0" xfId="0" applyNumberFormat="1" applyFont="1" applyFill="1" applyAlignment="1">
      <alignment horizontal="right" vertical="center"/>
    </xf>
    <xf numFmtId="176" fontId="39" fillId="4" borderId="10" xfId="0" applyNumberFormat="1" applyFont="1" applyFill="1" applyBorder="1" applyAlignment="1">
      <alignment horizontal="right" vertical="center"/>
    </xf>
    <xf numFmtId="176" fontId="39" fillId="4" borderId="67" xfId="0" applyNumberFormat="1" applyFont="1" applyFill="1" applyBorder="1" applyAlignment="1">
      <alignment horizontal="right" vertical="center"/>
    </xf>
    <xf numFmtId="176" fontId="39" fillId="4" borderId="60" xfId="0" applyNumberFormat="1" applyFont="1" applyFill="1" applyBorder="1" applyAlignment="1">
      <alignment horizontal="center" vertical="center"/>
    </xf>
    <xf numFmtId="176" fontId="39" fillId="4" borderId="30" xfId="0" applyNumberFormat="1" applyFont="1" applyFill="1" applyBorder="1" applyAlignment="1">
      <alignment horizontal="center" vertical="center"/>
    </xf>
    <xf numFmtId="0" fontId="39" fillId="4" borderId="20" xfId="0" applyFont="1" applyFill="1" applyBorder="1" applyAlignment="1">
      <alignment horizontal="left" vertical="center"/>
    </xf>
    <xf numFmtId="0" fontId="39" fillId="4" borderId="18" xfId="0" applyFont="1" applyFill="1" applyBorder="1" applyAlignment="1">
      <alignment horizontal="left" vertical="center"/>
    </xf>
    <xf numFmtId="0" fontId="39" fillId="4" borderId="2" xfId="0" applyFont="1" applyFill="1" applyBorder="1" applyAlignment="1">
      <alignment horizontal="left" vertical="center"/>
    </xf>
    <xf numFmtId="186" fontId="4" fillId="9" borderId="3" xfId="0" applyNumberFormat="1" applyFont="1" applyFill="1" applyBorder="1" applyAlignment="1">
      <alignment vertical="center" shrinkToFit="1"/>
    </xf>
    <xf numFmtId="0" fontId="3" fillId="12" borderId="20" xfId="0" applyFont="1" applyFill="1" applyBorder="1" applyAlignment="1">
      <alignment horizontal="center" vertical="center"/>
    </xf>
    <xf numFmtId="0" fontId="3" fillId="12" borderId="2" xfId="0" applyFont="1" applyFill="1" applyBorder="1" applyAlignment="1">
      <alignment horizontal="center" vertical="center"/>
    </xf>
    <xf numFmtId="185" fontId="4" fillId="9" borderId="4" xfId="0" applyNumberFormat="1" applyFont="1" applyFill="1" applyBorder="1" applyAlignment="1">
      <alignment vertical="center" shrinkToFit="1"/>
    </xf>
    <xf numFmtId="185" fontId="4" fillId="9" borderId="11" xfId="0" applyNumberFormat="1" applyFont="1" applyFill="1" applyBorder="1" applyAlignment="1">
      <alignment vertical="center" shrinkToFit="1"/>
    </xf>
    <xf numFmtId="186" fontId="4" fillId="8" borderId="3" xfId="0" applyNumberFormat="1" applyFont="1" applyFill="1" applyBorder="1" applyAlignment="1">
      <alignment vertical="center" shrinkToFit="1"/>
    </xf>
    <xf numFmtId="185" fontId="4" fillId="8" borderId="4" xfId="0" applyNumberFormat="1" applyFont="1" applyFill="1" applyBorder="1" applyAlignment="1">
      <alignment vertical="center" shrinkToFit="1"/>
    </xf>
    <xf numFmtId="185" fontId="4" fillId="8" borderId="11" xfId="0" applyNumberFormat="1" applyFont="1" applyFill="1" applyBorder="1" applyAlignment="1">
      <alignment vertical="center" shrinkToFit="1"/>
    </xf>
    <xf numFmtId="0" fontId="4" fillId="6" borderId="3" xfId="0" applyFont="1" applyFill="1" applyBorder="1" applyAlignment="1">
      <alignment horizontal="center" vertical="center" textRotation="255"/>
    </xf>
    <xf numFmtId="178" fontId="4" fillId="6" borderId="14" xfId="0" applyNumberFormat="1" applyFont="1" applyFill="1" applyBorder="1" applyAlignment="1">
      <alignment horizontal="center" vertical="center"/>
    </xf>
    <xf numFmtId="178" fontId="4" fillId="6" borderId="17" xfId="0" applyNumberFormat="1" applyFont="1" applyFill="1" applyBorder="1" applyAlignment="1">
      <alignment horizontal="center" vertical="center"/>
    </xf>
    <xf numFmtId="185" fontId="4" fillId="9" borderId="4" xfId="0" applyNumberFormat="1" applyFont="1" applyFill="1" applyBorder="1" applyAlignment="1">
      <alignment vertical="center" wrapText="1" shrinkToFit="1"/>
    </xf>
    <xf numFmtId="185" fontId="4" fillId="9" borderId="5" xfId="0" applyNumberFormat="1" applyFont="1" applyFill="1" applyBorder="1" applyAlignment="1">
      <alignment vertical="center" wrapText="1" shrinkToFit="1"/>
    </xf>
    <xf numFmtId="185" fontId="4" fillId="9" borderId="11" xfId="0" applyNumberFormat="1" applyFont="1" applyFill="1" applyBorder="1" applyAlignment="1">
      <alignment vertical="center" wrapText="1" shrinkToFit="1"/>
    </xf>
    <xf numFmtId="0" fontId="4" fillId="9" borderId="4" xfId="0" applyFont="1" applyFill="1" applyBorder="1" applyAlignment="1">
      <alignment horizontal="left" vertical="center" wrapText="1"/>
    </xf>
    <xf numFmtId="0" fontId="4" fillId="9" borderId="5" xfId="0" applyFont="1" applyFill="1" applyBorder="1" applyAlignment="1">
      <alignment horizontal="left" vertical="center" wrapText="1"/>
    </xf>
    <xf numFmtId="0" fontId="4" fillId="9" borderId="11"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7" xfId="0" applyFont="1" applyFill="1" applyBorder="1" applyAlignment="1">
      <alignment horizontal="left" vertical="center" wrapText="1"/>
    </xf>
    <xf numFmtId="0" fontId="4" fillId="9" borderId="31" xfId="0" applyFont="1" applyFill="1" applyBorder="1" applyAlignment="1">
      <alignment horizontal="left" vertical="center" wrapText="1"/>
    </xf>
    <xf numFmtId="186" fontId="4" fillId="9" borderId="6" xfId="0" applyNumberFormat="1" applyFont="1" applyFill="1" applyBorder="1" applyAlignment="1">
      <alignment vertical="center" wrapText="1" shrinkToFit="1"/>
    </xf>
    <xf numFmtId="186" fontId="4" fillId="9" borderId="7" xfId="0" applyNumberFormat="1" applyFont="1" applyFill="1" applyBorder="1" applyAlignment="1">
      <alignment vertical="center" wrapText="1" shrinkToFit="1"/>
    </xf>
    <xf numFmtId="186" fontId="4" fillId="9" borderId="31" xfId="0" applyNumberFormat="1" applyFont="1" applyFill="1" applyBorder="1" applyAlignment="1">
      <alignment vertical="center" wrapText="1" shrinkToFit="1"/>
    </xf>
    <xf numFmtId="57" fontId="4" fillId="9" borderId="4" xfId="0" applyNumberFormat="1" applyFont="1" applyFill="1" applyBorder="1" applyAlignment="1">
      <alignment horizontal="left" vertical="center" wrapText="1"/>
    </xf>
    <xf numFmtId="57" fontId="4" fillId="9" borderId="5" xfId="0" applyNumberFormat="1" applyFont="1" applyFill="1" applyBorder="1" applyAlignment="1">
      <alignment horizontal="left" vertical="center" wrapText="1"/>
    </xf>
    <xf numFmtId="57" fontId="4" fillId="9" borderId="11" xfId="0" applyNumberFormat="1" applyFont="1" applyFill="1" applyBorder="1" applyAlignment="1">
      <alignment horizontal="left" vertical="center" wrapText="1"/>
    </xf>
    <xf numFmtId="57" fontId="4" fillId="9" borderId="6" xfId="0" applyNumberFormat="1" applyFont="1" applyFill="1" applyBorder="1" applyAlignment="1">
      <alignment horizontal="left" vertical="center" wrapText="1"/>
    </xf>
    <xf numFmtId="57" fontId="4" fillId="9" borderId="7" xfId="0" applyNumberFormat="1" applyFont="1" applyFill="1" applyBorder="1" applyAlignment="1">
      <alignment horizontal="left" vertical="center" wrapText="1"/>
    </xf>
    <xf numFmtId="57" fontId="4" fillId="9" borderId="31" xfId="0" applyNumberFormat="1" applyFont="1" applyFill="1" applyBorder="1" applyAlignment="1">
      <alignment horizontal="left" vertical="center" wrapText="1"/>
    </xf>
    <xf numFmtId="0" fontId="4" fillId="12" borderId="17" xfId="0" applyFont="1" applyFill="1" applyBorder="1" applyAlignment="1">
      <alignment horizontal="center" vertical="top" wrapText="1"/>
    </xf>
    <xf numFmtId="0" fontId="4" fillId="12" borderId="3" xfId="0" applyFont="1" applyFill="1" applyBorder="1" applyAlignment="1">
      <alignment horizontal="center" vertical="top" wrapText="1"/>
    </xf>
    <xf numFmtId="0" fontId="4" fillId="12" borderId="14" xfId="0" applyFont="1" applyFill="1" applyBorder="1" applyAlignment="1">
      <alignment horizontal="center" vertical="top" wrapText="1"/>
    </xf>
    <xf numFmtId="0" fontId="4" fillId="12" borderId="13" xfId="0" applyFont="1" applyFill="1" applyBorder="1" applyAlignment="1">
      <alignment horizontal="center" vertical="top" wrapText="1"/>
    </xf>
    <xf numFmtId="0" fontId="39" fillId="0" borderId="3" xfId="0" applyFont="1" applyBorder="1" applyAlignment="1">
      <alignment horizontal="center" vertical="center" wrapText="1"/>
    </xf>
    <xf numFmtId="0" fontId="39" fillId="0" borderId="3" xfId="0" applyFont="1" applyBorder="1" applyAlignment="1">
      <alignment vertical="center" wrapText="1"/>
    </xf>
    <xf numFmtId="0" fontId="39" fillId="0" borderId="3" xfId="0" applyFont="1" applyBorder="1" applyAlignment="1">
      <alignment vertical="center" shrinkToFit="1"/>
    </xf>
    <xf numFmtId="0" fontId="39" fillId="0" borderId="2" xfId="0" applyFont="1" applyBorder="1" applyAlignment="1">
      <alignment vertical="center" wrapText="1"/>
    </xf>
    <xf numFmtId="0" fontId="39" fillId="12" borderId="14" xfId="0" applyFont="1" applyFill="1" applyBorder="1" applyAlignment="1">
      <alignment horizontal="center" vertical="center"/>
    </xf>
    <xf numFmtId="0" fontId="39" fillId="12" borderId="13" xfId="0" applyFont="1" applyFill="1" applyBorder="1" applyAlignment="1">
      <alignment horizontal="center" vertical="center"/>
    </xf>
    <xf numFmtId="0" fontId="39" fillId="12" borderId="17" xfId="0" applyFont="1" applyFill="1" applyBorder="1" applyAlignment="1">
      <alignment horizontal="center" vertical="center"/>
    </xf>
    <xf numFmtId="179" fontId="39" fillId="0" borderId="20" xfId="0" applyNumberFormat="1" applyFont="1" applyBorder="1" applyAlignment="1">
      <alignment horizontal="center" vertical="center"/>
    </xf>
    <xf numFmtId="0" fontId="39" fillId="0" borderId="20" xfId="0" applyFont="1" applyBorder="1" applyAlignment="1">
      <alignment vertical="center" shrinkToFit="1"/>
    </xf>
    <xf numFmtId="0" fontId="39" fillId="0" borderId="2" xfId="0" applyFont="1" applyBorder="1" applyAlignment="1">
      <alignment vertical="center" shrinkToFit="1"/>
    </xf>
    <xf numFmtId="185" fontId="4" fillId="9" borderId="5" xfId="0" applyNumberFormat="1" applyFont="1" applyFill="1" applyBorder="1" applyAlignment="1">
      <alignment vertical="center" shrinkToFit="1"/>
    </xf>
    <xf numFmtId="185" fontId="4" fillId="9" borderId="6" xfId="0" applyNumberFormat="1" applyFont="1" applyFill="1" applyBorder="1" applyAlignment="1">
      <alignment vertical="center" shrinkToFit="1"/>
    </xf>
    <xf numFmtId="185" fontId="4" fillId="9" borderId="7" xfId="0" applyNumberFormat="1" applyFont="1" applyFill="1" applyBorder="1" applyAlignment="1">
      <alignment vertical="center" shrinkToFit="1"/>
    </xf>
    <xf numFmtId="185" fontId="4" fillId="9" borderId="31" xfId="0" applyNumberFormat="1" applyFont="1" applyFill="1" applyBorder="1" applyAlignment="1">
      <alignment vertical="center" shrinkToFit="1"/>
    </xf>
    <xf numFmtId="185" fontId="4" fillId="0" borderId="4" xfId="0" applyNumberFormat="1" applyFont="1" applyBorder="1" applyAlignment="1">
      <alignment vertical="center" shrinkToFit="1"/>
    </xf>
    <xf numFmtId="185" fontId="4" fillId="0" borderId="11" xfId="0" applyNumberFormat="1" applyFont="1" applyBorder="1" applyAlignment="1">
      <alignment vertical="center" shrinkToFit="1"/>
    </xf>
    <xf numFmtId="185" fontId="4" fillId="0" borderId="6" xfId="0" applyNumberFormat="1" applyFont="1" applyBorder="1" applyAlignment="1">
      <alignment vertical="center" shrinkToFit="1"/>
    </xf>
    <xf numFmtId="185" fontId="4" fillId="0" borderId="31" xfId="0" applyNumberFormat="1" applyFont="1" applyBorder="1" applyAlignment="1">
      <alignment vertical="center" shrinkToFit="1"/>
    </xf>
    <xf numFmtId="185" fontId="4" fillId="8" borderId="6" xfId="0" applyNumberFormat="1" applyFont="1" applyFill="1" applyBorder="1" applyAlignment="1">
      <alignment vertical="center" shrinkToFit="1"/>
    </xf>
    <xf numFmtId="185" fontId="4" fillId="8" borderId="31" xfId="0" applyNumberFormat="1" applyFont="1" applyFill="1" applyBorder="1" applyAlignment="1">
      <alignment vertical="center" shrinkToFit="1"/>
    </xf>
    <xf numFmtId="0" fontId="0" fillId="0" borderId="14" xfId="0" applyBorder="1" applyAlignment="1">
      <alignment horizontal="center" vertical="top"/>
    </xf>
    <xf numFmtId="0" fontId="0" fillId="0" borderId="13" xfId="0" applyBorder="1" applyAlignment="1">
      <alignment horizontal="center" vertical="top"/>
    </xf>
    <xf numFmtId="0" fontId="0" fillId="0" borderId="17" xfId="0" applyBorder="1" applyAlignment="1">
      <alignment horizontal="center" vertical="top"/>
    </xf>
    <xf numFmtId="0" fontId="4" fillId="12" borderId="3" xfId="0" applyFont="1" applyFill="1" applyBorder="1" applyAlignment="1">
      <alignment horizontal="center" vertical="center" justifyLastLine="1"/>
    </xf>
    <xf numFmtId="0" fontId="4" fillId="9" borderId="3" xfId="0" applyFont="1" applyFill="1" applyBorder="1" applyAlignment="1">
      <alignment horizontal="center" vertical="center" justifyLastLine="1"/>
    </xf>
    <xf numFmtId="0" fontId="4" fillId="0" borderId="3" xfId="0" applyFont="1" applyBorder="1" applyAlignment="1">
      <alignment horizontal="left" vertical="center" justifyLastLine="1"/>
    </xf>
    <xf numFmtId="0" fontId="4" fillId="0" borderId="14" xfId="0" applyFont="1" applyBorder="1" applyAlignment="1">
      <alignment horizontal="center" vertical="center" wrapText="1" justifyLastLine="1"/>
    </xf>
    <xf numFmtId="0" fontId="4" fillId="0" borderId="13" xfId="0" applyFont="1" applyBorder="1" applyAlignment="1">
      <alignment horizontal="center" vertical="center" wrapText="1" justifyLastLine="1"/>
    </xf>
    <xf numFmtId="0" fontId="4" fillId="0" borderId="17" xfId="0" applyFont="1" applyBorder="1" applyAlignment="1">
      <alignment horizontal="center" vertical="center" wrapText="1" justifyLastLine="1"/>
    </xf>
    <xf numFmtId="0" fontId="4" fillId="6" borderId="39" xfId="0" applyFont="1" applyFill="1" applyBorder="1" applyAlignment="1">
      <alignment horizontal="center" vertical="center" justifyLastLine="1"/>
    </xf>
    <xf numFmtId="0" fontId="4" fillId="6" borderId="0" xfId="0" applyFont="1" applyFill="1" applyAlignment="1">
      <alignment horizontal="center" vertical="center" justifyLastLine="1"/>
    </xf>
    <xf numFmtId="0" fontId="4" fillId="6" borderId="10" xfId="0" applyFont="1" applyFill="1" applyBorder="1" applyAlignment="1">
      <alignment horizontal="center" vertical="center" justifyLastLine="1"/>
    </xf>
    <xf numFmtId="0" fontId="5" fillId="6" borderId="14" xfId="0" applyFont="1" applyFill="1" applyBorder="1" applyAlignment="1">
      <alignment horizontal="center" vertical="center" shrinkToFit="1"/>
    </xf>
    <xf numFmtId="0" fontId="5" fillId="6" borderId="13" xfId="0" applyFont="1" applyFill="1" applyBorder="1" applyAlignment="1">
      <alignment horizontal="center" vertical="center" shrinkToFit="1"/>
    </xf>
    <xf numFmtId="0" fontId="5" fillId="6" borderId="17" xfId="0" applyFont="1" applyFill="1" applyBorder="1" applyAlignment="1">
      <alignment horizontal="center" vertical="center" shrinkToFit="1"/>
    </xf>
    <xf numFmtId="178" fontId="4" fillId="0" borderId="4" xfId="0" applyNumberFormat="1" applyFont="1" applyBorder="1" applyAlignment="1">
      <alignment horizontal="right" vertical="center"/>
    </xf>
    <xf numFmtId="178" fontId="4" fillId="0" borderId="5" xfId="0" applyNumberFormat="1" applyFont="1" applyBorder="1" applyAlignment="1">
      <alignment horizontal="right" vertical="center"/>
    </xf>
    <xf numFmtId="178" fontId="4" fillId="0" borderId="11" xfId="0" applyNumberFormat="1" applyFont="1" applyBorder="1" applyAlignment="1">
      <alignment horizontal="right" vertical="center"/>
    </xf>
    <xf numFmtId="0" fontId="4" fillId="12" borderId="20" xfId="0" applyFont="1" applyFill="1" applyBorder="1" applyAlignment="1">
      <alignment horizontal="center" vertical="center" textRotation="255"/>
    </xf>
    <xf numFmtId="0" fontId="4" fillId="12" borderId="2" xfId="0" applyFont="1" applyFill="1" applyBorder="1" applyAlignment="1">
      <alignment horizontal="center" vertical="center" textRotation="255"/>
    </xf>
    <xf numFmtId="187" fontId="4" fillId="8" borderId="4" xfId="0" applyNumberFormat="1" applyFont="1" applyFill="1" applyBorder="1" applyAlignment="1">
      <alignment vertical="center" shrinkToFit="1"/>
    </xf>
    <xf numFmtId="187" fontId="4" fillId="8" borderId="11" xfId="0" applyNumberFormat="1" applyFont="1" applyFill="1" applyBorder="1" applyAlignment="1">
      <alignment vertical="center" shrinkToFit="1"/>
    </xf>
    <xf numFmtId="179" fontId="4" fillId="12" borderId="14" xfId="0" applyNumberFormat="1" applyFont="1" applyFill="1" applyBorder="1">
      <alignment vertical="center"/>
    </xf>
    <xf numFmtId="179" fontId="4" fillId="12" borderId="13" xfId="0" applyNumberFormat="1" applyFont="1" applyFill="1" applyBorder="1">
      <alignment vertical="center"/>
    </xf>
    <xf numFmtId="179" fontId="4" fillId="12" borderId="17" xfId="0" applyNumberFormat="1" applyFont="1" applyFill="1" applyBorder="1">
      <alignment vertical="center"/>
    </xf>
    <xf numFmtId="0" fontId="39" fillId="6" borderId="4" xfId="0" applyFont="1" applyFill="1" applyBorder="1" applyAlignment="1">
      <alignment horizontal="center" vertical="center" shrinkToFit="1"/>
    </xf>
    <xf numFmtId="0" fontId="39" fillId="6" borderId="5" xfId="0" applyFont="1" applyFill="1" applyBorder="1" applyAlignment="1">
      <alignment horizontal="center" vertical="center" shrinkToFit="1"/>
    </xf>
    <xf numFmtId="0" fontId="39" fillId="6" borderId="11" xfId="0" applyFont="1" applyFill="1" applyBorder="1" applyAlignment="1">
      <alignment horizontal="center" vertical="center" shrinkToFit="1"/>
    </xf>
    <xf numFmtId="0" fontId="46" fillId="0" borderId="3" xfId="0" applyFont="1" applyBorder="1" applyAlignment="1">
      <alignment horizontal="center" vertical="top" wrapText="1"/>
    </xf>
    <xf numFmtId="191" fontId="39" fillId="8" borderId="3" xfId="0" applyNumberFormat="1" applyFont="1" applyFill="1" applyBorder="1" applyAlignment="1">
      <alignment horizontal="center" vertical="center"/>
    </xf>
    <xf numFmtId="0" fontId="39" fillId="12" borderId="3" xfId="0" applyFont="1" applyFill="1" applyBorder="1" applyAlignment="1">
      <alignment horizontal="center" vertical="top" wrapText="1"/>
    </xf>
    <xf numFmtId="0" fontId="39" fillId="12" borderId="3" xfId="0" applyFont="1" applyFill="1" applyBorder="1" applyAlignment="1">
      <alignment horizontal="center" vertical="top" shrinkToFit="1"/>
    </xf>
    <xf numFmtId="0" fontId="39" fillId="9" borderId="3" xfId="0" applyFont="1" applyFill="1" applyBorder="1" applyAlignment="1">
      <alignment horizontal="left" vertical="top" wrapText="1"/>
    </xf>
    <xf numFmtId="49" fontId="39" fillId="12" borderId="3" xfId="0" applyNumberFormat="1" applyFont="1" applyFill="1" applyBorder="1" applyAlignment="1">
      <alignment horizontal="center" vertical="center"/>
    </xf>
    <xf numFmtId="0" fontId="39" fillId="12" borderId="3" xfId="0" applyFont="1" applyFill="1" applyBorder="1" applyAlignment="1">
      <alignment horizontal="center" vertical="center"/>
    </xf>
    <xf numFmtId="0" fontId="4" fillId="9" borderId="7" xfId="0" applyFont="1" applyFill="1" applyBorder="1" applyAlignment="1">
      <alignment horizontal="left" vertical="center"/>
    </xf>
    <xf numFmtId="190" fontId="4" fillId="8" borderId="4" xfId="0" applyNumberFormat="1" applyFont="1" applyFill="1" applyBorder="1" applyAlignment="1">
      <alignment vertical="center" shrinkToFit="1"/>
    </xf>
    <xf numFmtId="190" fontId="4" fillId="8" borderId="11" xfId="0" applyNumberFormat="1" applyFont="1" applyFill="1" applyBorder="1" applyAlignment="1">
      <alignment vertical="center" shrinkToFit="1"/>
    </xf>
    <xf numFmtId="187" fontId="1" fillId="8" borderId="14" xfId="3" applyNumberFormat="1" applyFill="1" applyBorder="1" applyAlignment="1">
      <alignment horizontal="center" vertical="center"/>
    </xf>
    <xf numFmtId="187" fontId="1" fillId="8" borderId="17" xfId="3" applyNumberFormat="1" applyFill="1" applyBorder="1" applyAlignment="1">
      <alignment horizontal="center" vertical="center"/>
    </xf>
    <xf numFmtId="187" fontId="4" fillId="8" borderId="6" xfId="0" applyNumberFormat="1" applyFont="1" applyFill="1" applyBorder="1" applyAlignment="1">
      <alignment vertical="center" shrinkToFit="1"/>
    </xf>
    <xf numFmtId="187" fontId="4" fillId="8" borderId="31" xfId="0" applyNumberFormat="1" applyFont="1" applyFill="1" applyBorder="1" applyAlignment="1">
      <alignment vertical="center" shrinkToFit="1"/>
    </xf>
    <xf numFmtId="178" fontId="4" fillId="8" borderId="3" xfId="0" applyNumberFormat="1" applyFont="1" applyFill="1" applyBorder="1" applyAlignment="1">
      <alignment horizontal="right" vertical="center"/>
    </xf>
    <xf numFmtId="0" fontId="4" fillId="12" borderId="3" xfId="0" applyFont="1" applyFill="1" applyBorder="1" applyAlignment="1">
      <alignment horizontal="center" vertical="center" wrapText="1"/>
    </xf>
    <xf numFmtId="0" fontId="0" fillId="12" borderId="3" xfId="0" applyFill="1" applyBorder="1" applyAlignment="1">
      <alignment horizontal="center" vertical="center" wrapText="1"/>
    </xf>
    <xf numFmtId="0" fontId="0" fillId="12" borderId="3" xfId="0" applyFill="1" applyBorder="1" applyAlignment="1">
      <alignment horizontal="center" vertical="center" shrinkToFit="1"/>
    </xf>
    <xf numFmtId="185" fontId="4" fillId="9" borderId="3" xfId="0" applyNumberFormat="1" applyFont="1" applyFill="1" applyBorder="1" applyAlignment="1">
      <alignment vertical="center" shrinkToFit="1"/>
    </xf>
    <xf numFmtId="0" fontId="3" fillId="6" borderId="2" xfId="0" applyFont="1" applyFill="1" applyBorder="1" applyAlignment="1">
      <alignment horizontal="center" vertical="center"/>
    </xf>
    <xf numFmtId="0" fontId="3" fillId="12" borderId="3" xfId="0" applyFont="1" applyFill="1" applyBorder="1" applyAlignment="1">
      <alignment horizontal="center" vertical="center" shrinkToFit="1"/>
    </xf>
    <xf numFmtId="0" fontId="3" fillId="12" borderId="3" xfId="0" applyFont="1" applyFill="1" applyBorder="1" applyAlignment="1">
      <alignment horizontal="center" vertical="center"/>
    </xf>
    <xf numFmtId="179" fontId="4" fillId="0" borderId="14" xfId="0" applyNumberFormat="1" applyFont="1" applyBorder="1" applyAlignment="1">
      <alignment horizontal="right" vertical="center"/>
    </xf>
    <xf numFmtId="179" fontId="4" fillId="0" borderId="13" xfId="0" applyNumberFormat="1" applyFont="1" applyBorder="1" applyAlignment="1">
      <alignment horizontal="right" vertical="center"/>
    </xf>
    <xf numFmtId="179" fontId="4" fillId="0" borderId="17" xfId="0" applyNumberFormat="1" applyFont="1" applyBorder="1" applyAlignment="1">
      <alignment horizontal="right" vertical="center"/>
    </xf>
    <xf numFmtId="179" fontId="4" fillId="0" borderId="5" xfId="0" applyNumberFormat="1" applyFont="1" applyBorder="1" applyAlignment="1">
      <alignment horizontal="right" vertical="center"/>
    </xf>
    <xf numFmtId="179" fontId="4" fillId="0" borderId="11" xfId="0" applyNumberFormat="1" applyFont="1" applyBorder="1" applyAlignment="1">
      <alignment horizontal="right" vertical="center"/>
    </xf>
    <xf numFmtId="0" fontId="4" fillId="0" borderId="10" xfId="0" applyFont="1" applyBorder="1" applyAlignment="1">
      <alignment horizontal="center" vertical="center"/>
    </xf>
    <xf numFmtId="0" fontId="4" fillId="0" borderId="31" xfId="0" applyFont="1" applyBorder="1" applyAlignment="1">
      <alignment horizontal="center" vertical="center"/>
    </xf>
    <xf numFmtId="0" fontId="3" fillId="0" borderId="68" xfId="0" applyFont="1" applyBorder="1" applyAlignment="1">
      <alignment horizontal="center" vertical="center"/>
    </xf>
    <xf numFmtId="0" fontId="3" fillId="0" borderId="35" xfId="0" applyFont="1" applyBorder="1" applyAlignment="1">
      <alignment horizontal="center" vertical="center"/>
    </xf>
    <xf numFmtId="0" fontId="3" fillId="6" borderId="3" xfId="0" applyFont="1" applyFill="1" applyBorder="1" applyAlignment="1">
      <alignment horizontal="center" vertical="center"/>
    </xf>
    <xf numFmtId="185" fontId="4" fillId="9" borderId="15" xfId="0" applyNumberFormat="1" applyFont="1" applyFill="1" applyBorder="1" applyAlignment="1">
      <alignment vertical="center" shrinkToFit="1"/>
    </xf>
    <xf numFmtId="185" fontId="0" fillId="9" borderId="15" xfId="0" applyNumberFormat="1" applyFill="1" applyBorder="1" applyAlignment="1">
      <alignment vertical="center" shrinkToFit="1"/>
    </xf>
    <xf numFmtId="0" fontId="0" fillId="6" borderId="2" xfId="0" applyFill="1" applyBorder="1">
      <alignment vertical="center"/>
    </xf>
    <xf numFmtId="0" fontId="0" fillId="6" borderId="3" xfId="0" applyFill="1" applyBorder="1">
      <alignment vertical="center"/>
    </xf>
    <xf numFmtId="0" fontId="4" fillId="6" borderId="20" xfId="0" applyFont="1" applyFill="1" applyBorder="1" applyAlignment="1">
      <alignment horizontal="center" vertical="center"/>
    </xf>
    <xf numFmtId="0" fontId="0" fillId="6" borderId="20" xfId="0" applyFill="1" applyBorder="1" applyAlignment="1">
      <alignment horizontal="center" vertical="center"/>
    </xf>
    <xf numFmtId="0" fontId="4" fillId="6" borderId="3" xfId="0" applyFont="1" applyFill="1" applyBorder="1" applyAlignment="1">
      <alignment horizontal="center" vertical="center" textRotation="255" shrinkToFit="1"/>
    </xf>
    <xf numFmtId="0" fontId="4" fillId="0" borderId="3" xfId="0" applyFont="1" applyBorder="1" applyAlignment="1">
      <alignment horizontal="center" vertical="center"/>
    </xf>
    <xf numFmtId="0" fontId="0" fillId="0" borderId="3" xfId="0" applyBorder="1" applyAlignment="1">
      <alignment horizontal="center" vertical="center"/>
    </xf>
    <xf numFmtId="0" fontId="4" fillId="9" borderId="3" xfId="0" applyFont="1" applyFill="1" applyBorder="1" applyAlignment="1">
      <alignment horizontal="center" vertical="center"/>
    </xf>
    <xf numFmtId="0" fontId="0" fillId="6" borderId="2" xfId="0" applyFill="1" applyBorder="1" applyAlignment="1">
      <alignment horizontal="center" vertical="center"/>
    </xf>
    <xf numFmtId="0" fontId="4" fillId="12" borderId="15" xfId="0" applyFont="1" applyFill="1" applyBorder="1" applyAlignment="1">
      <alignment horizontal="center" vertical="center"/>
    </xf>
    <xf numFmtId="0" fontId="0" fillId="12" borderId="15" xfId="0" applyFill="1" applyBorder="1">
      <alignment vertical="center"/>
    </xf>
    <xf numFmtId="0" fontId="0" fillId="12" borderId="2" xfId="0" applyFill="1" applyBorder="1">
      <alignment vertical="center"/>
    </xf>
    <xf numFmtId="185" fontId="4" fillId="8" borderId="2" xfId="0" applyNumberFormat="1" applyFont="1" applyFill="1" applyBorder="1" applyAlignment="1">
      <alignment vertical="center" shrinkToFit="1"/>
    </xf>
    <xf numFmtId="185" fontId="0" fillId="8" borderId="2" xfId="0" applyNumberFormat="1" applyFill="1" applyBorder="1" applyAlignment="1">
      <alignment vertical="center" shrinkToFit="1"/>
    </xf>
    <xf numFmtId="0" fontId="4" fillId="12" borderId="3" xfId="0" quotePrefix="1" applyFont="1" applyFill="1" applyBorder="1" applyAlignment="1">
      <alignment horizontal="left" vertical="center" shrinkToFit="1"/>
    </xf>
    <xf numFmtId="0" fontId="4" fillId="12" borderId="3" xfId="0" applyFont="1" applyFill="1" applyBorder="1" applyAlignment="1">
      <alignment horizontal="left" vertical="center" shrinkToFit="1"/>
    </xf>
    <xf numFmtId="185" fontId="0" fillId="9" borderId="3" xfId="0" applyNumberFormat="1" applyFill="1" applyBorder="1" applyAlignment="1">
      <alignment vertical="center" shrinkToFit="1"/>
    </xf>
    <xf numFmtId="187" fontId="4" fillId="8" borderId="36" xfId="0" applyNumberFormat="1" applyFont="1" applyFill="1" applyBorder="1" applyAlignment="1">
      <alignment vertical="center" shrinkToFit="1"/>
    </xf>
    <xf numFmtId="187" fontId="4" fillId="8" borderId="38" xfId="0" applyNumberFormat="1" applyFont="1" applyFill="1" applyBorder="1" applyAlignment="1">
      <alignment vertical="center" shrinkToFit="1"/>
    </xf>
    <xf numFmtId="185" fontId="4" fillId="9" borderId="2" xfId="0" applyNumberFormat="1" applyFont="1" applyFill="1" applyBorder="1" applyAlignment="1">
      <alignment vertical="center" shrinkToFit="1"/>
    </xf>
    <xf numFmtId="185" fontId="0" fillId="9" borderId="2" xfId="0" applyNumberFormat="1" applyFill="1" applyBorder="1" applyAlignment="1">
      <alignment vertical="center" shrinkToFit="1"/>
    </xf>
    <xf numFmtId="185" fontId="4" fillId="8" borderId="15" xfId="0" applyNumberFormat="1" applyFont="1" applyFill="1" applyBorder="1" applyAlignment="1">
      <alignment vertical="center" shrinkToFit="1"/>
    </xf>
    <xf numFmtId="185" fontId="0" fillId="8" borderId="3" xfId="0" applyNumberFormat="1" applyFill="1" applyBorder="1" applyAlignment="1">
      <alignment vertical="center" shrinkToFit="1"/>
    </xf>
    <xf numFmtId="177" fontId="39" fillId="8" borderId="15" xfId="0" applyNumberFormat="1" applyFont="1" applyFill="1" applyBorder="1" applyAlignment="1">
      <alignment vertical="center" shrinkToFit="1"/>
    </xf>
    <xf numFmtId="187" fontId="4" fillId="8" borderId="3" xfId="0" applyNumberFormat="1" applyFont="1" applyFill="1" applyBorder="1" applyAlignment="1">
      <alignment vertical="center" shrinkToFit="1"/>
    </xf>
    <xf numFmtId="187" fontId="4" fillId="8" borderId="3" xfId="0" applyNumberFormat="1" applyFont="1" applyFill="1" applyBorder="1" applyAlignment="1">
      <alignment horizontal="center" vertical="center" shrinkToFit="1"/>
    </xf>
    <xf numFmtId="0" fontId="5" fillId="4" borderId="0" xfId="0" applyFont="1" applyFill="1" applyAlignment="1">
      <alignment horizontal="left" vertical="center" wrapText="1"/>
    </xf>
    <xf numFmtId="0" fontId="4" fillId="12" borderId="5"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7" xfId="0" applyFont="1" applyFill="1" applyBorder="1" applyAlignment="1">
      <alignment horizontal="center" vertical="center" wrapText="1"/>
    </xf>
    <xf numFmtId="0" fontId="4" fillId="12" borderId="2" xfId="0" applyFont="1" applyFill="1" applyBorder="1" applyAlignment="1">
      <alignment horizontal="left" vertical="center" shrinkToFit="1"/>
    </xf>
    <xf numFmtId="187" fontId="4" fillId="8" borderId="14" xfId="0" applyNumberFormat="1" applyFont="1" applyFill="1" applyBorder="1" applyAlignment="1">
      <alignment vertical="center" shrinkToFit="1"/>
    </xf>
    <xf numFmtId="187" fontId="4" fillId="8" borderId="17" xfId="0" applyNumberFormat="1" applyFont="1" applyFill="1" applyBorder="1" applyAlignment="1">
      <alignment vertical="center" shrinkToFit="1"/>
    </xf>
    <xf numFmtId="187" fontId="4" fillId="8" borderId="16" xfId="0" applyNumberFormat="1" applyFont="1" applyFill="1" applyBorder="1" applyAlignment="1">
      <alignment vertical="center" shrinkToFit="1"/>
    </xf>
    <xf numFmtId="187" fontId="4" fillId="8" borderId="41" xfId="0" applyNumberFormat="1" applyFont="1" applyFill="1" applyBorder="1" applyAlignment="1">
      <alignment vertical="center" shrinkToFit="1"/>
    </xf>
    <xf numFmtId="0" fontId="4" fillId="9" borderId="3" xfId="0" applyFont="1" applyFill="1" applyBorder="1" applyAlignment="1">
      <alignment horizontal="left" vertical="center" shrinkToFit="1"/>
    </xf>
    <xf numFmtId="179" fontId="4" fillId="0" borderId="68" xfId="0" applyNumberFormat="1" applyFont="1" applyBorder="1" applyAlignment="1">
      <alignment horizontal="center" vertical="center"/>
    </xf>
    <xf numFmtId="179" fontId="4" fillId="0" borderId="78" xfId="0" applyNumberFormat="1" applyFont="1" applyBorder="1" applyAlignment="1">
      <alignment horizontal="center" vertical="center"/>
    </xf>
    <xf numFmtId="179" fontId="4" fillId="0" borderId="35"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5" fillId="0" borderId="39"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31" xfId="0" applyFont="1" applyBorder="1" applyAlignment="1">
      <alignment horizontal="left" vertical="center" wrapText="1"/>
    </xf>
    <xf numFmtId="0" fontId="4" fillId="12" borderId="3" xfId="0" applyFont="1" applyFill="1" applyBorder="1" applyAlignment="1">
      <alignment horizontal="center" vertical="center" wrapText="1" shrinkToFit="1"/>
    </xf>
    <xf numFmtId="0" fontId="50" fillId="9" borderId="3" xfId="0" applyFont="1" applyFill="1" applyBorder="1" applyAlignment="1">
      <alignment horizontal="left" vertical="center" shrinkToFit="1"/>
    </xf>
    <xf numFmtId="0" fontId="3" fillId="6" borderId="3" xfId="0" applyFont="1" applyFill="1" applyBorder="1" applyAlignment="1">
      <alignment horizontal="center" vertical="center" shrinkToFit="1"/>
    </xf>
    <xf numFmtId="0" fontId="0" fillId="12" borderId="3" xfId="0" applyFill="1" applyBorder="1" applyAlignment="1">
      <alignment horizontal="center" vertical="center"/>
    </xf>
    <xf numFmtId="0" fontId="4" fillId="9" borderId="20"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31" xfId="0" applyFont="1" applyBorder="1" applyAlignment="1">
      <alignment horizontal="left" vertical="center"/>
    </xf>
    <xf numFmtId="0" fontId="3" fillId="12" borderId="3" xfId="0" applyFont="1" applyFill="1" applyBorder="1" applyAlignment="1">
      <alignment horizontal="center" vertical="center" wrapText="1"/>
    </xf>
    <xf numFmtId="0" fontId="4" fillId="6" borderId="2" xfId="0" applyFont="1" applyFill="1" applyBorder="1" applyAlignment="1">
      <alignment horizontal="center" vertical="center" shrinkToFit="1"/>
    </xf>
    <xf numFmtId="0" fontId="4" fillId="6" borderId="2" xfId="0" applyFont="1" applyFill="1" applyBorder="1" applyAlignment="1">
      <alignment horizontal="center" vertical="center" wrapText="1"/>
    </xf>
    <xf numFmtId="187" fontId="4" fillId="8" borderId="15" xfId="0" applyNumberFormat="1" applyFont="1" applyFill="1" applyBorder="1" applyAlignment="1">
      <alignment vertical="center" shrinkToFit="1"/>
    </xf>
    <xf numFmtId="187" fontId="0" fillId="8" borderId="15" xfId="0" applyNumberFormat="1" applyFill="1" applyBorder="1" applyAlignment="1">
      <alignment vertical="center" shrinkToFit="1"/>
    </xf>
    <xf numFmtId="187" fontId="0" fillId="8" borderId="14" xfId="0" applyNumberFormat="1" applyFill="1" applyBorder="1" applyAlignment="1">
      <alignment vertical="center" shrinkToFit="1"/>
    </xf>
    <xf numFmtId="187" fontId="0" fillId="8" borderId="13" xfId="0" applyNumberFormat="1" applyFill="1" applyBorder="1" applyAlignment="1">
      <alignment vertical="center" shrinkToFit="1"/>
    </xf>
    <xf numFmtId="187" fontId="0" fillId="8" borderId="17" xfId="0" applyNumberFormat="1" applyFill="1" applyBorder="1" applyAlignment="1">
      <alignment vertical="center" shrinkToFit="1"/>
    </xf>
    <xf numFmtId="187" fontId="0" fillId="8" borderId="2" xfId="0" applyNumberFormat="1" applyFill="1" applyBorder="1" applyAlignment="1">
      <alignment vertical="center" shrinkToFit="1"/>
    </xf>
    <xf numFmtId="0" fontId="4" fillId="0" borderId="0" xfId="0" applyFont="1" applyAlignment="1">
      <alignment vertical="center" wrapText="1"/>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2" borderId="0" xfId="0" applyFont="1" applyFill="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41" fillId="10" borderId="20" xfId="4" applyFont="1" applyFill="1" applyBorder="1" applyAlignment="1">
      <alignment horizontal="center" vertical="center" shrinkToFit="1"/>
    </xf>
    <xf numFmtId="0" fontId="41" fillId="10" borderId="2" xfId="4" applyFont="1" applyFill="1" applyBorder="1" applyAlignment="1">
      <alignment horizontal="center" vertical="center" shrinkToFit="1"/>
    </xf>
    <xf numFmtId="0" fontId="41" fillId="10" borderId="3" xfId="4" applyFont="1" applyFill="1" applyBorder="1" applyAlignment="1">
      <alignment horizontal="center" vertical="center" shrinkToFit="1"/>
    </xf>
    <xf numFmtId="0" fontId="41" fillId="10" borderId="4" xfId="4" applyFont="1" applyFill="1" applyBorder="1" applyAlignment="1">
      <alignment horizontal="center" vertical="center" shrinkToFit="1"/>
    </xf>
    <xf numFmtId="0" fontId="41" fillId="10" borderId="65" xfId="4" applyFont="1" applyFill="1" applyBorder="1" applyAlignment="1">
      <alignment horizontal="center" vertical="center" shrinkToFit="1"/>
    </xf>
    <xf numFmtId="0" fontId="41" fillId="10" borderId="17" xfId="4" applyFont="1" applyFill="1" applyBorder="1" applyAlignment="1">
      <alignment horizontal="center" vertical="center" shrinkToFit="1"/>
    </xf>
    <xf numFmtId="0" fontId="5" fillId="10" borderId="14" xfId="0" applyFont="1" applyFill="1" applyBorder="1" applyAlignment="1">
      <alignment horizontal="center" vertical="center" shrinkToFit="1"/>
    </xf>
    <xf numFmtId="0" fontId="5" fillId="10" borderId="13" xfId="0" applyFont="1" applyFill="1" applyBorder="1" applyAlignment="1">
      <alignment horizontal="center" vertical="center" shrinkToFit="1"/>
    </xf>
    <xf numFmtId="0" fontId="5" fillId="10" borderId="17" xfId="0" applyFont="1" applyFill="1" applyBorder="1" applyAlignment="1">
      <alignment horizontal="center" vertical="center" shrinkToFit="1"/>
    </xf>
    <xf numFmtId="0" fontId="5" fillId="10" borderId="2" xfId="0" applyFont="1" applyFill="1" applyBorder="1" applyAlignment="1">
      <alignment horizontal="center" vertical="center" shrinkToFit="1"/>
    </xf>
    <xf numFmtId="0" fontId="41" fillId="10" borderId="11" xfId="4" applyFont="1" applyFill="1" applyBorder="1" applyAlignment="1">
      <alignment horizontal="center" vertical="center" shrinkToFit="1"/>
    </xf>
    <xf numFmtId="38" fontId="5" fillId="10" borderId="3" xfId="1" applyFont="1" applyFill="1" applyBorder="1" applyAlignment="1">
      <alignment horizontal="center" vertical="center" wrapText="1" shrinkToFit="1"/>
    </xf>
    <xf numFmtId="38" fontId="5" fillId="10" borderId="20" xfId="1" applyFont="1" applyFill="1" applyBorder="1" applyAlignment="1">
      <alignment horizontal="center" vertical="center" wrapText="1" shrinkToFit="1"/>
    </xf>
    <xf numFmtId="0" fontId="26" fillId="10" borderId="3" xfId="0" applyFont="1" applyFill="1" applyBorder="1" applyAlignment="1">
      <alignment horizontal="center" vertical="center" wrapText="1" shrinkToFit="1"/>
    </xf>
    <xf numFmtId="0" fontId="5" fillId="10" borderId="3" xfId="0" applyFont="1" applyFill="1" applyBorder="1" applyAlignment="1">
      <alignment horizontal="center" vertical="center" shrinkToFit="1"/>
    </xf>
    <xf numFmtId="0" fontId="5" fillId="10" borderId="3" xfId="0" applyFont="1" applyFill="1" applyBorder="1" applyAlignment="1">
      <alignment horizontal="center" vertical="center" wrapText="1" shrinkToFit="1"/>
    </xf>
    <xf numFmtId="0" fontId="5" fillId="10" borderId="20" xfId="0" applyFont="1" applyFill="1" applyBorder="1" applyAlignment="1">
      <alignment horizontal="center" vertical="center" wrapText="1" shrinkToFit="1"/>
    </xf>
    <xf numFmtId="38" fontId="5" fillId="10" borderId="20" xfId="1" applyFont="1" applyFill="1" applyBorder="1" applyAlignment="1">
      <alignment horizontal="center" vertical="center" shrinkToFit="1"/>
    </xf>
    <xf numFmtId="38" fontId="5" fillId="10" borderId="19" xfId="1" applyFont="1" applyFill="1" applyBorder="1" applyAlignment="1">
      <alignment horizontal="center" vertical="center" shrinkToFit="1"/>
    </xf>
    <xf numFmtId="0" fontId="23" fillId="10" borderId="3" xfId="0" applyFont="1" applyFill="1" applyBorder="1" applyAlignment="1">
      <alignment horizontal="center" vertical="center" wrapText="1" shrinkToFit="1"/>
    </xf>
    <xf numFmtId="0" fontId="23" fillId="10" borderId="20" xfId="0" applyFont="1" applyFill="1" applyBorder="1" applyAlignment="1">
      <alignment horizontal="center" vertical="center" wrapText="1" shrinkToFit="1"/>
    </xf>
    <xf numFmtId="0" fontId="5" fillId="10" borderId="39" xfId="0" quotePrefix="1" applyFont="1" applyFill="1" applyBorder="1" applyAlignment="1">
      <alignment horizontal="center" vertical="center" wrapText="1" shrinkToFit="1"/>
    </xf>
    <xf numFmtId="0" fontId="5" fillId="10" borderId="0" xfId="0" quotePrefix="1" applyFont="1" applyFill="1" applyAlignment="1">
      <alignment horizontal="center" vertical="center" wrapText="1" shrinkToFit="1"/>
    </xf>
    <xf numFmtId="0" fontId="5" fillId="10" borderId="10" xfId="0" quotePrefix="1" applyFont="1" applyFill="1" applyBorder="1" applyAlignment="1">
      <alignment horizontal="center" vertical="center" wrapText="1" shrinkToFit="1"/>
    </xf>
    <xf numFmtId="0" fontId="5" fillId="10" borderId="6" xfId="0" quotePrefix="1" applyFont="1" applyFill="1" applyBorder="1" applyAlignment="1">
      <alignment horizontal="center" vertical="center" wrapText="1" shrinkToFit="1"/>
    </xf>
    <xf numFmtId="0" fontId="5" fillId="10" borderId="7" xfId="0" quotePrefix="1" applyFont="1" applyFill="1" applyBorder="1" applyAlignment="1">
      <alignment horizontal="center" vertical="center" wrapText="1" shrinkToFit="1"/>
    </xf>
    <xf numFmtId="0" fontId="5" fillId="10" borderId="31" xfId="0" quotePrefix="1" applyFont="1" applyFill="1" applyBorder="1" applyAlignment="1">
      <alignment horizontal="center" vertical="center" wrapText="1" shrinkToFit="1"/>
    </xf>
    <xf numFmtId="38" fontId="5" fillId="10" borderId="3" xfId="1" applyFont="1" applyFill="1" applyBorder="1" applyAlignment="1">
      <alignment horizontal="center" vertical="center" shrinkToFit="1"/>
    </xf>
    <xf numFmtId="0" fontId="5" fillId="10" borderId="20" xfId="0" applyFont="1" applyFill="1" applyBorder="1" applyAlignment="1">
      <alignment horizontal="center" vertical="center" shrinkToFit="1"/>
    </xf>
    <xf numFmtId="38" fontId="5" fillId="10" borderId="14" xfId="1" applyFont="1" applyFill="1" applyBorder="1" applyAlignment="1">
      <alignment horizontal="center" vertical="center" shrinkToFit="1"/>
    </xf>
    <xf numFmtId="0" fontId="5" fillId="10" borderId="4" xfId="0" applyFont="1" applyFill="1" applyBorder="1" applyAlignment="1">
      <alignment horizontal="center" vertical="center" shrinkToFit="1"/>
    </xf>
    <xf numFmtId="0" fontId="5" fillId="10" borderId="19" xfId="0" applyFont="1" applyFill="1" applyBorder="1" applyAlignment="1">
      <alignment horizontal="center" vertical="center" shrinkToFit="1"/>
    </xf>
    <xf numFmtId="0" fontId="5" fillId="10" borderId="20" xfId="0" applyFont="1" applyFill="1" applyBorder="1" applyAlignment="1">
      <alignment horizontal="left" vertical="center" shrinkToFit="1"/>
    </xf>
    <xf numFmtId="0" fontId="5" fillId="10" borderId="3" xfId="0" applyFont="1" applyFill="1" applyBorder="1" applyAlignment="1">
      <alignment horizontal="left" vertical="center" shrinkToFit="1"/>
    </xf>
    <xf numFmtId="0" fontId="2" fillId="10" borderId="3" xfId="0" applyFont="1" applyFill="1" applyBorder="1" applyAlignment="1">
      <alignment horizontal="center" vertical="center" wrapText="1" shrinkToFit="1"/>
    </xf>
    <xf numFmtId="0" fontId="2" fillId="10" borderId="20" xfId="0" applyFont="1" applyFill="1" applyBorder="1" applyAlignment="1">
      <alignment horizontal="center" vertical="center" wrapText="1" shrinkToFit="1"/>
    </xf>
    <xf numFmtId="0" fontId="5" fillId="10" borderId="18" xfId="0" applyFont="1" applyFill="1" applyBorder="1" applyAlignment="1">
      <alignment horizontal="center" vertical="center" wrapText="1" shrinkToFit="1"/>
    </xf>
    <xf numFmtId="0" fontId="5" fillId="10" borderId="19" xfId="0" applyFont="1" applyFill="1" applyBorder="1" applyAlignment="1">
      <alignment horizontal="center" vertical="center" wrapText="1" shrinkToFit="1"/>
    </xf>
    <xf numFmtId="0" fontId="5" fillId="10" borderId="4" xfId="0" applyFont="1" applyFill="1" applyBorder="1" applyAlignment="1">
      <alignment horizontal="center" vertical="center" wrapText="1" shrinkToFit="1"/>
    </xf>
    <xf numFmtId="0" fontId="5" fillId="10" borderId="11" xfId="0" applyFont="1" applyFill="1" applyBorder="1" applyAlignment="1">
      <alignment horizontal="center" vertical="center" wrapText="1" shrinkToFit="1"/>
    </xf>
    <xf numFmtId="0" fontId="5" fillId="10" borderId="39" xfId="0" applyFont="1" applyFill="1" applyBorder="1" applyAlignment="1">
      <alignment horizontal="center" vertical="center" wrapText="1" shrinkToFit="1"/>
    </xf>
    <xf numFmtId="0" fontId="5" fillId="10" borderId="10" xfId="0" applyFont="1" applyFill="1" applyBorder="1" applyAlignment="1">
      <alignment horizontal="center" vertical="center" wrapText="1" shrinkToFit="1"/>
    </xf>
    <xf numFmtId="0" fontId="5" fillId="10" borderId="4" xfId="0" quotePrefix="1" applyFont="1" applyFill="1" applyBorder="1" applyAlignment="1">
      <alignment horizontal="center" vertical="center" wrapText="1" shrinkToFit="1"/>
    </xf>
    <xf numFmtId="0" fontId="5" fillId="10" borderId="5" xfId="0" quotePrefix="1" applyFont="1" applyFill="1" applyBorder="1" applyAlignment="1">
      <alignment horizontal="center" vertical="center" wrapText="1" shrinkToFit="1"/>
    </xf>
    <xf numFmtId="0" fontId="5" fillId="10" borderId="11" xfId="0" quotePrefix="1" applyFont="1" applyFill="1" applyBorder="1" applyAlignment="1">
      <alignment horizontal="center" vertical="center" wrapText="1" shrinkToFit="1"/>
    </xf>
  </cellXfs>
  <cellStyles count="5">
    <cellStyle name="桁区切り" xfId="1" builtinId="6"/>
    <cellStyle name="桁区切り 2" xfId="2" xr:uid="{00000000-0005-0000-0000-000001000000}"/>
    <cellStyle name="標準" xfId="0" builtinId="0"/>
    <cellStyle name="標準 2" xfId="3" xr:uid="{00000000-0005-0000-0000-000003000000}"/>
    <cellStyle name="標準 4" xfId="4" xr:uid="{00000000-0005-0000-0000-00000400000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76</xdr:row>
      <xdr:rowOff>0</xdr:rowOff>
    </xdr:from>
    <xdr:to>
      <xdr:col>13</xdr:col>
      <xdr:colOff>245745</xdr:colOff>
      <xdr:row>77</xdr:row>
      <xdr:rowOff>19050</xdr:rowOff>
    </xdr:to>
    <xdr:sp macro="" textlink="">
      <xdr:nvSpPr>
        <xdr:cNvPr id="2054213" name="Text Box 1">
          <a:extLst>
            <a:ext uri="{FF2B5EF4-FFF2-40B4-BE49-F238E27FC236}">
              <a16:creationId xmlns:a16="http://schemas.microsoft.com/office/drawing/2014/main" id="{C77C9157-06C9-77A3-F0DA-879E2109D890}"/>
            </a:ext>
          </a:extLst>
        </xdr:cNvPr>
        <xdr:cNvSpPr txBox="1">
          <a:spLocks noChangeArrowheads="1"/>
        </xdr:cNvSpPr>
      </xdr:nvSpPr>
      <xdr:spPr bwMode="auto">
        <a:xfrm>
          <a:off x="4808220" y="19240500"/>
          <a:ext cx="25908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76</xdr:row>
      <xdr:rowOff>0</xdr:rowOff>
    </xdr:from>
    <xdr:to>
      <xdr:col>13</xdr:col>
      <xdr:colOff>245745</xdr:colOff>
      <xdr:row>77</xdr:row>
      <xdr:rowOff>19050</xdr:rowOff>
    </xdr:to>
    <xdr:sp macro="" textlink="">
      <xdr:nvSpPr>
        <xdr:cNvPr id="2054214" name="Text Box 2">
          <a:extLst>
            <a:ext uri="{FF2B5EF4-FFF2-40B4-BE49-F238E27FC236}">
              <a16:creationId xmlns:a16="http://schemas.microsoft.com/office/drawing/2014/main" id="{779B2A15-677C-4D73-3D1B-9C73FEA576E4}"/>
            </a:ext>
          </a:extLst>
        </xdr:cNvPr>
        <xdr:cNvSpPr txBox="1">
          <a:spLocks noChangeArrowheads="1"/>
        </xdr:cNvSpPr>
      </xdr:nvSpPr>
      <xdr:spPr bwMode="auto">
        <a:xfrm>
          <a:off x="4808220" y="19240500"/>
          <a:ext cx="25908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76</xdr:row>
      <xdr:rowOff>0</xdr:rowOff>
    </xdr:from>
    <xdr:to>
      <xdr:col>13</xdr:col>
      <xdr:colOff>245745</xdr:colOff>
      <xdr:row>77</xdr:row>
      <xdr:rowOff>19050</xdr:rowOff>
    </xdr:to>
    <xdr:sp macro="" textlink="">
      <xdr:nvSpPr>
        <xdr:cNvPr id="2054215" name="Text Box 13">
          <a:extLst>
            <a:ext uri="{FF2B5EF4-FFF2-40B4-BE49-F238E27FC236}">
              <a16:creationId xmlns:a16="http://schemas.microsoft.com/office/drawing/2014/main" id="{A4E83EBE-3741-0492-8103-5FF0CE3541EB}"/>
            </a:ext>
          </a:extLst>
        </xdr:cNvPr>
        <xdr:cNvSpPr txBox="1">
          <a:spLocks noChangeArrowheads="1"/>
        </xdr:cNvSpPr>
      </xdr:nvSpPr>
      <xdr:spPr bwMode="auto">
        <a:xfrm>
          <a:off x="4808220" y="19240500"/>
          <a:ext cx="25908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76</xdr:row>
      <xdr:rowOff>0</xdr:rowOff>
    </xdr:from>
    <xdr:to>
      <xdr:col>19</xdr:col>
      <xdr:colOff>321945</xdr:colOff>
      <xdr:row>77</xdr:row>
      <xdr:rowOff>19050</xdr:rowOff>
    </xdr:to>
    <xdr:sp macro="" textlink="">
      <xdr:nvSpPr>
        <xdr:cNvPr id="2054216" name="Text Box 17">
          <a:extLst>
            <a:ext uri="{FF2B5EF4-FFF2-40B4-BE49-F238E27FC236}">
              <a16:creationId xmlns:a16="http://schemas.microsoft.com/office/drawing/2014/main" id="{60C8CC77-F89C-905D-B6D8-D5355E96261E}"/>
            </a:ext>
          </a:extLst>
        </xdr:cNvPr>
        <xdr:cNvSpPr txBox="1">
          <a:spLocks noChangeArrowheads="1"/>
        </xdr:cNvSpPr>
      </xdr:nvSpPr>
      <xdr:spPr bwMode="auto">
        <a:xfrm>
          <a:off x="7048500" y="19240500"/>
          <a:ext cx="3276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76</xdr:row>
      <xdr:rowOff>0</xdr:rowOff>
    </xdr:from>
    <xdr:to>
      <xdr:col>19</xdr:col>
      <xdr:colOff>321945</xdr:colOff>
      <xdr:row>77</xdr:row>
      <xdr:rowOff>19050</xdr:rowOff>
    </xdr:to>
    <xdr:sp macro="" textlink="">
      <xdr:nvSpPr>
        <xdr:cNvPr id="2054217" name="Text Box 18">
          <a:extLst>
            <a:ext uri="{FF2B5EF4-FFF2-40B4-BE49-F238E27FC236}">
              <a16:creationId xmlns:a16="http://schemas.microsoft.com/office/drawing/2014/main" id="{1AA3129D-B749-C4A9-B41F-0CB68560D3E4}"/>
            </a:ext>
          </a:extLst>
        </xdr:cNvPr>
        <xdr:cNvSpPr txBox="1">
          <a:spLocks noChangeArrowheads="1"/>
        </xdr:cNvSpPr>
      </xdr:nvSpPr>
      <xdr:spPr bwMode="auto">
        <a:xfrm>
          <a:off x="7048500" y="19240500"/>
          <a:ext cx="3276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76</xdr:row>
      <xdr:rowOff>0</xdr:rowOff>
    </xdr:from>
    <xdr:to>
      <xdr:col>13</xdr:col>
      <xdr:colOff>245745</xdr:colOff>
      <xdr:row>77</xdr:row>
      <xdr:rowOff>19050</xdr:rowOff>
    </xdr:to>
    <xdr:sp macro="" textlink="">
      <xdr:nvSpPr>
        <xdr:cNvPr id="2054218" name="Text Box 1">
          <a:extLst>
            <a:ext uri="{FF2B5EF4-FFF2-40B4-BE49-F238E27FC236}">
              <a16:creationId xmlns:a16="http://schemas.microsoft.com/office/drawing/2014/main" id="{E1F8AFC5-9720-8D8E-3C0E-3D0616111702}"/>
            </a:ext>
          </a:extLst>
        </xdr:cNvPr>
        <xdr:cNvSpPr txBox="1">
          <a:spLocks noChangeArrowheads="1"/>
        </xdr:cNvSpPr>
      </xdr:nvSpPr>
      <xdr:spPr bwMode="auto">
        <a:xfrm>
          <a:off x="4808220" y="19240500"/>
          <a:ext cx="25908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76</xdr:row>
      <xdr:rowOff>0</xdr:rowOff>
    </xdr:from>
    <xdr:to>
      <xdr:col>19</xdr:col>
      <xdr:colOff>321945</xdr:colOff>
      <xdr:row>77</xdr:row>
      <xdr:rowOff>19050</xdr:rowOff>
    </xdr:to>
    <xdr:sp macro="" textlink="">
      <xdr:nvSpPr>
        <xdr:cNvPr id="2054219" name="Text Box 17">
          <a:extLst>
            <a:ext uri="{FF2B5EF4-FFF2-40B4-BE49-F238E27FC236}">
              <a16:creationId xmlns:a16="http://schemas.microsoft.com/office/drawing/2014/main" id="{28775583-3E82-90D7-2E8F-AEC59EE32E57}"/>
            </a:ext>
          </a:extLst>
        </xdr:cNvPr>
        <xdr:cNvSpPr txBox="1">
          <a:spLocks noChangeArrowheads="1"/>
        </xdr:cNvSpPr>
      </xdr:nvSpPr>
      <xdr:spPr bwMode="auto">
        <a:xfrm>
          <a:off x="7048500" y="19240500"/>
          <a:ext cx="3276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76</xdr:row>
      <xdr:rowOff>0</xdr:rowOff>
    </xdr:from>
    <xdr:to>
      <xdr:col>19</xdr:col>
      <xdr:colOff>321945</xdr:colOff>
      <xdr:row>77</xdr:row>
      <xdr:rowOff>19050</xdr:rowOff>
    </xdr:to>
    <xdr:sp macro="" textlink="">
      <xdr:nvSpPr>
        <xdr:cNvPr id="2054220" name="Text Box 18">
          <a:extLst>
            <a:ext uri="{FF2B5EF4-FFF2-40B4-BE49-F238E27FC236}">
              <a16:creationId xmlns:a16="http://schemas.microsoft.com/office/drawing/2014/main" id="{E537454A-F790-A313-A65C-22D488F51BCE}"/>
            </a:ext>
          </a:extLst>
        </xdr:cNvPr>
        <xdr:cNvSpPr txBox="1">
          <a:spLocks noChangeArrowheads="1"/>
        </xdr:cNvSpPr>
      </xdr:nvSpPr>
      <xdr:spPr bwMode="auto">
        <a:xfrm>
          <a:off x="7048500" y="19240500"/>
          <a:ext cx="3276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76</xdr:row>
      <xdr:rowOff>0</xdr:rowOff>
    </xdr:from>
    <xdr:to>
      <xdr:col>13</xdr:col>
      <xdr:colOff>245745</xdr:colOff>
      <xdr:row>77</xdr:row>
      <xdr:rowOff>19050</xdr:rowOff>
    </xdr:to>
    <xdr:sp macro="" textlink="">
      <xdr:nvSpPr>
        <xdr:cNvPr id="2054221" name="Text Box 1">
          <a:extLst>
            <a:ext uri="{FF2B5EF4-FFF2-40B4-BE49-F238E27FC236}">
              <a16:creationId xmlns:a16="http://schemas.microsoft.com/office/drawing/2014/main" id="{1787CB50-392F-0841-461D-5C4C401DB84F}"/>
            </a:ext>
          </a:extLst>
        </xdr:cNvPr>
        <xdr:cNvSpPr txBox="1">
          <a:spLocks noChangeArrowheads="1"/>
        </xdr:cNvSpPr>
      </xdr:nvSpPr>
      <xdr:spPr bwMode="auto">
        <a:xfrm>
          <a:off x="4808220" y="19240500"/>
          <a:ext cx="25908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76</xdr:row>
      <xdr:rowOff>0</xdr:rowOff>
    </xdr:from>
    <xdr:to>
      <xdr:col>19</xdr:col>
      <xdr:colOff>321945</xdr:colOff>
      <xdr:row>77</xdr:row>
      <xdr:rowOff>19050</xdr:rowOff>
    </xdr:to>
    <xdr:sp macro="" textlink="">
      <xdr:nvSpPr>
        <xdr:cNvPr id="2054222" name="Text Box 17">
          <a:extLst>
            <a:ext uri="{FF2B5EF4-FFF2-40B4-BE49-F238E27FC236}">
              <a16:creationId xmlns:a16="http://schemas.microsoft.com/office/drawing/2014/main" id="{ACD1C5D6-7AEC-F8E0-4997-4AED8523F54E}"/>
            </a:ext>
          </a:extLst>
        </xdr:cNvPr>
        <xdr:cNvSpPr txBox="1">
          <a:spLocks noChangeArrowheads="1"/>
        </xdr:cNvSpPr>
      </xdr:nvSpPr>
      <xdr:spPr bwMode="auto">
        <a:xfrm>
          <a:off x="7048500" y="19240500"/>
          <a:ext cx="3276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76</xdr:row>
      <xdr:rowOff>0</xdr:rowOff>
    </xdr:from>
    <xdr:to>
      <xdr:col>19</xdr:col>
      <xdr:colOff>321945</xdr:colOff>
      <xdr:row>77</xdr:row>
      <xdr:rowOff>19050</xdr:rowOff>
    </xdr:to>
    <xdr:sp macro="" textlink="">
      <xdr:nvSpPr>
        <xdr:cNvPr id="2054223" name="Text Box 18">
          <a:extLst>
            <a:ext uri="{FF2B5EF4-FFF2-40B4-BE49-F238E27FC236}">
              <a16:creationId xmlns:a16="http://schemas.microsoft.com/office/drawing/2014/main" id="{7FE75BB0-A2DA-A164-C0E7-4D3D7E29C662}"/>
            </a:ext>
          </a:extLst>
        </xdr:cNvPr>
        <xdr:cNvSpPr txBox="1">
          <a:spLocks noChangeArrowheads="1"/>
        </xdr:cNvSpPr>
      </xdr:nvSpPr>
      <xdr:spPr bwMode="auto">
        <a:xfrm>
          <a:off x="7048500" y="19240500"/>
          <a:ext cx="3276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76</xdr:row>
      <xdr:rowOff>0</xdr:rowOff>
    </xdr:from>
    <xdr:to>
      <xdr:col>13</xdr:col>
      <xdr:colOff>245745</xdr:colOff>
      <xdr:row>77</xdr:row>
      <xdr:rowOff>19050</xdr:rowOff>
    </xdr:to>
    <xdr:sp macro="" textlink="">
      <xdr:nvSpPr>
        <xdr:cNvPr id="2054224" name="Text Box 1">
          <a:extLst>
            <a:ext uri="{FF2B5EF4-FFF2-40B4-BE49-F238E27FC236}">
              <a16:creationId xmlns:a16="http://schemas.microsoft.com/office/drawing/2014/main" id="{9A6A312D-6E4C-9E64-F781-325A248782F0}"/>
            </a:ext>
          </a:extLst>
        </xdr:cNvPr>
        <xdr:cNvSpPr txBox="1">
          <a:spLocks noChangeArrowheads="1"/>
        </xdr:cNvSpPr>
      </xdr:nvSpPr>
      <xdr:spPr bwMode="auto">
        <a:xfrm>
          <a:off x="4808220" y="19240500"/>
          <a:ext cx="25908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76</xdr:row>
      <xdr:rowOff>0</xdr:rowOff>
    </xdr:from>
    <xdr:to>
      <xdr:col>19</xdr:col>
      <xdr:colOff>321945</xdr:colOff>
      <xdr:row>77</xdr:row>
      <xdr:rowOff>19050</xdr:rowOff>
    </xdr:to>
    <xdr:sp macro="" textlink="">
      <xdr:nvSpPr>
        <xdr:cNvPr id="2054225" name="Text Box 17">
          <a:extLst>
            <a:ext uri="{FF2B5EF4-FFF2-40B4-BE49-F238E27FC236}">
              <a16:creationId xmlns:a16="http://schemas.microsoft.com/office/drawing/2014/main" id="{368D07E9-11E4-3C24-3024-EBAF83AB76A5}"/>
            </a:ext>
          </a:extLst>
        </xdr:cNvPr>
        <xdr:cNvSpPr txBox="1">
          <a:spLocks noChangeArrowheads="1"/>
        </xdr:cNvSpPr>
      </xdr:nvSpPr>
      <xdr:spPr bwMode="auto">
        <a:xfrm>
          <a:off x="7048500" y="19240500"/>
          <a:ext cx="3276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76</xdr:row>
      <xdr:rowOff>0</xdr:rowOff>
    </xdr:from>
    <xdr:to>
      <xdr:col>19</xdr:col>
      <xdr:colOff>321945</xdr:colOff>
      <xdr:row>77</xdr:row>
      <xdr:rowOff>19050</xdr:rowOff>
    </xdr:to>
    <xdr:sp macro="" textlink="">
      <xdr:nvSpPr>
        <xdr:cNvPr id="2054226" name="Text Box 18">
          <a:extLst>
            <a:ext uri="{FF2B5EF4-FFF2-40B4-BE49-F238E27FC236}">
              <a16:creationId xmlns:a16="http://schemas.microsoft.com/office/drawing/2014/main" id="{86337C0F-AF6B-8E0E-6360-A31A9198EBC5}"/>
            </a:ext>
          </a:extLst>
        </xdr:cNvPr>
        <xdr:cNvSpPr txBox="1">
          <a:spLocks noChangeArrowheads="1"/>
        </xdr:cNvSpPr>
      </xdr:nvSpPr>
      <xdr:spPr bwMode="auto">
        <a:xfrm>
          <a:off x="7048500" y="19240500"/>
          <a:ext cx="3276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617220</xdr:colOff>
      <xdr:row>5</xdr:row>
      <xdr:rowOff>0</xdr:rowOff>
    </xdr:from>
    <xdr:to>
      <xdr:col>13</xdr:col>
      <xdr:colOff>17145</xdr:colOff>
      <xdr:row>6</xdr:row>
      <xdr:rowOff>17145</xdr:rowOff>
    </xdr:to>
    <xdr:sp macro="" textlink="">
      <xdr:nvSpPr>
        <xdr:cNvPr id="2063689" name="Text Box 1">
          <a:extLst>
            <a:ext uri="{FF2B5EF4-FFF2-40B4-BE49-F238E27FC236}">
              <a16:creationId xmlns:a16="http://schemas.microsoft.com/office/drawing/2014/main" id="{E22B171E-B2B0-4B19-A090-1667EF5A5C17}"/>
            </a:ext>
          </a:extLst>
        </xdr:cNvPr>
        <xdr:cNvSpPr txBox="1">
          <a:spLocks noChangeArrowheads="1"/>
        </xdr:cNvSpPr>
      </xdr:nvSpPr>
      <xdr:spPr bwMode="auto">
        <a:xfrm>
          <a:off x="308610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5</xdr:row>
      <xdr:rowOff>0</xdr:rowOff>
    </xdr:from>
    <xdr:to>
      <xdr:col>13</xdr:col>
      <xdr:colOff>17145</xdr:colOff>
      <xdr:row>6</xdr:row>
      <xdr:rowOff>17145</xdr:rowOff>
    </xdr:to>
    <xdr:sp macro="" textlink="">
      <xdr:nvSpPr>
        <xdr:cNvPr id="2063690" name="Text Box 3">
          <a:extLst>
            <a:ext uri="{FF2B5EF4-FFF2-40B4-BE49-F238E27FC236}">
              <a16:creationId xmlns:a16="http://schemas.microsoft.com/office/drawing/2014/main" id="{B0831B69-8A0B-1A3D-6643-CC318F3DEB00}"/>
            </a:ext>
          </a:extLst>
        </xdr:cNvPr>
        <xdr:cNvSpPr txBox="1">
          <a:spLocks noChangeArrowheads="1"/>
        </xdr:cNvSpPr>
      </xdr:nvSpPr>
      <xdr:spPr bwMode="auto">
        <a:xfrm>
          <a:off x="308610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5</xdr:row>
      <xdr:rowOff>0</xdr:rowOff>
    </xdr:from>
    <xdr:to>
      <xdr:col>13</xdr:col>
      <xdr:colOff>17145</xdr:colOff>
      <xdr:row>6</xdr:row>
      <xdr:rowOff>17145</xdr:rowOff>
    </xdr:to>
    <xdr:sp macro="" textlink="">
      <xdr:nvSpPr>
        <xdr:cNvPr id="2063691" name="Text Box 4">
          <a:extLst>
            <a:ext uri="{FF2B5EF4-FFF2-40B4-BE49-F238E27FC236}">
              <a16:creationId xmlns:a16="http://schemas.microsoft.com/office/drawing/2014/main" id="{E9EDC546-F69E-0C13-29B7-1B6455F97C4E}"/>
            </a:ext>
          </a:extLst>
        </xdr:cNvPr>
        <xdr:cNvSpPr txBox="1">
          <a:spLocks noChangeArrowheads="1"/>
        </xdr:cNvSpPr>
      </xdr:nvSpPr>
      <xdr:spPr bwMode="auto">
        <a:xfrm>
          <a:off x="308610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15</xdr:row>
      <xdr:rowOff>0</xdr:rowOff>
    </xdr:from>
    <xdr:to>
      <xdr:col>13</xdr:col>
      <xdr:colOff>17145</xdr:colOff>
      <xdr:row>16</xdr:row>
      <xdr:rowOff>19050</xdr:rowOff>
    </xdr:to>
    <xdr:sp macro="" textlink="">
      <xdr:nvSpPr>
        <xdr:cNvPr id="2063692" name="Text Box 1">
          <a:extLst>
            <a:ext uri="{FF2B5EF4-FFF2-40B4-BE49-F238E27FC236}">
              <a16:creationId xmlns:a16="http://schemas.microsoft.com/office/drawing/2014/main" id="{D55BD7B7-B285-BCB4-FE07-662EE914ECF3}"/>
            </a:ext>
          </a:extLst>
        </xdr:cNvPr>
        <xdr:cNvSpPr txBox="1">
          <a:spLocks noChangeArrowheads="1"/>
        </xdr:cNvSpPr>
      </xdr:nvSpPr>
      <xdr:spPr bwMode="auto">
        <a:xfrm>
          <a:off x="308610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15</xdr:row>
      <xdr:rowOff>0</xdr:rowOff>
    </xdr:from>
    <xdr:to>
      <xdr:col>13</xdr:col>
      <xdr:colOff>17145</xdr:colOff>
      <xdr:row>16</xdr:row>
      <xdr:rowOff>19050</xdr:rowOff>
    </xdr:to>
    <xdr:sp macro="" textlink="">
      <xdr:nvSpPr>
        <xdr:cNvPr id="2063693" name="Text Box 3">
          <a:extLst>
            <a:ext uri="{FF2B5EF4-FFF2-40B4-BE49-F238E27FC236}">
              <a16:creationId xmlns:a16="http://schemas.microsoft.com/office/drawing/2014/main" id="{2ED8C28E-7BDF-6634-5DD5-BE0BC854DFA9}"/>
            </a:ext>
          </a:extLst>
        </xdr:cNvPr>
        <xdr:cNvSpPr txBox="1">
          <a:spLocks noChangeArrowheads="1"/>
        </xdr:cNvSpPr>
      </xdr:nvSpPr>
      <xdr:spPr bwMode="auto">
        <a:xfrm>
          <a:off x="308610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15</xdr:row>
      <xdr:rowOff>0</xdr:rowOff>
    </xdr:from>
    <xdr:to>
      <xdr:col>13</xdr:col>
      <xdr:colOff>17145</xdr:colOff>
      <xdr:row>16</xdr:row>
      <xdr:rowOff>19050</xdr:rowOff>
    </xdr:to>
    <xdr:sp macro="" textlink="">
      <xdr:nvSpPr>
        <xdr:cNvPr id="2063694" name="Text Box 4">
          <a:extLst>
            <a:ext uri="{FF2B5EF4-FFF2-40B4-BE49-F238E27FC236}">
              <a16:creationId xmlns:a16="http://schemas.microsoft.com/office/drawing/2014/main" id="{92E06A2B-09C7-9A5C-2F96-3535F0FE346C}"/>
            </a:ext>
          </a:extLst>
        </xdr:cNvPr>
        <xdr:cNvSpPr txBox="1">
          <a:spLocks noChangeArrowheads="1"/>
        </xdr:cNvSpPr>
      </xdr:nvSpPr>
      <xdr:spPr bwMode="auto">
        <a:xfrm>
          <a:off x="308610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15</xdr:row>
      <xdr:rowOff>0</xdr:rowOff>
    </xdr:from>
    <xdr:to>
      <xdr:col>13</xdr:col>
      <xdr:colOff>17145</xdr:colOff>
      <xdr:row>16</xdr:row>
      <xdr:rowOff>19050</xdr:rowOff>
    </xdr:to>
    <xdr:sp macro="" textlink="">
      <xdr:nvSpPr>
        <xdr:cNvPr id="2063695" name="Text Box 5">
          <a:extLst>
            <a:ext uri="{FF2B5EF4-FFF2-40B4-BE49-F238E27FC236}">
              <a16:creationId xmlns:a16="http://schemas.microsoft.com/office/drawing/2014/main" id="{F63A485F-2923-31D6-1AE9-478F6A66DB91}"/>
            </a:ext>
          </a:extLst>
        </xdr:cNvPr>
        <xdr:cNvSpPr txBox="1">
          <a:spLocks noChangeArrowheads="1"/>
        </xdr:cNvSpPr>
      </xdr:nvSpPr>
      <xdr:spPr bwMode="auto">
        <a:xfrm>
          <a:off x="308610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15</xdr:row>
      <xdr:rowOff>0</xdr:rowOff>
    </xdr:from>
    <xdr:to>
      <xdr:col>13</xdr:col>
      <xdr:colOff>17145</xdr:colOff>
      <xdr:row>16</xdr:row>
      <xdr:rowOff>19050</xdr:rowOff>
    </xdr:to>
    <xdr:sp macro="" textlink="">
      <xdr:nvSpPr>
        <xdr:cNvPr id="2063696" name="Text Box 1">
          <a:extLst>
            <a:ext uri="{FF2B5EF4-FFF2-40B4-BE49-F238E27FC236}">
              <a16:creationId xmlns:a16="http://schemas.microsoft.com/office/drawing/2014/main" id="{DFC41290-B5D4-3968-8ED1-5767F288C0E9}"/>
            </a:ext>
          </a:extLst>
        </xdr:cNvPr>
        <xdr:cNvSpPr txBox="1">
          <a:spLocks noChangeArrowheads="1"/>
        </xdr:cNvSpPr>
      </xdr:nvSpPr>
      <xdr:spPr bwMode="auto">
        <a:xfrm>
          <a:off x="308610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15</xdr:row>
      <xdr:rowOff>0</xdr:rowOff>
    </xdr:from>
    <xdr:to>
      <xdr:col>13</xdr:col>
      <xdr:colOff>17145</xdr:colOff>
      <xdr:row>16</xdr:row>
      <xdr:rowOff>19050</xdr:rowOff>
    </xdr:to>
    <xdr:sp macro="" textlink="">
      <xdr:nvSpPr>
        <xdr:cNvPr id="2063697" name="Text Box 3">
          <a:extLst>
            <a:ext uri="{FF2B5EF4-FFF2-40B4-BE49-F238E27FC236}">
              <a16:creationId xmlns:a16="http://schemas.microsoft.com/office/drawing/2014/main" id="{4F7FA353-0639-BFB5-8BA1-DD23EE1205DD}"/>
            </a:ext>
          </a:extLst>
        </xdr:cNvPr>
        <xdr:cNvSpPr txBox="1">
          <a:spLocks noChangeArrowheads="1"/>
        </xdr:cNvSpPr>
      </xdr:nvSpPr>
      <xdr:spPr bwMode="auto">
        <a:xfrm>
          <a:off x="308610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16</xdr:row>
      <xdr:rowOff>0</xdr:rowOff>
    </xdr:from>
    <xdr:to>
      <xdr:col>13</xdr:col>
      <xdr:colOff>17145</xdr:colOff>
      <xdr:row>17</xdr:row>
      <xdr:rowOff>152400</xdr:rowOff>
    </xdr:to>
    <xdr:sp macro="" textlink="">
      <xdr:nvSpPr>
        <xdr:cNvPr id="2063698" name="Text Box 1">
          <a:extLst>
            <a:ext uri="{FF2B5EF4-FFF2-40B4-BE49-F238E27FC236}">
              <a16:creationId xmlns:a16="http://schemas.microsoft.com/office/drawing/2014/main" id="{60E5DBA4-66A1-A248-EB76-B8F02A6ED79C}"/>
            </a:ext>
          </a:extLst>
        </xdr:cNvPr>
        <xdr:cNvSpPr txBox="1">
          <a:spLocks noChangeArrowheads="1"/>
        </xdr:cNvSpPr>
      </xdr:nvSpPr>
      <xdr:spPr bwMode="auto">
        <a:xfrm>
          <a:off x="308610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16</xdr:row>
      <xdr:rowOff>0</xdr:rowOff>
    </xdr:from>
    <xdr:to>
      <xdr:col>13</xdr:col>
      <xdr:colOff>17145</xdr:colOff>
      <xdr:row>17</xdr:row>
      <xdr:rowOff>152400</xdr:rowOff>
    </xdr:to>
    <xdr:sp macro="" textlink="">
      <xdr:nvSpPr>
        <xdr:cNvPr id="2063699" name="Text Box 3">
          <a:extLst>
            <a:ext uri="{FF2B5EF4-FFF2-40B4-BE49-F238E27FC236}">
              <a16:creationId xmlns:a16="http://schemas.microsoft.com/office/drawing/2014/main" id="{7674FDF2-0735-13E0-6AD7-90636DF942CE}"/>
            </a:ext>
          </a:extLst>
        </xdr:cNvPr>
        <xdr:cNvSpPr txBox="1">
          <a:spLocks noChangeArrowheads="1"/>
        </xdr:cNvSpPr>
      </xdr:nvSpPr>
      <xdr:spPr bwMode="auto">
        <a:xfrm>
          <a:off x="308610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16</xdr:row>
      <xdr:rowOff>0</xdr:rowOff>
    </xdr:from>
    <xdr:to>
      <xdr:col>13</xdr:col>
      <xdr:colOff>17145</xdr:colOff>
      <xdr:row>17</xdr:row>
      <xdr:rowOff>152400</xdr:rowOff>
    </xdr:to>
    <xdr:sp macro="" textlink="">
      <xdr:nvSpPr>
        <xdr:cNvPr id="2063700" name="Text Box 4">
          <a:extLst>
            <a:ext uri="{FF2B5EF4-FFF2-40B4-BE49-F238E27FC236}">
              <a16:creationId xmlns:a16="http://schemas.microsoft.com/office/drawing/2014/main" id="{C52B3A66-4EB3-E874-836C-EE75F0137191}"/>
            </a:ext>
          </a:extLst>
        </xdr:cNvPr>
        <xdr:cNvSpPr txBox="1">
          <a:spLocks noChangeArrowheads="1"/>
        </xdr:cNvSpPr>
      </xdr:nvSpPr>
      <xdr:spPr bwMode="auto">
        <a:xfrm>
          <a:off x="308610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16</xdr:row>
      <xdr:rowOff>0</xdr:rowOff>
    </xdr:from>
    <xdr:to>
      <xdr:col>13</xdr:col>
      <xdr:colOff>17145</xdr:colOff>
      <xdr:row>17</xdr:row>
      <xdr:rowOff>152400</xdr:rowOff>
    </xdr:to>
    <xdr:sp macro="" textlink="">
      <xdr:nvSpPr>
        <xdr:cNvPr id="2063701" name="Text Box 5">
          <a:extLst>
            <a:ext uri="{FF2B5EF4-FFF2-40B4-BE49-F238E27FC236}">
              <a16:creationId xmlns:a16="http://schemas.microsoft.com/office/drawing/2014/main" id="{5AD8B681-2C98-A308-B42D-6D9F0F82466D}"/>
            </a:ext>
          </a:extLst>
        </xdr:cNvPr>
        <xdr:cNvSpPr txBox="1">
          <a:spLocks noChangeArrowheads="1"/>
        </xdr:cNvSpPr>
      </xdr:nvSpPr>
      <xdr:spPr bwMode="auto">
        <a:xfrm>
          <a:off x="308610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617220</xdr:colOff>
      <xdr:row>15</xdr:row>
      <xdr:rowOff>0</xdr:rowOff>
    </xdr:from>
    <xdr:to>
      <xdr:col>41</xdr:col>
      <xdr:colOff>17145</xdr:colOff>
      <xdr:row>16</xdr:row>
      <xdr:rowOff>19050</xdr:rowOff>
    </xdr:to>
    <xdr:sp macro="" textlink="">
      <xdr:nvSpPr>
        <xdr:cNvPr id="2063702" name="Text Box 1">
          <a:extLst>
            <a:ext uri="{FF2B5EF4-FFF2-40B4-BE49-F238E27FC236}">
              <a16:creationId xmlns:a16="http://schemas.microsoft.com/office/drawing/2014/main" id="{A496810F-3CD5-5D1E-76FE-46D06BF1ED0A}"/>
            </a:ext>
          </a:extLst>
        </xdr:cNvPr>
        <xdr:cNvSpPr txBox="1">
          <a:spLocks noChangeArrowheads="1"/>
        </xdr:cNvSpPr>
      </xdr:nvSpPr>
      <xdr:spPr bwMode="auto">
        <a:xfrm>
          <a:off x="1030224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617220</xdr:colOff>
      <xdr:row>15</xdr:row>
      <xdr:rowOff>0</xdr:rowOff>
    </xdr:from>
    <xdr:to>
      <xdr:col>41</xdr:col>
      <xdr:colOff>17145</xdr:colOff>
      <xdr:row>16</xdr:row>
      <xdr:rowOff>19050</xdr:rowOff>
    </xdr:to>
    <xdr:sp macro="" textlink="">
      <xdr:nvSpPr>
        <xdr:cNvPr id="2063703" name="Text Box 3">
          <a:extLst>
            <a:ext uri="{FF2B5EF4-FFF2-40B4-BE49-F238E27FC236}">
              <a16:creationId xmlns:a16="http://schemas.microsoft.com/office/drawing/2014/main" id="{9DDF149F-CC00-F77E-0FFD-7F0256DF81F9}"/>
            </a:ext>
          </a:extLst>
        </xdr:cNvPr>
        <xdr:cNvSpPr txBox="1">
          <a:spLocks noChangeArrowheads="1"/>
        </xdr:cNvSpPr>
      </xdr:nvSpPr>
      <xdr:spPr bwMode="auto">
        <a:xfrm>
          <a:off x="1030224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617220</xdr:colOff>
      <xdr:row>15</xdr:row>
      <xdr:rowOff>0</xdr:rowOff>
    </xdr:from>
    <xdr:to>
      <xdr:col>41</xdr:col>
      <xdr:colOff>17145</xdr:colOff>
      <xdr:row>16</xdr:row>
      <xdr:rowOff>19050</xdr:rowOff>
    </xdr:to>
    <xdr:sp macro="" textlink="">
      <xdr:nvSpPr>
        <xdr:cNvPr id="2063704" name="Text Box 4">
          <a:extLst>
            <a:ext uri="{FF2B5EF4-FFF2-40B4-BE49-F238E27FC236}">
              <a16:creationId xmlns:a16="http://schemas.microsoft.com/office/drawing/2014/main" id="{4E9247E8-6058-97CF-9C64-DE539F7F3C85}"/>
            </a:ext>
          </a:extLst>
        </xdr:cNvPr>
        <xdr:cNvSpPr txBox="1">
          <a:spLocks noChangeArrowheads="1"/>
        </xdr:cNvSpPr>
      </xdr:nvSpPr>
      <xdr:spPr bwMode="auto">
        <a:xfrm>
          <a:off x="1030224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617220</xdr:colOff>
      <xdr:row>15</xdr:row>
      <xdr:rowOff>0</xdr:rowOff>
    </xdr:from>
    <xdr:to>
      <xdr:col>41</xdr:col>
      <xdr:colOff>17145</xdr:colOff>
      <xdr:row>16</xdr:row>
      <xdr:rowOff>19050</xdr:rowOff>
    </xdr:to>
    <xdr:sp macro="" textlink="">
      <xdr:nvSpPr>
        <xdr:cNvPr id="2063705" name="Text Box 5">
          <a:extLst>
            <a:ext uri="{FF2B5EF4-FFF2-40B4-BE49-F238E27FC236}">
              <a16:creationId xmlns:a16="http://schemas.microsoft.com/office/drawing/2014/main" id="{457D19E6-BF08-F12C-875B-8EAF6425F70E}"/>
            </a:ext>
          </a:extLst>
        </xdr:cNvPr>
        <xdr:cNvSpPr txBox="1">
          <a:spLocks noChangeArrowheads="1"/>
        </xdr:cNvSpPr>
      </xdr:nvSpPr>
      <xdr:spPr bwMode="auto">
        <a:xfrm>
          <a:off x="1030224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617220</xdr:colOff>
      <xdr:row>15</xdr:row>
      <xdr:rowOff>0</xdr:rowOff>
    </xdr:from>
    <xdr:to>
      <xdr:col>41</xdr:col>
      <xdr:colOff>17145</xdr:colOff>
      <xdr:row>16</xdr:row>
      <xdr:rowOff>19050</xdr:rowOff>
    </xdr:to>
    <xdr:sp macro="" textlink="">
      <xdr:nvSpPr>
        <xdr:cNvPr id="2063706" name="Text Box 1">
          <a:extLst>
            <a:ext uri="{FF2B5EF4-FFF2-40B4-BE49-F238E27FC236}">
              <a16:creationId xmlns:a16="http://schemas.microsoft.com/office/drawing/2014/main" id="{A323065F-72FF-2B5C-1397-69801CB48DF5}"/>
            </a:ext>
          </a:extLst>
        </xdr:cNvPr>
        <xdr:cNvSpPr txBox="1">
          <a:spLocks noChangeArrowheads="1"/>
        </xdr:cNvSpPr>
      </xdr:nvSpPr>
      <xdr:spPr bwMode="auto">
        <a:xfrm>
          <a:off x="1030224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617220</xdr:colOff>
      <xdr:row>15</xdr:row>
      <xdr:rowOff>0</xdr:rowOff>
    </xdr:from>
    <xdr:to>
      <xdr:col>41</xdr:col>
      <xdr:colOff>17145</xdr:colOff>
      <xdr:row>16</xdr:row>
      <xdr:rowOff>19050</xdr:rowOff>
    </xdr:to>
    <xdr:sp macro="" textlink="">
      <xdr:nvSpPr>
        <xdr:cNvPr id="2063707" name="Text Box 3">
          <a:extLst>
            <a:ext uri="{FF2B5EF4-FFF2-40B4-BE49-F238E27FC236}">
              <a16:creationId xmlns:a16="http://schemas.microsoft.com/office/drawing/2014/main" id="{1E7785D9-DA7A-32D7-3F3C-2483EBD616E7}"/>
            </a:ext>
          </a:extLst>
        </xdr:cNvPr>
        <xdr:cNvSpPr txBox="1">
          <a:spLocks noChangeArrowheads="1"/>
        </xdr:cNvSpPr>
      </xdr:nvSpPr>
      <xdr:spPr bwMode="auto">
        <a:xfrm>
          <a:off x="1030224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617220</xdr:colOff>
      <xdr:row>15</xdr:row>
      <xdr:rowOff>0</xdr:rowOff>
    </xdr:from>
    <xdr:to>
      <xdr:col>41</xdr:col>
      <xdr:colOff>17145</xdr:colOff>
      <xdr:row>16</xdr:row>
      <xdr:rowOff>19050</xdr:rowOff>
    </xdr:to>
    <xdr:sp macro="" textlink="">
      <xdr:nvSpPr>
        <xdr:cNvPr id="2063708" name="Text Box 4">
          <a:extLst>
            <a:ext uri="{FF2B5EF4-FFF2-40B4-BE49-F238E27FC236}">
              <a16:creationId xmlns:a16="http://schemas.microsoft.com/office/drawing/2014/main" id="{FB32CD83-E1C4-2E31-2C41-0D19E5F42634}"/>
            </a:ext>
          </a:extLst>
        </xdr:cNvPr>
        <xdr:cNvSpPr txBox="1">
          <a:spLocks noChangeArrowheads="1"/>
        </xdr:cNvSpPr>
      </xdr:nvSpPr>
      <xdr:spPr bwMode="auto">
        <a:xfrm>
          <a:off x="1030224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617220</xdr:colOff>
      <xdr:row>15</xdr:row>
      <xdr:rowOff>0</xdr:rowOff>
    </xdr:from>
    <xdr:to>
      <xdr:col>41</xdr:col>
      <xdr:colOff>17145</xdr:colOff>
      <xdr:row>16</xdr:row>
      <xdr:rowOff>19050</xdr:rowOff>
    </xdr:to>
    <xdr:sp macro="" textlink="">
      <xdr:nvSpPr>
        <xdr:cNvPr id="2063709" name="Text Box 5">
          <a:extLst>
            <a:ext uri="{FF2B5EF4-FFF2-40B4-BE49-F238E27FC236}">
              <a16:creationId xmlns:a16="http://schemas.microsoft.com/office/drawing/2014/main" id="{4DE197BC-EDCB-EADB-5468-5BBC4C49EBB5}"/>
            </a:ext>
          </a:extLst>
        </xdr:cNvPr>
        <xdr:cNvSpPr txBox="1">
          <a:spLocks noChangeArrowheads="1"/>
        </xdr:cNvSpPr>
      </xdr:nvSpPr>
      <xdr:spPr bwMode="auto">
        <a:xfrm>
          <a:off x="1030224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152400</xdr:colOff>
      <xdr:row>17</xdr:row>
      <xdr:rowOff>152400</xdr:rowOff>
    </xdr:to>
    <xdr:sp macro="" textlink="">
      <xdr:nvSpPr>
        <xdr:cNvPr id="2063710" name="Text Box 1">
          <a:extLst>
            <a:ext uri="{FF2B5EF4-FFF2-40B4-BE49-F238E27FC236}">
              <a16:creationId xmlns:a16="http://schemas.microsoft.com/office/drawing/2014/main" id="{87CA0F99-2E24-7FC3-172B-D530A6900638}"/>
            </a:ext>
          </a:extLst>
        </xdr:cNvPr>
        <xdr:cNvSpPr txBox="1">
          <a:spLocks noChangeArrowheads="1"/>
        </xdr:cNvSpPr>
      </xdr:nvSpPr>
      <xdr:spPr bwMode="auto">
        <a:xfrm>
          <a:off x="6835140" y="3429000"/>
          <a:ext cx="1524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152400</xdr:colOff>
      <xdr:row>17</xdr:row>
      <xdr:rowOff>152400</xdr:rowOff>
    </xdr:to>
    <xdr:sp macro="" textlink="">
      <xdr:nvSpPr>
        <xdr:cNvPr id="2063711" name="Text Box 3">
          <a:extLst>
            <a:ext uri="{FF2B5EF4-FFF2-40B4-BE49-F238E27FC236}">
              <a16:creationId xmlns:a16="http://schemas.microsoft.com/office/drawing/2014/main" id="{4897BD0C-C293-BED2-A463-E3B82B7ADF98}"/>
            </a:ext>
          </a:extLst>
        </xdr:cNvPr>
        <xdr:cNvSpPr txBox="1">
          <a:spLocks noChangeArrowheads="1"/>
        </xdr:cNvSpPr>
      </xdr:nvSpPr>
      <xdr:spPr bwMode="auto">
        <a:xfrm>
          <a:off x="6835140" y="3429000"/>
          <a:ext cx="1524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152400</xdr:colOff>
      <xdr:row>17</xdr:row>
      <xdr:rowOff>152400</xdr:rowOff>
    </xdr:to>
    <xdr:sp macro="" textlink="">
      <xdr:nvSpPr>
        <xdr:cNvPr id="2063712" name="Text Box 4">
          <a:extLst>
            <a:ext uri="{FF2B5EF4-FFF2-40B4-BE49-F238E27FC236}">
              <a16:creationId xmlns:a16="http://schemas.microsoft.com/office/drawing/2014/main" id="{E253FF76-B58F-0383-5EED-9AADAC568634}"/>
            </a:ext>
          </a:extLst>
        </xdr:cNvPr>
        <xdr:cNvSpPr txBox="1">
          <a:spLocks noChangeArrowheads="1"/>
        </xdr:cNvSpPr>
      </xdr:nvSpPr>
      <xdr:spPr bwMode="auto">
        <a:xfrm>
          <a:off x="6835140" y="3429000"/>
          <a:ext cx="1524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152400</xdr:colOff>
      <xdr:row>17</xdr:row>
      <xdr:rowOff>152400</xdr:rowOff>
    </xdr:to>
    <xdr:sp macro="" textlink="">
      <xdr:nvSpPr>
        <xdr:cNvPr id="2063713" name="Text Box 5">
          <a:extLst>
            <a:ext uri="{FF2B5EF4-FFF2-40B4-BE49-F238E27FC236}">
              <a16:creationId xmlns:a16="http://schemas.microsoft.com/office/drawing/2014/main" id="{E112C872-0DBF-62B0-BDD0-6FEDE6F0B81E}"/>
            </a:ext>
          </a:extLst>
        </xdr:cNvPr>
        <xdr:cNvSpPr txBox="1">
          <a:spLocks noChangeArrowheads="1"/>
        </xdr:cNvSpPr>
      </xdr:nvSpPr>
      <xdr:spPr bwMode="auto">
        <a:xfrm>
          <a:off x="6835140" y="3429000"/>
          <a:ext cx="1524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16</xdr:row>
      <xdr:rowOff>0</xdr:rowOff>
    </xdr:from>
    <xdr:to>
      <xdr:col>13</xdr:col>
      <xdr:colOff>17145</xdr:colOff>
      <xdr:row>17</xdr:row>
      <xdr:rowOff>152400</xdr:rowOff>
    </xdr:to>
    <xdr:sp macro="" textlink="">
      <xdr:nvSpPr>
        <xdr:cNvPr id="2063714" name="Text Box 1">
          <a:extLst>
            <a:ext uri="{FF2B5EF4-FFF2-40B4-BE49-F238E27FC236}">
              <a16:creationId xmlns:a16="http://schemas.microsoft.com/office/drawing/2014/main" id="{D5956CCF-C8B3-7458-78E0-27BB0CB11722}"/>
            </a:ext>
          </a:extLst>
        </xdr:cNvPr>
        <xdr:cNvSpPr txBox="1">
          <a:spLocks noChangeArrowheads="1"/>
        </xdr:cNvSpPr>
      </xdr:nvSpPr>
      <xdr:spPr bwMode="auto">
        <a:xfrm>
          <a:off x="308610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16</xdr:row>
      <xdr:rowOff>0</xdr:rowOff>
    </xdr:from>
    <xdr:to>
      <xdr:col>13</xdr:col>
      <xdr:colOff>17145</xdr:colOff>
      <xdr:row>17</xdr:row>
      <xdr:rowOff>152400</xdr:rowOff>
    </xdr:to>
    <xdr:sp macro="" textlink="">
      <xdr:nvSpPr>
        <xdr:cNvPr id="2063715" name="Text Box 3">
          <a:extLst>
            <a:ext uri="{FF2B5EF4-FFF2-40B4-BE49-F238E27FC236}">
              <a16:creationId xmlns:a16="http://schemas.microsoft.com/office/drawing/2014/main" id="{165F433E-DF32-1E69-7F6A-ECD8AA2145CA}"/>
            </a:ext>
          </a:extLst>
        </xdr:cNvPr>
        <xdr:cNvSpPr txBox="1">
          <a:spLocks noChangeArrowheads="1"/>
        </xdr:cNvSpPr>
      </xdr:nvSpPr>
      <xdr:spPr bwMode="auto">
        <a:xfrm>
          <a:off x="308610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16</xdr:row>
      <xdr:rowOff>0</xdr:rowOff>
    </xdr:from>
    <xdr:to>
      <xdr:col>13</xdr:col>
      <xdr:colOff>17145</xdr:colOff>
      <xdr:row>17</xdr:row>
      <xdr:rowOff>152400</xdr:rowOff>
    </xdr:to>
    <xdr:sp macro="" textlink="">
      <xdr:nvSpPr>
        <xdr:cNvPr id="2063716" name="Text Box 4">
          <a:extLst>
            <a:ext uri="{FF2B5EF4-FFF2-40B4-BE49-F238E27FC236}">
              <a16:creationId xmlns:a16="http://schemas.microsoft.com/office/drawing/2014/main" id="{59B6FB30-1489-F1B1-CC8E-CDD746A9C917}"/>
            </a:ext>
          </a:extLst>
        </xdr:cNvPr>
        <xdr:cNvSpPr txBox="1">
          <a:spLocks noChangeArrowheads="1"/>
        </xdr:cNvSpPr>
      </xdr:nvSpPr>
      <xdr:spPr bwMode="auto">
        <a:xfrm>
          <a:off x="308610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16</xdr:row>
      <xdr:rowOff>0</xdr:rowOff>
    </xdr:from>
    <xdr:to>
      <xdr:col>13</xdr:col>
      <xdr:colOff>17145</xdr:colOff>
      <xdr:row>17</xdr:row>
      <xdr:rowOff>152400</xdr:rowOff>
    </xdr:to>
    <xdr:sp macro="" textlink="">
      <xdr:nvSpPr>
        <xdr:cNvPr id="2063717" name="Text Box 5">
          <a:extLst>
            <a:ext uri="{FF2B5EF4-FFF2-40B4-BE49-F238E27FC236}">
              <a16:creationId xmlns:a16="http://schemas.microsoft.com/office/drawing/2014/main" id="{FD759FEE-BA65-A98B-A05A-B7DD24EEFD3B}"/>
            </a:ext>
          </a:extLst>
        </xdr:cNvPr>
        <xdr:cNvSpPr txBox="1">
          <a:spLocks noChangeArrowheads="1"/>
        </xdr:cNvSpPr>
      </xdr:nvSpPr>
      <xdr:spPr bwMode="auto">
        <a:xfrm>
          <a:off x="308610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16</xdr:row>
      <xdr:rowOff>0</xdr:rowOff>
    </xdr:from>
    <xdr:to>
      <xdr:col>13</xdr:col>
      <xdr:colOff>17145</xdr:colOff>
      <xdr:row>17</xdr:row>
      <xdr:rowOff>152400</xdr:rowOff>
    </xdr:to>
    <xdr:sp macro="" textlink="">
      <xdr:nvSpPr>
        <xdr:cNvPr id="2063718" name="Text Box 1">
          <a:extLst>
            <a:ext uri="{FF2B5EF4-FFF2-40B4-BE49-F238E27FC236}">
              <a16:creationId xmlns:a16="http://schemas.microsoft.com/office/drawing/2014/main" id="{88AFA017-F598-6120-006A-0A0DED5C43BD}"/>
            </a:ext>
          </a:extLst>
        </xdr:cNvPr>
        <xdr:cNvSpPr txBox="1">
          <a:spLocks noChangeArrowheads="1"/>
        </xdr:cNvSpPr>
      </xdr:nvSpPr>
      <xdr:spPr bwMode="auto">
        <a:xfrm>
          <a:off x="308610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16</xdr:row>
      <xdr:rowOff>0</xdr:rowOff>
    </xdr:from>
    <xdr:to>
      <xdr:col>13</xdr:col>
      <xdr:colOff>17145</xdr:colOff>
      <xdr:row>17</xdr:row>
      <xdr:rowOff>152400</xdr:rowOff>
    </xdr:to>
    <xdr:sp macro="" textlink="">
      <xdr:nvSpPr>
        <xdr:cNvPr id="2063719" name="Text Box 3">
          <a:extLst>
            <a:ext uri="{FF2B5EF4-FFF2-40B4-BE49-F238E27FC236}">
              <a16:creationId xmlns:a16="http://schemas.microsoft.com/office/drawing/2014/main" id="{F45375C0-2527-5194-3EAA-D93D80790613}"/>
            </a:ext>
          </a:extLst>
        </xdr:cNvPr>
        <xdr:cNvSpPr txBox="1">
          <a:spLocks noChangeArrowheads="1"/>
        </xdr:cNvSpPr>
      </xdr:nvSpPr>
      <xdr:spPr bwMode="auto">
        <a:xfrm>
          <a:off x="308610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152400</xdr:colOff>
      <xdr:row>17</xdr:row>
      <xdr:rowOff>152400</xdr:rowOff>
    </xdr:to>
    <xdr:sp macro="" textlink="">
      <xdr:nvSpPr>
        <xdr:cNvPr id="2063720" name="Text Box 1">
          <a:extLst>
            <a:ext uri="{FF2B5EF4-FFF2-40B4-BE49-F238E27FC236}">
              <a16:creationId xmlns:a16="http://schemas.microsoft.com/office/drawing/2014/main" id="{51485BC3-A6C0-D087-211F-6187B0DEAEE0}"/>
            </a:ext>
          </a:extLst>
        </xdr:cNvPr>
        <xdr:cNvSpPr txBox="1">
          <a:spLocks noChangeArrowheads="1"/>
        </xdr:cNvSpPr>
      </xdr:nvSpPr>
      <xdr:spPr bwMode="auto">
        <a:xfrm>
          <a:off x="6835140" y="3429000"/>
          <a:ext cx="1524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152400</xdr:colOff>
      <xdr:row>17</xdr:row>
      <xdr:rowOff>152400</xdr:rowOff>
    </xdr:to>
    <xdr:sp macro="" textlink="">
      <xdr:nvSpPr>
        <xdr:cNvPr id="2063721" name="Text Box 3">
          <a:extLst>
            <a:ext uri="{FF2B5EF4-FFF2-40B4-BE49-F238E27FC236}">
              <a16:creationId xmlns:a16="http://schemas.microsoft.com/office/drawing/2014/main" id="{300F2B3F-4C1B-6016-67DF-80FF98F51E2A}"/>
            </a:ext>
          </a:extLst>
        </xdr:cNvPr>
        <xdr:cNvSpPr txBox="1">
          <a:spLocks noChangeArrowheads="1"/>
        </xdr:cNvSpPr>
      </xdr:nvSpPr>
      <xdr:spPr bwMode="auto">
        <a:xfrm>
          <a:off x="6835140" y="3429000"/>
          <a:ext cx="1524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152400</xdr:colOff>
      <xdr:row>17</xdr:row>
      <xdr:rowOff>152400</xdr:rowOff>
    </xdr:to>
    <xdr:sp macro="" textlink="">
      <xdr:nvSpPr>
        <xdr:cNvPr id="2063722" name="Text Box 4">
          <a:extLst>
            <a:ext uri="{FF2B5EF4-FFF2-40B4-BE49-F238E27FC236}">
              <a16:creationId xmlns:a16="http://schemas.microsoft.com/office/drawing/2014/main" id="{88038E1C-9091-9763-DE4C-D0D7DD411D8C}"/>
            </a:ext>
          </a:extLst>
        </xdr:cNvPr>
        <xdr:cNvSpPr txBox="1">
          <a:spLocks noChangeArrowheads="1"/>
        </xdr:cNvSpPr>
      </xdr:nvSpPr>
      <xdr:spPr bwMode="auto">
        <a:xfrm>
          <a:off x="6835140" y="3429000"/>
          <a:ext cx="1524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152400</xdr:colOff>
      <xdr:row>17</xdr:row>
      <xdr:rowOff>152400</xdr:rowOff>
    </xdr:to>
    <xdr:sp macro="" textlink="">
      <xdr:nvSpPr>
        <xdr:cNvPr id="2063723" name="Text Box 5">
          <a:extLst>
            <a:ext uri="{FF2B5EF4-FFF2-40B4-BE49-F238E27FC236}">
              <a16:creationId xmlns:a16="http://schemas.microsoft.com/office/drawing/2014/main" id="{C7581A83-A076-BFCC-B575-E6A443916984}"/>
            </a:ext>
          </a:extLst>
        </xdr:cNvPr>
        <xdr:cNvSpPr txBox="1">
          <a:spLocks noChangeArrowheads="1"/>
        </xdr:cNvSpPr>
      </xdr:nvSpPr>
      <xdr:spPr bwMode="auto">
        <a:xfrm>
          <a:off x="6835140" y="3429000"/>
          <a:ext cx="1524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152400</xdr:colOff>
      <xdr:row>17</xdr:row>
      <xdr:rowOff>152400</xdr:rowOff>
    </xdr:to>
    <xdr:sp macro="" textlink="">
      <xdr:nvSpPr>
        <xdr:cNvPr id="2063724" name="Text Box 1">
          <a:extLst>
            <a:ext uri="{FF2B5EF4-FFF2-40B4-BE49-F238E27FC236}">
              <a16:creationId xmlns:a16="http://schemas.microsoft.com/office/drawing/2014/main" id="{AF5B84D8-ACD0-7299-F0F0-7F44F1ABA8E2}"/>
            </a:ext>
          </a:extLst>
        </xdr:cNvPr>
        <xdr:cNvSpPr txBox="1">
          <a:spLocks noChangeArrowheads="1"/>
        </xdr:cNvSpPr>
      </xdr:nvSpPr>
      <xdr:spPr bwMode="auto">
        <a:xfrm>
          <a:off x="6835140" y="3429000"/>
          <a:ext cx="1524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152400</xdr:colOff>
      <xdr:row>17</xdr:row>
      <xdr:rowOff>152400</xdr:rowOff>
    </xdr:to>
    <xdr:sp macro="" textlink="">
      <xdr:nvSpPr>
        <xdr:cNvPr id="2063725" name="Text Box 3">
          <a:extLst>
            <a:ext uri="{FF2B5EF4-FFF2-40B4-BE49-F238E27FC236}">
              <a16:creationId xmlns:a16="http://schemas.microsoft.com/office/drawing/2014/main" id="{3106EA16-1EE0-A762-C968-221879A92E49}"/>
            </a:ext>
          </a:extLst>
        </xdr:cNvPr>
        <xdr:cNvSpPr txBox="1">
          <a:spLocks noChangeArrowheads="1"/>
        </xdr:cNvSpPr>
      </xdr:nvSpPr>
      <xdr:spPr bwMode="auto">
        <a:xfrm>
          <a:off x="6835140" y="3429000"/>
          <a:ext cx="1524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152400</xdr:colOff>
      <xdr:row>17</xdr:row>
      <xdr:rowOff>152400</xdr:rowOff>
    </xdr:to>
    <xdr:sp macro="" textlink="">
      <xdr:nvSpPr>
        <xdr:cNvPr id="2063726" name="Text Box 4">
          <a:extLst>
            <a:ext uri="{FF2B5EF4-FFF2-40B4-BE49-F238E27FC236}">
              <a16:creationId xmlns:a16="http://schemas.microsoft.com/office/drawing/2014/main" id="{84BEF462-2789-E345-682E-60DCB77E9789}"/>
            </a:ext>
          </a:extLst>
        </xdr:cNvPr>
        <xdr:cNvSpPr txBox="1">
          <a:spLocks noChangeArrowheads="1"/>
        </xdr:cNvSpPr>
      </xdr:nvSpPr>
      <xdr:spPr bwMode="auto">
        <a:xfrm>
          <a:off x="6835140" y="3429000"/>
          <a:ext cx="1524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0</xdr:colOff>
      <xdr:row>16</xdr:row>
      <xdr:rowOff>0</xdr:rowOff>
    </xdr:from>
    <xdr:to>
      <xdr:col>29</xdr:col>
      <xdr:colOff>152400</xdr:colOff>
      <xdr:row>17</xdr:row>
      <xdr:rowOff>152400</xdr:rowOff>
    </xdr:to>
    <xdr:sp macro="" textlink="">
      <xdr:nvSpPr>
        <xdr:cNvPr id="2063727" name="Text Box 5">
          <a:extLst>
            <a:ext uri="{FF2B5EF4-FFF2-40B4-BE49-F238E27FC236}">
              <a16:creationId xmlns:a16="http://schemas.microsoft.com/office/drawing/2014/main" id="{1BF3E027-BEB4-74C4-A663-9D063A18A7BE}"/>
            </a:ext>
          </a:extLst>
        </xdr:cNvPr>
        <xdr:cNvSpPr txBox="1">
          <a:spLocks noChangeArrowheads="1"/>
        </xdr:cNvSpPr>
      </xdr:nvSpPr>
      <xdr:spPr bwMode="auto">
        <a:xfrm>
          <a:off x="6835140" y="3429000"/>
          <a:ext cx="1524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728" name="Text Box 1">
          <a:extLst>
            <a:ext uri="{FF2B5EF4-FFF2-40B4-BE49-F238E27FC236}">
              <a16:creationId xmlns:a16="http://schemas.microsoft.com/office/drawing/2014/main" id="{64303F09-B3B6-FE89-EFF2-95B2878E99AD}"/>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729" name="Text Box 3">
          <a:extLst>
            <a:ext uri="{FF2B5EF4-FFF2-40B4-BE49-F238E27FC236}">
              <a16:creationId xmlns:a16="http://schemas.microsoft.com/office/drawing/2014/main" id="{FA36D497-F324-0CC9-BD7B-904024CB8C30}"/>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730" name="Text Box 4">
          <a:extLst>
            <a:ext uri="{FF2B5EF4-FFF2-40B4-BE49-F238E27FC236}">
              <a16:creationId xmlns:a16="http://schemas.microsoft.com/office/drawing/2014/main" id="{C748C42A-D539-87C5-7A52-4132205E9EB7}"/>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31" name="Text Box 1">
          <a:extLst>
            <a:ext uri="{FF2B5EF4-FFF2-40B4-BE49-F238E27FC236}">
              <a16:creationId xmlns:a16="http://schemas.microsoft.com/office/drawing/2014/main" id="{4EF10268-068A-98A8-A62C-9E268118FCC9}"/>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32" name="Text Box 3">
          <a:extLst>
            <a:ext uri="{FF2B5EF4-FFF2-40B4-BE49-F238E27FC236}">
              <a16:creationId xmlns:a16="http://schemas.microsoft.com/office/drawing/2014/main" id="{FB1A3B8A-3FD0-76EC-5CF7-D5CD9791B534}"/>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33" name="Text Box 4">
          <a:extLst>
            <a:ext uri="{FF2B5EF4-FFF2-40B4-BE49-F238E27FC236}">
              <a16:creationId xmlns:a16="http://schemas.microsoft.com/office/drawing/2014/main" id="{D7FE6710-A182-C812-619E-1405D577A71B}"/>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34" name="Text Box 5">
          <a:extLst>
            <a:ext uri="{FF2B5EF4-FFF2-40B4-BE49-F238E27FC236}">
              <a16:creationId xmlns:a16="http://schemas.microsoft.com/office/drawing/2014/main" id="{2297E38E-3A46-0377-CBD8-289816012BEB}"/>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35" name="Text Box 1">
          <a:extLst>
            <a:ext uri="{FF2B5EF4-FFF2-40B4-BE49-F238E27FC236}">
              <a16:creationId xmlns:a16="http://schemas.microsoft.com/office/drawing/2014/main" id="{72C7D34E-3C4E-6270-4358-ADDF68E11F57}"/>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36" name="Text Box 3">
          <a:extLst>
            <a:ext uri="{FF2B5EF4-FFF2-40B4-BE49-F238E27FC236}">
              <a16:creationId xmlns:a16="http://schemas.microsoft.com/office/drawing/2014/main" id="{51FDF56C-23DB-7623-2D24-01415EBF9DA5}"/>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37" name="Text Box 4">
          <a:extLst>
            <a:ext uri="{FF2B5EF4-FFF2-40B4-BE49-F238E27FC236}">
              <a16:creationId xmlns:a16="http://schemas.microsoft.com/office/drawing/2014/main" id="{E7E37EBF-496D-E5E1-E55A-845EDBA6AE07}"/>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38" name="Text Box 5">
          <a:extLst>
            <a:ext uri="{FF2B5EF4-FFF2-40B4-BE49-F238E27FC236}">
              <a16:creationId xmlns:a16="http://schemas.microsoft.com/office/drawing/2014/main" id="{E8B425B1-ED7F-2D94-29E6-038799E86059}"/>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739" name="Text Box 1">
          <a:extLst>
            <a:ext uri="{FF2B5EF4-FFF2-40B4-BE49-F238E27FC236}">
              <a16:creationId xmlns:a16="http://schemas.microsoft.com/office/drawing/2014/main" id="{0D8C3D1F-DBDB-4FA9-E141-B36C8C39DD39}"/>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740" name="Text Box 3">
          <a:extLst>
            <a:ext uri="{FF2B5EF4-FFF2-40B4-BE49-F238E27FC236}">
              <a16:creationId xmlns:a16="http://schemas.microsoft.com/office/drawing/2014/main" id="{D9F13A93-D94B-4085-9CC4-DE4DC7F4D6B4}"/>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741" name="Text Box 4">
          <a:extLst>
            <a:ext uri="{FF2B5EF4-FFF2-40B4-BE49-F238E27FC236}">
              <a16:creationId xmlns:a16="http://schemas.microsoft.com/office/drawing/2014/main" id="{EF2A666D-96F2-F09A-9E2D-E17BD3E43588}"/>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42" name="Text Box 1">
          <a:extLst>
            <a:ext uri="{FF2B5EF4-FFF2-40B4-BE49-F238E27FC236}">
              <a16:creationId xmlns:a16="http://schemas.microsoft.com/office/drawing/2014/main" id="{D9B9FD52-BF94-978D-B4E0-0524EB676CAB}"/>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43" name="Text Box 3">
          <a:extLst>
            <a:ext uri="{FF2B5EF4-FFF2-40B4-BE49-F238E27FC236}">
              <a16:creationId xmlns:a16="http://schemas.microsoft.com/office/drawing/2014/main" id="{0F51B540-3D53-35AA-1F8B-DBF68DB7E7AA}"/>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44" name="Text Box 4">
          <a:extLst>
            <a:ext uri="{FF2B5EF4-FFF2-40B4-BE49-F238E27FC236}">
              <a16:creationId xmlns:a16="http://schemas.microsoft.com/office/drawing/2014/main" id="{AFE10F2C-ED67-C672-022F-DDEA9468C7A8}"/>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45" name="Text Box 5">
          <a:extLst>
            <a:ext uri="{FF2B5EF4-FFF2-40B4-BE49-F238E27FC236}">
              <a16:creationId xmlns:a16="http://schemas.microsoft.com/office/drawing/2014/main" id="{7117D0A8-05E5-C2F2-519A-AB01CDDEB08E}"/>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46" name="Text Box 1">
          <a:extLst>
            <a:ext uri="{FF2B5EF4-FFF2-40B4-BE49-F238E27FC236}">
              <a16:creationId xmlns:a16="http://schemas.microsoft.com/office/drawing/2014/main" id="{07EAC437-CD7F-14D2-A54C-0D6233DE9034}"/>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47" name="Text Box 3">
          <a:extLst>
            <a:ext uri="{FF2B5EF4-FFF2-40B4-BE49-F238E27FC236}">
              <a16:creationId xmlns:a16="http://schemas.microsoft.com/office/drawing/2014/main" id="{C42BE8B7-E3DB-AB34-8A8B-9AB8227C7541}"/>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48" name="Text Box 4">
          <a:extLst>
            <a:ext uri="{FF2B5EF4-FFF2-40B4-BE49-F238E27FC236}">
              <a16:creationId xmlns:a16="http://schemas.microsoft.com/office/drawing/2014/main" id="{FAEF71DC-418A-6F5D-B88D-6732EC081EB9}"/>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49" name="Text Box 5">
          <a:extLst>
            <a:ext uri="{FF2B5EF4-FFF2-40B4-BE49-F238E27FC236}">
              <a16:creationId xmlns:a16="http://schemas.microsoft.com/office/drawing/2014/main" id="{1E9FBA67-00B6-88A3-8B7F-3C061A1A922D}"/>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5</xdr:row>
      <xdr:rowOff>0</xdr:rowOff>
    </xdr:from>
    <xdr:to>
      <xdr:col>25</xdr:col>
      <xdr:colOff>17145</xdr:colOff>
      <xdr:row>6</xdr:row>
      <xdr:rowOff>17145</xdr:rowOff>
    </xdr:to>
    <xdr:sp macro="" textlink="">
      <xdr:nvSpPr>
        <xdr:cNvPr id="2063750" name="Text Box 1">
          <a:extLst>
            <a:ext uri="{FF2B5EF4-FFF2-40B4-BE49-F238E27FC236}">
              <a16:creationId xmlns:a16="http://schemas.microsoft.com/office/drawing/2014/main" id="{4E2059D6-27C5-237B-E962-A67011593AA4}"/>
            </a:ext>
          </a:extLst>
        </xdr:cNvPr>
        <xdr:cNvSpPr txBox="1">
          <a:spLocks noChangeArrowheads="1"/>
        </xdr:cNvSpPr>
      </xdr:nvSpPr>
      <xdr:spPr bwMode="auto">
        <a:xfrm>
          <a:off x="564642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5</xdr:row>
      <xdr:rowOff>0</xdr:rowOff>
    </xdr:from>
    <xdr:to>
      <xdr:col>25</xdr:col>
      <xdr:colOff>17145</xdr:colOff>
      <xdr:row>6</xdr:row>
      <xdr:rowOff>17145</xdr:rowOff>
    </xdr:to>
    <xdr:sp macro="" textlink="">
      <xdr:nvSpPr>
        <xdr:cNvPr id="2063751" name="Text Box 3">
          <a:extLst>
            <a:ext uri="{FF2B5EF4-FFF2-40B4-BE49-F238E27FC236}">
              <a16:creationId xmlns:a16="http://schemas.microsoft.com/office/drawing/2014/main" id="{47D04E98-5DF8-FCFF-64D2-BA3CF1A83FBC}"/>
            </a:ext>
          </a:extLst>
        </xdr:cNvPr>
        <xdr:cNvSpPr txBox="1">
          <a:spLocks noChangeArrowheads="1"/>
        </xdr:cNvSpPr>
      </xdr:nvSpPr>
      <xdr:spPr bwMode="auto">
        <a:xfrm>
          <a:off x="564642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5</xdr:row>
      <xdr:rowOff>0</xdr:rowOff>
    </xdr:from>
    <xdr:to>
      <xdr:col>25</xdr:col>
      <xdr:colOff>17145</xdr:colOff>
      <xdr:row>6</xdr:row>
      <xdr:rowOff>17145</xdr:rowOff>
    </xdr:to>
    <xdr:sp macro="" textlink="">
      <xdr:nvSpPr>
        <xdr:cNvPr id="2063752" name="Text Box 4">
          <a:extLst>
            <a:ext uri="{FF2B5EF4-FFF2-40B4-BE49-F238E27FC236}">
              <a16:creationId xmlns:a16="http://schemas.microsoft.com/office/drawing/2014/main" id="{9446503A-4DA5-4AC6-70E9-0A88F18F4DED}"/>
            </a:ext>
          </a:extLst>
        </xdr:cNvPr>
        <xdr:cNvSpPr txBox="1">
          <a:spLocks noChangeArrowheads="1"/>
        </xdr:cNvSpPr>
      </xdr:nvSpPr>
      <xdr:spPr bwMode="auto">
        <a:xfrm>
          <a:off x="564642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753" name="Text Box 1">
          <a:extLst>
            <a:ext uri="{FF2B5EF4-FFF2-40B4-BE49-F238E27FC236}">
              <a16:creationId xmlns:a16="http://schemas.microsoft.com/office/drawing/2014/main" id="{ADE4C5ED-49FB-522E-8EB6-294D67BAAF42}"/>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754" name="Text Box 3">
          <a:extLst>
            <a:ext uri="{FF2B5EF4-FFF2-40B4-BE49-F238E27FC236}">
              <a16:creationId xmlns:a16="http://schemas.microsoft.com/office/drawing/2014/main" id="{325530D2-E544-7A0D-3895-21725F40B80B}"/>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755" name="Text Box 4">
          <a:extLst>
            <a:ext uri="{FF2B5EF4-FFF2-40B4-BE49-F238E27FC236}">
              <a16:creationId xmlns:a16="http://schemas.microsoft.com/office/drawing/2014/main" id="{77A95042-0020-B3C4-10F7-A8CFF52A1AD1}"/>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756" name="Text Box 5">
          <a:extLst>
            <a:ext uri="{FF2B5EF4-FFF2-40B4-BE49-F238E27FC236}">
              <a16:creationId xmlns:a16="http://schemas.microsoft.com/office/drawing/2014/main" id="{97FD661F-9FC8-7EE7-32DC-B97FF41A1B63}"/>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757" name="Text Box 1">
          <a:extLst>
            <a:ext uri="{FF2B5EF4-FFF2-40B4-BE49-F238E27FC236}">
              <a16:creationId xmlns:a16="http://schemas.microsoft.com/office/drawing/2014/main" id="{C2CA9E9F-2849-0CAD-98AF-D48D90D69506}"/>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758" name="Text Box 3">
          <a:extLst>
            <a:ext uri="{FF2B5EF4-FFF2-40B4-BE49-F238E27FC236}">
              <a16:creationId xmlns:a16="http://schemas.microsoft.com/office/drawing/2014/main" id="{F153ADB0-8876-DD9A-60CD-E7933683C79F}"/>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759" name="Text Box 4">
          <a:extLst>
            <a:ext uri="{FF2B5EF4-FFF2-40B4-BE49-F238E27FC236}">
              <a16:creationId xmlns:a16="http://schemas.microsoft.com/office/drawing/2014/main" id="{7CC0BEDD-8C0C-D4E1-153E-EA617367F23C}"/>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760" name="Text Box 5">
          <a:extLst>
            <a:ext uri="{FF2B5EF4-FFF2-40B4-BE49-F238E27FC236}">
              <a16:creationId xmlns:a16="http://schemas.microsoft.com/office/drawing/2014/main" id="{13D0AA40-66F8-0E34-9353-B3CAD7551CA3}"/>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617220</xdr:colOff>
      <xdr:row>5</xdr:row>
      <xdr:rowOff>0</xdr:rowOff>
    </xdr:from>
    <xdr:to>
      <xdr:col>26</xdr:col>
      <xdr:colOff>17145</xdr:colOff>
      <xdr:row>6</xdr:row>
      <xdr:rowOff>17145</xdr:rowOff>
    </xdr:to>
    <xdr:sp macro="" textlink="">
      <xdr:nvSpPr>
        <xdr:cNvPr id="2063761" name="Text Box 1">
          <a:extLst>
            <a:ext uri="{FF2B5EF4-FFF2-40B4-BE49-F238E27FC236}">
              <a16:creationId xmlns:a16="http://schemas.microsoft.com/office/drawing/2014/main" id="{06CEFBF3-DC5E-B617-55D0-D8E76E53CF5E}"/>
            </a:ext>
          </a:extLst>
        </xdr:cNvPr>
        <xdr:cNvSpPr txBox="1">
          <a:spLocks noChangeArrowheads="1"/>
        </xdr:cNvSpPr>
      </xdr:nvSpPr>
      <xdr:spPr bwMode="auto">
        <a:xfrm>
          <a:off x="585978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617220</xdr:colOff>
      <xdr:row>5</xdr:row>
      <xdr:rowOff>0</xdr:rowOff>
    </xdr:from>
    <xdr:to>
      <xdr:col>26</xdr:col>
      <xdr:colOff>17145</xdr:colOff>
      <xdr:row>6</xdr:row>
      <xdr:rowOff>17145</xdr:rowOff>
    </xdr:to>
    <xdr:sp macro="" textlink="">
      <xdr:nvSpPr>
        <xdr:cNvPr id="2063762" name="Text Box 3">
          <a:extLst>
            <a:ext uri="{FF2B5EF4-FFF2-40B4-BE49-F238E27FC236}">
              <a16:creationId xmlns:a16="http://schemas.microsoft.com/office/drawing/2014/main" id="{67A71893-3E03-2CDF-47B0-8A9FF57C2A5D}"/>
            </a:ext>
          </a:extLst>
        </xdr:cNvPr>
        <xdr:cNvSpPr txBox="1">
          <a:spLocks noChangeArrowheads="1"/>
        </xdr:cNvSpPr>
      </xdr:nvSpPr>
      <xdr:spPr bwMode="auto">
        <a:xfrm>
          <a:off x="585978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617220</xdr:colOff>
      <xdr:row>16</xdr:row>
      <xdr:rowOff>0</xdr:rowOff>
    </xdr:from>
    <xdr:to>
      <xdr:col>41</xdr:col>
      <xdr:colOff>17145</xdr:colOff>
      <xdr:row>17</xdr:row>
      <xdr:rowOff>152400</xdr:rowOff>
    </xdr:to>
    <xdr:sp macro="" textlink="">
      <xdr:nvSpPr>
        <xdr:cNvPr id="2063763" name="Text Box 1">
          <a:extLst>
            <a:ext uri="{FF2B5EF4-FFF2-40B4-BE49-F238E27FC236}">
              <a16:creationId xmlns:a16="http://schemas.microsoft.com/office/drawing/2014/main" id="{634EF7CA-DB6D-48B7-B2D0-0C279A03C860}"/>
            </a:ext>
          </a:extLst>
        </xdr:cNvPr>
        <xdr:cNvSpPr txBox="1">
          <a:spLocks noChangeArrowheads="1"/>
        </xdr:cNvSpPr>
      </xdr:nvSpPr>
      <xdr:spPr bwMode="auto">
        <a:xfrm>
          <a:off x="1030224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617220</xdr:colOff>
      <xdr:row>16</xdr:row>
      <xdr:rowOff>0</xdr:rowOff>
    </xdr:from>
    <xdr:to>
      <xdr:col>41</xdr:col>
      <xdr:colOff>17145</xdr:colOff>
      <xdr:row>17</xdr:row>
      <xdr:rowOff>152400</xdr:rowOff>
    </xdr:to>
    <xdr:sp macro="" textlink="">
      <xdr:nvSpPr>
        <xdr:cNvPr id="2063764" name="Text Box 3">
          <a:extLst>
            <a:ext uri="{FF2B5EF4-FFF2-40B4-BE49-F238E27FC236}">
              <a16:creationId xmlns:a16="http://schemas.microsoft.com/office/drawing/2014/main" id="{838163B7-FCD3-A114-81AF-85FF3DDD97CC}"/>
            </a:ext>
          </a:extLst>
        </xdr:cNvPr>
        <xdr:cNvSpPr txBox="1">
          <a:spLocks noChangeArrowheads="1"/>
        </xdr:cNvSpPr>
      </xdr:nvSpPr>
      <xdr:spPr bwMode="auto">
        <a:xfrm>
          <a:off x="1030224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617220</xdr:colOff>
      <xdr:row>16</xdr:row>
      <xdr:rowOff>0</xdr:rowOff>
    </xdr:from>
    <xdr:to>
      <xdr:col>41</xdr:col>
      <xdr:colOff>17145</xdr:colOff>
      <xdr:row>17</xdr:row>
      <xdr:rowOff>152400</xdr:rowOff>
    </xdr:to>
    <xdr:sp macro="" textlink="">
      <xdr:nvSpPr>
        <xdr:cNvPr id="2063765" name="Text Box 4">
          <a:extLst>
            <a:ext uri="{FF2B5EF4-FFF2-40B4-BE49-F238E27FC236}">
              <a16:creationId xmlns:a16="http://schemas.microsoft.com/office/drawing/2014/main" id="{6C4B10CE-C02E-8D27-2C17-0C5E98FAAD21}"/>
            </a:ext>
          </a:extLst>
        </xdr:cNvPr>
        <xdr:cNvSpPr txBox="1">
          <a:spLocks noChangeArrowheads="1"/>
        </xdr:cNvSpPr>
      </xdr:nvSpPr>
      <xdr:spPr bwMode="auto">
        <a:xfrm>
          <a:off x="1030224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617220</xdr:colOff>
      <xdr:row>16</xdr:row>
      <xdr:rowOff>0</xdr:rowOff>
    </xdr:from>
    <xdr:to>
      <xdr:col>41</xdr:col>
      <xdr:colOff>17145</xdr:colOff>
      <xdr:row>17</xdr:row>
      <xdr:rowOff>152400</xdr:rowOff>
    </xdr:to>
    <xdr:sp macro="" textlink="">
      <xdr:nvSpPr>
        <xdr:cNvPr id="2063766" name="Text Box 5">
          <a:extLst>
            <a:ext uri="{FF2B5EF4-FFF2-40B4-BE49-F238E27FC236}">
              <a16:creationId xmlns:a16="http://schemas.microsoft.com/office/drawing/2014/main" id="{23753916-A1BE-E27C-A037-C711C83BF069}"/>
            </a:ext>
          </a:extLst>
        </xdr:cNvPr>
        <xdr:cNvSpPr txBox="1">
          <a:spLocks noChangeArrowheads="1"/>
        </xdr:cNvSpPr>
      </xdr:nvSpPr>
      <xdr:spPr bwMode="auto">
        <a:xfrm>
          <a:off x="1030224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617220</xdr:colOff>
      <xdr:row>16</xdr:row>
      <xdr:rowOff>0</xdr:rowOff>
    </xdr:from>
    <xdr:to>
      <xdr:col>41</xdr:col>
      <xdr:colOff>17145</xdr:colOff>
      <xdr:row>17</xdr:row>
      <xdr:rowOff>152400</xdr:rowOff>
    </xdr:to>
    <xdr:sp macro="" textlink="">
      <xdr:nvSpPr>
        <xdr:cNvPr id="2063767" name="Text Box 1">
          <a:extLst>
            <a:ext uri="{FF2B5EF4-FFF2-40B4-BE49-F238E27FC236}">
              <a16:creationId xmlns:a16="http://schemas.microsoft.com/office/drawing/2014/main" id="{899C2D85-3D95-642C-F551-B01419C0A84D}"/>
            </a:ext>
          </a:extLst>
        </xdr:cNvPr>
        <xdr:cNvSpPr txBox="1">
          <a:spLocks noChangeArrowheads="1"/>
        </xdr:cNvSpPr>
      </xdr:nvSpPr>
      <xdr:spPr bwMode="auto">
        <a:xfrm>
          <a:off x="1030224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617220</xdr:colOff>
      <xdr:row>16</xdr:row>
      <xdr:rowOff>0</xdr:rowOff>
    </xdr:from>
    <xdr:to>
      <xdr:col>41</xdr:col>
      <xdr:colOff>17145</xdr:colOff>
      <xdr:row>17</xdr:row>
      <xdr:rowOff>152400</xdr:rowOff>
    </xdr:to>
    <xdr:sp macro="" textlink="">
      <xdr:nvSpPr>
        <xdr:cNvPr id="2063768" name="Text Box 3">
          <a:extLst>
            <a:ext uri="{FF2B5EF4-FFF2-40B4-BE49-F238E27FC236}">
              <a16:creationId xmlns:a16="http://schemas.microsoft.com/office/drawing/2014/main" id="{3033D1DA-7C2F-C76D-6A54-40401B4543DB}"/>
            </a:ext>
          </a:extLst>
        </xdr:cNvPr>
        <xdr:cNvSpPr txBox="1">
          <a:spLocks noChangeArrowheads="1"/>
        </xdr:cNvSpPr>
      </xdr:nvSpPr>
      <xdr:spPr bwMode="auto">
        <a:xfrm>
          <a:off x="1030224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617220</xdr:colOff>
      <xdr:row>16</xdr:row>
      <xdr:rowOff>0</xdr:rowOff>
    </xdr:from>
    <xdr:to>
      <xdr:col>41</xdr:col>
      <xdr:colOff>17145</xdr:colOff>
      <xdr:row>17</xdr:row>
      <xdr:rowOff>152400</xdr:rowOff>
    </xdr:to>
    <xdr:sp macro="" textlink="">
      <xdr:nvSpPr>
        <xdr:cNvPr id="2063769" name="Text Box 4">
          <a:extLst>
            <a:ext uri="{FF2B5EF4-FFF2-40B4-BE49-F238E27FC236}">
              <a16:creationId xmlns:a16="http://schemas.microsoft.com/office/drawing/2014/main" id="{29E92B61-2055-DEA5-0813-607C6EC91DE9}"/>
            </a:ext>
          </a:extLst>
        </xdr:cNvPr>
        <xdr:cNvSpPr txBox="1">
          <a:spLocks noChangeArrowheads="1"/>
        </xdr:cNvSpPr>
      </xdr:nvSpPr>
      <xdr:spPr bwMode="auto">
        <a:xfrm>
          <a:off x="1030224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617220</xdr:colOff>
      <xdr:row>16</xdr:row>
      <xdr:rowOff>0</xdr:rowOff>
    </xdr:from>
    <xdr:to>
      <xdr:col>41</xdr:col>
      <xdr:colOff>17145</xdr:colOff>
      <xdr:row>17</xdr:row>
      <xdr:rowOff>152400</xdr:rowOff>
    </xdr:to>
    <xdr:sp macro="" textlink="">
      <xdr:nvSpPr>
        <xdr:cNvPr id="2063770" name="Text Box 5">
          <a:extLst>
            <a:ext uri="{FF2B5EF4-FFF2-40B4-BE49-F238E27FC236}">
              <a16:creationId xmlns:a16="http://schemas.microsoft.com/office/drawing/2014/main" id="{56F45376-AD26-D926-7ECA-3BFD2F40E2B0}"/>
            </a:ext>
          </a:extLst>
        </xdr:cNvPr>
        <xdr:cNvSpPr txBox="1">
          <a:spLocks noChangeArrowheads="1"/>
        </xdr:cNvSpPr>
      </xdr:nvSpPr>
      <xdr:spPr bwMode="auto">
        <a:xfrm>
          <a:off x="1030224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71" name="Text Box 1">
          <a:extLst>
            <a:ext uri="{FF2B5EF4-FFF2-40B4-BE49-F238E27FC236}">
              <a16:creationId xmlns:a16="http://schemas.microsoft.com/office/drawing/2014/main" id="{1DDC6078-3595-92AA-6F48-72F0BB4175E2}"/>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72" name="Text Box 3">
          <a:extLst>
            <a:ext uri="{FF2B5EF4-FFF2-40B4-BE49-F238E27FC236}">
              <a16:creationId xmlns:a16="http://schemas.microsoft.com/office/drawing/2014/main" id="{53BA05B3-48DC-0E72-5B64-65B318D8B91E}"/>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73" name="Text Box 4">
          <a:extLst>
            <a:ext uri="{FF2B5EF4-FFF2-40B4-BE49-F238E27FC236}">
              <a16:creationId xmlns:a16="http://schemas.microsoft.com/office/drawing/2014/main" id="{C12B5626-76AB-3B5A-C96B-670B6E38B53F}"/>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16</xdr:row>
      <xdr:rowOff>0</xdr:rowOff>
    </xdr:from>
    <xdr:to>
      <xdr:col>19</xdr:col>
      <xdr:colOff>17145</xdr:colOff>
      <xdr:row>17</xdr:row>
      <xdr:rowOff>152400</xdr:rowOff>
    </xdr:to>
    <xdr:sp macro="" textlink="">
      <xdr:nvSpPr>
        <xdr:cNvPr id="2063774" name="Text Box 1">
          <a:extLst>
            <a:ext uri="{FF2B5EF4-FFF2-40B4-BE49-F238E27FC236}">
              <a16:creationId xmlns:a16="http://schemas.microsoft.com/office/drawing/2014/main" id="{C33BA2E6-EB04-FE8B-29A5-C23766CC50CE}"/>
            </a:ext>
          </a:extLst>
        </xdr:cNvPr>
        <xdr:cNvSpPr txBox="1">
          <a:spLocks noChangeArrowheads="1"/>
        </xdr:cNvSpPr>
      </xdr:nvSpPr>
      <xdr:spPr bwMode="auto">
        <a:xfrm>
          <a:off x="436626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16</xdr:row>
      <xdr:rowOff>0</xdr:rowOff>
    </xdr:from>
    <xdr:to>
      <xdr:col>19</xdr:col>
      <xdr:colOff>17145</xdr:colOff>
      <xdr:row>17</xdr:row>
      <xdr:rowOff>152400</xdr:rowOff>
    </xdr:to>
    <xdr:sp macro="" textlink="">
      <xdr:nvSpPr>
        <xdr:cNvPr id="2063775" name="Text Box 3">
          <a:extLst>
            <a:ext uri="{FF2B5EF4-FFF2-40B4-BE49-F238E27FC236}">
              <a16:creationId xmlns:a16="http://schemas.microsoft.com/office/drawing/2014/main" id="{245AA683-A6F3-F13B-1837-BB79AD6D2083}"/>
            </a:ext>
          </a:extLst>
        </xdr:cNvPr>
        <xdr:cNvSpPr txBox="1">
          <a:spLocks noChangeArrowheads="1"/>
        </xdr:cNvSpPr>
      </xdr:nvSpPr>
      <xdr:spPr bwMode="auto">
        <a:xfrm>
          <a:off x="436626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16</xdr:row>
      <xdr:rowOff>0</xdr:rowOff>
    </xdr:from>
    <xdr:to>
      <xdr:col>19</xdr:col>
      <xdr:colOff>17145</xdr:colOff>
      <xdr:row>17</xdr:row>
      <xdr:rowOff>152400</xdr:rowOff>
    </xdr:to>
    <xdr:sp macro="" textlink="">
      <xdr:nvSpPr>
        <xdr:cNvPr id="2063776" name="Text Box 4">
          <a:extLst>
            <a:ext uri="{FF2B5EF4-FFF2-40B4-BE49-F238E27FC236}">
              <a16:creationId xmlns:a16="http://schemas.microsoft.com/office/drawing/2014/main" id="{AB493673-A046-EDFA-2E2B-BEDC641F17C2}"/>
            </a:ext>
          </a:extLst>
        </xdr:cNvPr>
        <xdr:cNvSpPr txBox="1">
          <a:spLocks noChangeArrowheads="1"/>
        </xdr:cNvSpPr>
      </xdr:nvSpPr>
      <xdr:spPr bwMode="auto">
        <a:xfrm>
          <a:off x="436626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16</xdr:row>
      <xdr:rowOff>0</xdr:rowOff>
    </xdr:from>
    <xdr:to>
      <xdr:col>19</xdr:col>
      <xdr:colOff>17145</xdr:colOff>
      <xdr:row>17</xdr:row>
      <xdr:rowOff>152400</xdr:rowOff>
    </xdr:to>
    <xdr:sp macro="" textlink="">
      <xdr:nvSpPr>
        <xdr:cNvPr id="2063777" name="Text Box 5">
          <a:extLst>
            <a:ext uri="{FF2B5EF4-FFF2-40B4-BE49-F238E27FC236}">
              <a16:creationId xmlns:a16="http://schemas.microsoft.com/office/drawing/2014/main" id="{99731DEF-165A-6715-A93E-0EE071862DB0}"/>
            </a:ext>
          </a:extLst>
        </xdr:cNvPr>
        <xdr:cNvSpPr txBox="1">
          <a:spLocks noChangeArrowheads="1"/>
        </xdr:cNvSpPr>
      </xdr:nvSpPr>
      <xdr:spPr bwMode="auto">
        <a:xfrm>
          <a:off x="436626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16</xdr:row>
      <xdr:rowOff>0</xdr:rowOff>
    </xdr:from>
    <xdr:to>
      <xdr:col>19</xdr:col>
      <xdr:colOff>17145</xdr:colOff>
      <xdr:row>17</xdr:row>
      <xdr:rowOff>152400</xdr:rowOff>
    </xdr:to>
    <xdr:sp macro="" textlink="">
      <xdr:nvSpPr>
        <xdr:cNvPr id="2063778" name="Text Box 1">
          <a:extLst>
            <a:ext uri="{FF2B5EF4-FFF2-40B4-BE49-F238E27FC236}">
              <a16:creationId xmlns:a16="http://schemas.microsoft.com/office/drawing/2014/main" id="{D20580E5-F0F0-BEA3-B130-AD6979A9032E}"/>
            </a:ext>
          </a:extLst>
        </xdr:cNvPr>
        <xdr:cNvSpPr txBox="1">
          <a:spLocks noChangeArrowheads="1"/>
        </xdr:cNvSpPr>
      </xdr:nvSpPr>
      <xdr:spPr bwMode="auto">
        <a:xfrm>
          <a:off x="436626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16</xdr:row>
      <xdr:rowOff>0</xdr:rowOff>
    </xdr:from>
    <xdr:to>
      <xdr:col>19</xdr:col>
      <xdr:colOff>17145</xdr:colOff>
      <xdr:row>17</xdr:row>
      <xdr:rowOff>152400</xdr:rowOff>
    </xdr:to>
    <xdr:sp macro="" textlink="">
      <xdr:nvSpPr>
        <xdr:cNvPr id="2063779" name="Text Box 3">
          <a:extLst>
            <a:ext uri="{FF2B5EF4-FFF2-40B4-BE49-F238E27FC236}">
              <a16:creationId xmlns:a16="http://schemas.microsoft.com/office/drawing/2014/main" id="{4012573D-9481-C10F-6087-F0455970BC2A}"/>
            </a:ext>
          </a:extLst>
        </xdr:cNvPr>
        <xdr:cNvSpPr txBox="1">
          <a:spLocks noChangeArrowheads="1"/>
        </xdr:cNvSpPr>
      </xdr:nvSpPr>
      <xdr:spPr bwMode="auto">
        <a:xfrm>
          <a:off x="436626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16</xdr:row>
      <xdr:rowOff>0</xdr:rowOff>
    </xdr:from>
    <xdr:to>
      <xdr:col>19</xdr:col>
      <xdr:colOff>17145</xdr:colOff>
      <xdr:row>17</xdr:row>
      <xdr:rowOff>152400</xdr:rowOff>
    </xdr:to>
    <xdr:sp macro="" textlink="">
      <xdr:nvSpPr>
        <xdr:cNvPr id="2063780" name="Text Box 4">
          <a:extLst>
            <a:ext uri="{FF2B5EF4-FFF2-40B4-BE49-F238E27FC236}">
              <a16:creationId xmlns:a16="http://schemas.microsoft.com/office/drawing/2014/main" id="{02991AE6-5928-BD49-98BF-595A92CC269C}"/>
            </a:ext>
          </a:extLst>
        </xdr:cNvPr>
        <xdr:cNvSpPr txBox="1">
          <a:spLocks noChangeArrowheads="1"/>
        </xdr:cNvSpPr>
      </xdr:nvSpPr>
      <xdr:spPr bwMode="auto">
        <a:xfrm>
          <a:off x="436626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16</xdr:row>
      <xdr:rowOff>0</xdr:rowOff>
    </xdr:from>
    <xdr:to>
      <xdr:col>19</xdr:col>
      <xdr:colOff>17145</xdr:colOff>
      <xdr:row>17</xdr:row>
      <xdr:rowOff>152400</xdr:rowOff>
    </xdr:to>
    <xdr:sp macro="" textlink="">
      <xdr:nvSpPr>
        <xdr:cNvPr id="2063781" name="Text Box 5">
          <a:extLst>
            <a:ext uri="{FF2B5EF4-FFF2-40B4-BE49-F238E27FC236}">
              <a16:creationId xmlns:a16="http://schemas.microsoft.com/office/drawing/2014/main" id="{B3E81071-21C5-F527-0FEF-C6EDD585A594}"/>
            </a:ext>
          </a:extLst>
        </xdr:cNvPr>
        <xdr:cNvSpPr txBox="1">
          <a:spLocks noChangeArrowheads="1"/>
        </xdr:cNvSpPr>
      </xdr:nvSpPr>
      <xdr:spPr bwMode="auto">
        <a:xfrm>
          <a:off x="436626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82" name="Text Box 1">
          <a:extLst>
            <a:ext uri="{FF2B5EF4-FFF2-40B4-BE49-F238E27FC236}">
              <a16:creationId xmlns:a16="http://schemas.microsoft.com/office/drawing/2014/main" id="{4EC93E66-20FB-3918-9DFB-79F7E9B59B83}"/>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83" name="Text Box 3">
          <a:extLst>
            <a:ext uri="{FF2B5EF4-FFF2-40B4-BE49-F238E27FC236}">
              <a16:creationId xmlns:a16="http://schemas.microsoft.com/office/drawing/2014/main" id="{B7082B59-D327-55F6-E4EC-4E4700153343}"/>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784" name="Text Box 4">
          <a:extLst>
            <a:ext uri="{FF2B5EF4-FFF2-40B4-BE49-F238E27FC236}">
              <a16:creationId xmlns:a16="http://schemas.microsoft.com/office/drawing/2014/main" id="{5893240F-E738-BD9E-0FC3-75EC5DEEFA91}"/>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16</xdr:row>
      <xdr:rowOff>0</xdr:rowOff>
    </xdr:from>
    <xdr:to>
      <xdr:col>19</xdr:col>
      <xdr:colOff>17145</xdr:colOff>
      <xdr:row>17</xdr:row>
      <xdr:rowOff>152400</xdr:rowOff>
    </xdr:to>
    <xdr:sp macro="" textlink="">
      <xdr:nvSpPr>
        <xdr:cNvPr id="2063785" name="Text Box 1">
          <a:extLst>
            <a:ext uri="{FF2B5EF4-FFF2-40B4-BE49-F238E27FC236}">
              <a16:creationId xmlns:a16="http://schemas.microsoft.com/office/drawing/2014/main" id="{77F3BE8F-0E83-1221-1DB0-8891F6953FAC}"/>
            </a:ext>
          </a:extLst>
        </xdr:cNvPr>
        <xdr:cNvSpPr txBox="1">
          <a:spLocks noChangeArrowheads="1"/>
        </xdr:cNvSpPr>
      </xdr:nvSpPr>
      <xdr:spPr bwMode="auto">
        <a:xfrm>
          <a:off x="436626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16</xdr:row>
      <xdr:rowOff>0</xdr:rowOff>
    </xdr:from>
    <xdr:to>
      <xdr:col>19</xdr:col>
      <xdr:colOff>17145</xdr:colOff>
      <xdr:row>17</xdr:row>
      <xdr:rowOff>152400</xdr:rowOff>
    </xdr:to>
    <xdr:sp macro="" textlink="">
      <xdr:nvSpPr>
        <xdr:cNvPr id="2063786" name="Text Box 3">
          <a:extLst>
            <a:ext uri="{FF2B5EF4-FFF2-40B4-BE49-F238E27FC236}">
              <a16:creationId xmlns:a16="http://schemas.microsoft.com/office/drawing/2014/main" id="{4AEAF04B-8901-7714-9D8D-F2EC04713970}"/>
            </a:ext>
          </a:extLst>
        </xdr:cNvPr>
        <xdr:cNvSpPr txBox="1">
          <a:spLocks noChangeArrowheads="1"/>
        </xdr:cNvSpPr>
      </xdr:nvSpPr>
      <xdr:spPr bwMode="auto">
        <a:xfrm>
          <a:off x="436626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16</xdr:row>
      <xdr:rowOff>0</xdr:rowOff>
    </xdr:from>
    <xdr:to>
      <xdr:col>19</xdr:col>
      <xdr:colOff>17145</xdr:colOff>
      <xdr:row>17</xdr:row>
      <xdr:rowOff>152400</xdr:rowOff>
    </xdr:to>
    <xdr:sp macro="" textlink="">
      <xdr:nvSpPr>
        <xdr:cNvPr id="2063787" name="Text Box 4">
          <a:extLst>
            <a:ext uri="{FF2B5EF4-FFF2-40B4-BE49-F238E27FC236}">
              <a16:creationId xmlns:a16="http://schemas.microsoft.com/office/drawing/2014/main" id="{138C18BF-477F-60CB-6507-DD4251EF45AA}"/>
            </a:ext>
          </a:extLst>
        </xdr:cNvPr>
        <xdr:cNvSpPr txBox="1">
          <a:spLocks noChangeArrowheads="1"/>
        </xdr:cNvSpPr>
      </xdr:nvSpPr>
      <xdr:spPr bwMode="auto">
        <a:xfrm>
          <a:off x="436626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16</xdr:row>
      <xdr:rowOff>0</xdr:rowOff>
    </xdr:from>
    <xdr:to>
      <xdr:col>19</xdr:col>
      <xdr:colOff>17145</xdr:colOff>
      <xdr:row>17</xdr:row>
      <xdr:rowOff>152400</xdr:rowOff>
    </xdr:to>
    <xdr:sp macro="" textlink="">
      <xdr:nvSpPr>
        <xdr:cNvPr id="2063788" name="Text Box 5">
          <a:extLst>
            <a:ext uri="{FF2B5EF4-FFF2-40B4-BE49-F238E27FC236}">
              <a16:creationId xmlns:a16="http://schemas.microsoft.com/office/drawing/2014/main" id="{02406221-1720-E766-DC5A-B41F49FB8D0D}"/>
            </a:ext>
          </a:extLst>
        </xdr:cNvPr>
        <xdr:cNvSpPr txBox="1">
          <a:spLocks noChangeArrowheads="1"/>
        </xdr:cNvSpPr>
      </xdr:nvSpPr>
      <xdr:spPr bwMode="auto">
        <a:xfrm>
          <a:off x="436626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16</xdr:row>
      <xdr:rowOff>0</xdr:rowOff>
    </xdr:from>
    <xdr:to>
      <xdr:col>19</xdr:col>
      <xdr:colOff>17145</xdr:colOff>
      <xdr:row>17</xdr:row>
      <xdr:rowOff>152400</xdr:rowOff>
    </xdr:to>
    <xdr:sp macro="" textlink="">
      <xdr:nvSpPr>
        <xdr:cNvPr id="2063789" name="Text Box 1">
          <a:extLst>
            <a:ext uri="{FF2B5EF4-FFF2-40B4-BE49-F238E27FC236}">
              <a16:creationId xmlns:a16="http://schemas.microsoft.com/office/drawing/2014/main" id="{D02C45A9-87C6-03E5-E326-B7EAD285FD24}"/>
            </a:ext>
          </a:extLst>
        </xdr:cNvPr>
        <xdr:cNvSpPr txBox="1">
          <a:spLocks noChangeArrowheads="1"/>
        </xdr:cNvSpPr>
      </xdr:nvSpPr>
      <xdr:spPr bwMode="auto">
        <a:xfrm>
          <a:off x="436626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16</xdr:row>
      <xdr:rowOff>0</xdr:rowOff>
    </xdr:from>
    <xdr:to>
      <xdr:col>19</xdr:col>
      <xdr:colOff>17145</xdr:colOff>
      <xdr:row>17</xdr:row>
      <xdr:rowOff>152400</xdr:rowOff>
    </xdr:to>
    <xdr:sp macro="" textlink="">
      <xdr:nvSpPr>
        <xdr:cNvPr id="2063790" name="Text Box 3">
          <a:extLst>
            <a:ext uri="{FF2B5EF4-FFF2-40B4-BE49-F238E27FC236}">
              <a16:creationId xmlns:a16="http://schemas.microsoft.com/office/drawing/2014/main" id="{36DFBDE3-7DFD-A15B-9AD3-466D5F8E3176}"/>
            </a:ext>
          </a:extLst>
        </xdr:cNvPr>
        <xdr:cNvSpPr txBox="1">
          <a:spLocks noChangeArrowheads="1"/>
        </xdr:cNvSpPr>
      </xdr:nvSpPr>
      <xdr:spPr bwMode="auto">
        <a:xfrm>
          <a:off x="436626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16</xdr:row>
      <xdr:rowOff>0</xdr:rowOff>
    </xdr:from>
    <xdr:to>
      <xdr:col>19</xdr:col>
      <xdr:colOff>17145</xdr:colOff>
      <xdr:row>17</xdr:row>
      <xdr:rowOff>152400</xdr:rowOff>
    </xdr:to>
    <xdr:sp macro="" textlink="">
      <xdr:nvSpPr>
        <xdr:cNvPr id="2063791" name="Text Box 4">
          <a:extLst>
            <a:ext uri="{FF2B5EF4-FFF2-40B4-BE49-F238E27FC236}">
              <a16:creationId xmlns:a16="http://schemas.microsoft.com/office/drawing/2014/main" id="{B0D09CEF-884D-1BD7-A9D9-439350E541E7}"/>
            </a:ext>
          </a:extLst>
        </xdr:cNvPr>
        <xdr:cNvSpPr txBox="1">
          <a:spLocks noChangeArrowheads="1"/>
        </xdr:cNvSpPr>
      </xdr:nvSpPr>
      <xdr:spPr bwMode="auto">
        <a:xfrm>
          <a:off x="436626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16</xdr:row>
      <xdr:rowOff>0</xdr:rowOff>
    </xdr:from>
    <xdr:to>
      <xdr:col>19</xdr:col>
      <xdr:colOff>17145</xdr:colOff>
      <xdr:row>17</xdr:row>
      <xdr:rowOff>152400</xdr:rowOff>
    </xdr:to>
    <xdr:sp macro="" textlink="">
      <xdr:nvSpPr>
        <xdr:cNvPr id="2063792" name="Text Box 5">
          <a:extLst>
            <a:ext uri="{FF2B5EF4-FFF2-40B4-BE49-F238E27FC236}">
              <a16:creationId xmlns:a16="http://schemas.microsoft.com/office/drawing/2014/main" id="{8EDCDBD8-C6A8-598C-2F6A-02D1A085D5FB}"/>
            </a:ext>
          </a:extLst>
        </xdr:cNvPr>
        <xdr:cNvSpPr txBox="1">
          <a:spLocks noChangeArrowheads="1"/>
        </xdr:cNvSpPr>
      </xdr:nvSpPr>
      <xdr:spPr bwMode="auto">
        <a:xfrm>
          <a:off x="436626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793" name="Text Box 1">
          <a:extLst>
            <a:ext uri="{FF2B5EF4-FFF2-40B4-BE49-F238E27FC236}">
              <a16:creationId xmlns:a16="http://schemas.microsoft.com/office/drawing/2014/main" id="{6D9E0B58-E4C0-B0DA-170F-56470E6B54AA}"/>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794" name="Text Box 3">
          <a:extLst>
            <a:ext uri="{FF2B5EF4-FFF2-40B4-BE49-F238E27FC236}">
              <a16:creationId xmlns:a16="http://schemas.microsoft.com/office/drawing/2014/main" id="{85EC992F-276E-BDDF-737B-A124B0EA311F}"/>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795" name="Text Box 4">
          <a:extLst>
            <a:ext uri="{FF2B5EF4-FFF2-40B4-BE49-F238E27FC236}">
              <a16:creationId xmlns:a16="http://schemas.microsoft.com/office/drawing/2014/main" id="{B61E00A4-FDEA-8B39-848A-49AC8A3AE955}"/>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16</xdr:row>
      <xdr:rowOff>0</xdr:rowOff>
    </xdr:from>
    <xdr:to>
      <xdr:col>25</xdr:col>
      <xdr:colOff>17145</xdr:colOff>
      <xdr:row>17</xdr:row>
      <xdr:rowOff>152400</xdr:rowOff>
    </xdr:to>
    <xdr:sp macro="" textlink="">
      <xdr:nvSpPr>
        <xdr:cNvPr id="2063796" name="Text Box 1">
          <a:extLst>
            <a:ext uri="{FF2B5EF4-FFF2-40B4-BE49-F238E27FC236}">
              <a16:creationId xmlns:a16="http://schemas.microsoft.com/office/drawing/2014/main" id="{4406855E-0829-0FE1-C380-F96A17C86F9E}"/>
            </a:ext>
          </a:extLst>
        </xdr:cNvPr>
        <xdr:cNvSpPr txBox="1">
          <a:spLocks noChangeArrowheads="1"/>
        </xdr:cNvSpPr>
      </xdr:nvSpPr>
      <xdr:spPr bwMode="auto">
        <a:xfrm>
          <a:off x="564642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16</xdr:row>
      <xdr:rowOff>0</xdr:rowOff>
    </xdr:from>
    <xdr:to>
      <xdr:col>25</xdr:col>
      <xdr:colOff>17145</xdr:colOff>
      <xdr:row>17</xdr:row>
      <xdr:rowOff>152400</xdr:rowOff>
    </xdr:to>
    <xdr:sp macro="" textlink="">
      <xdr:nvSpPr>
        <xdr:cNvPr id="2063797" name="Text Box 3">
          <a:extLst>
            <a:ext uri="{FF2B5EF4-FFF2-40B4-BE49-F238E27FC236}">
              <a16:creationId xmlns:a16="http://schemas.microsoft.com/office/drawing/2014/main" id="{9D461DC9-1A82-8FFB-AAB6-4EE0EF6F79AB}"/>
            </a:ext>
          </a:extLst>
        </xdr:cNvPr>
        <xdr:cNvSpPr txBox="1">
          <a:spLocks noChangeArrowheads="1"/>
        </xdr:cNvSpPr>
      </xdr:nvSpPr>
      <xdr:spPr bwMode="auto">
        <a:xfrm>
          <a:off x="564642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16</xdr:row>
      <xdr:rowOff>0</xdr:rowOff>
    </xdr:from>
    <xdr:to>
      <xdr:col>25</xdr:col>
      <xdr:colOff>17145</xdr:colOff>
      <xdr:row>17</xdr:row>
      <xdr:rowOff>152400</xdr:rowOff>
    </xdr:to>
    <xdr:sp macro="" textlink="">
      <xdr:nvSpPr>
        <xdr:cNvPr id="2063798" name="Text Box 4">
          <a:extLst>
            <a:ext uri="{FF2B5EF4-FFF2-40B4-BE49-F238E27FC236}">
              <a16:creationId xmlns:a16="http://schemas.microsoft.com/office/drawing/2014/main" id="{A5ED93E2-4D8A-4C19-510B-6E218E0D28B7}"/>
            </a:ext>
          </a:extLst>
        </xdr:cNvPr>
        <xdr:cNvSpPr txBox="1">
          <a:spLocks noChangeArrowheads="1"/>
        </xdr:cNvSpPr>
      </xdr:nvSpPr>
      <xdr:spPr bwMode="auto">
        <a:xfrm>
          <a:off x="564642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16</xdr:row>
      <xdr:rowOff>0</xdr:rowOff>
    </xdr:from>
    <xdr:to>
      <xdr:col>25</xdr:col>
      <xdr:colOff>17145</xdr:colOff>
      <xdr:row>17</xdr:row>
      <xdr:rowOff>152400</xdr:rowOff>
    </xdr:to>
    <xdr:sp macro="" textlink="">
      <xdr:nvSpPr>
        <xdr:cNvPr id="2063799" name="Text Box 5">
          <a:extLst>
            <a:ext uri="{FF2B5EF4-FFF2-40B4-BE49-F238E27FC236}">
              <a16:creationId xmlns:a16="http://schemas.microsoft.com/office/drawing/2014/main" id="{9330F286-A8D4-0270-4120-963DD0837304}"/>
            </a:ext>
          </a:extLst>
        </xdr:cNvPr>
        <xdr:cNvSpPr txBox="1">
          <a:spLocks noChangeArrowheads="1"/>
        </xdr:cNvSpPr>
      </xdr:nvSpPr>
      <xdr:spPr bwMode="auto">
        <a:xfrm>
          <a:off x="564642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16</xdr:row>
      <xdr:rowOff>0</xdr:rowOff>
    </xdr:from>
    <xdr:to>
      <xdr:col>25</xdr:col>
      <xdr:colOff>17145</xdr:colOff>
      <xdr:row>17</xdr:row>
      <xdr:rowOff>152400</xdr:rowOff>
    </xdr:to>
    <xdr:sp macro="" textlink="">
      <xdr:nvSpPr>
        <xdr:cNvPr id="2063800" name="Text Box 1">
          <a:extLst>
            <a:ext uri="{FF2B5EF4-FFF2-40B4-BE49-F238E27FC236}">
              <a16:creationId xmlns:a16="http://schemas.microsoft.com/office/drawing/2014/main" id="{5260CE90-BAB8-3EC9-9E24-0046BBAACB82}"/>
            </a:ext>
          </a:extLst>
        </xdr:cNvPr>
        <xdr:cNvSpPr txBox="1">
          <a:spLocks noChangeArrowheads="1"/>
        </xdr:cNvSpPr>
      </xdr:nvSpPr>
      <xdr:spPr bwMode="auto">
        <a:xfrm>
          <a:off x="564642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16</xdr:row>
      <xdr:rowOff>0</xdr:rowOff>
    </xdr:from>
    <xdr:to>
      <xdr:col>25</xdr:col>
      <xdr:colOff>17145</xdr:colOff>
      <xdr:row>17</xdr:row>
      <xdr:rowOff>152400</xdr:rowOff>
    </xdr:to>
    <xdr:sp macro="" textlink="">
      <xdr:nvSpPr>
        <xdr:cNvPr id="2063801" name="Text Box 3">
          <a:extLst>
            <a:ext uri="{FF2B5EF4-FFF2-40B4-BE49-F238E27FC236}">
              <a16:creationId xmlns:a16="http://schemas.microsoft.com/office/drawing/2014/main" id="{F9E9FC0C-D6E9-9C89-EB44-5B7DB0C250ED}"/>
            </a:ext>
          </a:extLst>
        </xdr:cNvPr>
        <xdr:cNvSpPr txBox="1">
          <a:spLocks noChangeArrowheads="1"/>
        </xdr:cNvSpPr>
      </xdr:nvSpPr>
      <xdr:spPr bwMode="auto">
        <a:xfrm>
          <a:off x="564642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16</xdr:row>
      <xdr:rowOff>0</xdr:rowOff>
    </xdr:from>
    <xdr:to>
      <xdr:col>25</xdr:col>
      <xdr:colOff>17145</xdr:colOff>
      <xdr:row>17</xdr:row>
      <xdr:rowOff>152400</xdr:rowOff>
    </xdr:to>
    <xdr:sp macro="" textlink="">
      <xdr:nvSpPr>
        <xdr:cNvPr id="2063802" name="Text Box 4">
          <a:extLst>
            <a:ext uri="{FF2B5EF4-FFF2-40B4-BE49-F238E27FC236}">
              <a16:creationId xmlns:a16="http://schemas.microsoft.com/office/drawing/2014/main" id="{1DE7401B-498F-0443-C087-09EE7A6C0D8A}"/>
            </a:ext>
          </a:extLst>
        </xdr:cNvPr>
        <xdr:cNvSpPr txBox="1">
          <a:spLocks noChangeArrowheads="1"/>
        </xdr:cNvSpPr>
      </xdr:nvSpPr>
      <xdr:spPr bwMode="auto">
        <a:xfrm>
          <a:off x="564642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16</xdr:row>
      <xdr:rowOff>0</xdr:rowOff>
    </xdr:from>
    <xdr:to>
      <xdr:col>25</xdr:col>
      <xdr:colOff>17145</xdr:colOff>
      <xdr:row>17</xdr:row>
      <xdr:rowOff>152400</xdr:rowOff>
    </xdr:to>
    <xdr:sp macro="" textlink="">
      <xdr:nvSpPr>
        <xdr:cNvPr id="2063803" name="Text Box 5">
          <a:extLst>
            <a:ext uri="{FF2B5EF4-FFF2-40B4-BE49-F238E27FC236}">
              <a16:creationId xmlns:a16="http://schemas.microsoft.com/office/drawing/2014/main" id="{B99829CB-B909-6293-519F-01F47D15A310}"/>
            </a:ext>
          </a:extLst>
        </xdr:cNvPr>
        <xdr:cNvSpPr txBox="1">
          <a:spLocks noChangeArrowheads="1"/>
        </xdr:cNvSpPr>
      </xdr:nvSpPr>
      <xdr:spPr bwMode="auto">
        <a:xfrm>
          <a:off x="5646420" y="34290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804" name="Text Box 1">
          <a:extLst>
            <a:ext uri="{FF2B5EF4-FFF2-40B4-BE49-F238E27FC236}">
              <a16:creationId xmlns:a16="http://schemas.microsoft.com/office/drawing/2014/main" id="{F53BFF78-D3B1-130C-B25E-C925341CC395}"/>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805" name="Text Box 3">
          <a:extLst>
            <a:ext uri="{FF2B5EF4-FFF2-40B4-BE49-F238E27FC236}">
              <a16:creationId xmlns:a16="http://schemas.microsoft.com/office/drawing/2014/main" id="{F52C27BD-3B69-EF5D-24FB-AE3EF8E44F31}"/>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806" name="Text Box 4">
          <a:extLst>
            <a:ext uri="{FF2B5EF4-FFF2-40B4-BE49-F238E27FC236}">
              <a16:creationId xmlns:a16="http://schemas.microsoft.com/office/drawing/2014/main" id="{6E1368BA-2A27-BB7C-4551-AB55FE145D2C}"/>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07" name="Text Box 1">
          <a:extLst>
            <a:ext uri="{FF2B5EF4-FFF2-40B4-BE49-F238E27FC236}">
              <a16:creationId xmlns:a16="http://schemas.microsoft.com/office/drawing/2014/main" id="{1D11DFE8-EF6B-EE27-6F18-A408ACE939CB}"/>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08" name="Text Box 3">
          <a:extLst>
            <a:ext uri="{FF2B5EF4-FFF2-40B4-BE49-F238E27FC236}">
              <a16:creationId xmlns:a16="http://schemas.microsoft.com/office/drawing/2014/main" id="{A630E9A7-25F8-0A31-0E6D-8D3B56F67CE2}"/>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09" name="Text Box 4">
          <a:extLst>
            <a:ext uri="{FF2B5EF4-FFF2-40B4-BE49-F238E27FC236}">
              <a16:creationId xmlns:a16="http://schemas.microsoft.com/office/drawing/2014/main" id="{DE2D370C-21F4-891E-3EFC-7E5845F81E8B}"/>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10" name="Text Box 5">
          <a:extLst>
            <a:ext uri="{FF2B5EF4-FFF2-40B4-BE49-F238E27FC236}">
              <a16:creationId xmlns:a16="http://schemas.microsoft.com/office/drawing/2014/main" id="{F3DAB379-CB27-4D7D-9DA1-7B102E4E512E}"/>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11" name="Text Box 1">
          <a:extLst>
            <a:ext uri="{FF2B5EF4-FFF2-40B4-BE49-F238E27FC236}">
              <a16:creationId xmlns:a16="http://schemas.microsoft.com/office/drawing/2014/main" id="{82955C0F-ACB0-7B9B-3888-696F5CCA47D9}"/>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12" name="Text Box 3">
          <a:extLst>
            <a:ext uri="{FF2B5EF4-FFF2-40B4-BE49-F238E27FC236}">
              <a16:creationId xmlns:a16="http://schemas.microsoft.com/office/drawing/2014/main" id="{076ABD2C-CF60-4FE3-26E0-308AFB5163F8}"/>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13" name="Text Box 4">
          <a:extLst>
            <a:ext uri="{FF2B5EF4-FFF2-40B4-BE49-F238E27FC236}">
              <a16:creationId xmlns:a16="http://schemas.microsoft.com/office/drawing/2014/main" id="{DA23A2E9-8067-E72C-F6E0-26CB365971F2}"/>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14" name="Text Box 5">
          <a:extLst>
            <a:ext uri="{FF2B5EF4-FFF2-40B4-BE49-F238E27FC236}">
              <a16:creationId xmlns:a16="http://schemas.microsoft.com/office/drawing/2014/main" id="{FD9ECEB4-07CD-F299-B721-766D936343BB}"/>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5</xdr:row>
      <xdr:rowOff>0</xdr:rowOff>
    </xdr:from>
    <xdr:to>
      <xdr:col>25</xdr:col>
      <xdr:colOff>17145</xdr:colOff>
      <xdr:row>6</xdr:row>
      <xdr:rowOff>17145</xdr:rowOff>
    </xdr:to>
    <xdr:sp macro="" textlink="">
      <xdr:nvSpPr>
        <xdr:cNvPr id="2063815" name="Text Box 1">
          <a:extLst>
            <a:ext uri="{FF2B5EF4-FFF2-40B4-BE49-F238E27FC236}">
              <a16:creationId xmlns:a16="http://schemas.microsoft.com/office/drawing/2014/main" id="{540E6E1B-9AC6-98AF-C851-1D361C58A7CC}"/>
            </a:ext>
          </a:extLst>
        </xdr:cNvPr>
        <xdr:cNvSpPr txBox="1">
          <a:spLocks noChangeArrowheads="1"/>
        </xdr:cNvSpPr>
      </xdr:nvSpPr>
      <xdr:spPr bwMode="auto">
        <a:xfrm>
          <a:off x="564642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5</xdr:row>
      <xdr:rowOff>0</xdr:rowOff>
    </xdr:from>
    <xdr:to>
      <xdr:col>25</xdr:col>
      <xdr:colOff>17145</xdr:colOff>
      <xdr:row>6</xdr:row>
      <xdr:rowOff>17145</xdr:rowOff>
    </xdr:to>
    <xdr:sp macro="" textlink="">
      <xdr:nvSpPr>
        <xdr:cNvPr id="2063816" name="Text Box 3">
          <a:extLst>
            <a:ext uri="{FF2B5EF4-FFF2-40B4-BE49-F238E27FC236}">
              <a16:creationId xmlns:a16="http://schemas.microsoft.com/office/drawing/2014/main" id="{8477DCD6-3041-A084-6B65-F89CAFD71589}"/>
            </a:ext>
          </a:extLst>
        </xdr:cNvPr>
        <xdr:cNvSpPr txBox="1">
          <a:spLocks noChangeArrowheads="1"/>
        </xdr:cNvSpPr>
      </xdr:nvSpPr>
      <xdr:spPr bwMode="auto">
        <a:xfrm>
          <a:off x="564642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5</xdr:row>
      <xdr:rowOff>0</xdr:rowOff>
    </xdr:from>
    <xdr:to>
      <xdr:col>25</xdr:col>
      <xdr:colOff>17145</xdr:colOff>
      <xdr:row>6</xdr:row>
      <xdr:rowOff>17145</xdr:rowOff>
    </xdr:to>
    <xdr:sp macro="" textlink="">
      <xdr:nvSpPr>
        <xdr:cNvPr id="2063817" name="Text Box 4">
          <a:extLst>
            <a:ext uri="{FF2B5EF4-FFF2-40B4-BE49-F238E27FC236}">
              <a16:creationId xmlns:a16="http://schemas.microsoft.com/office/drawing/2014/main" id="{66610C8D-80DD-1672-B659-128160111C62}"/>
            </a:ext>
          </a:extLst>
        </xdr:cNvPr>
        <xdr:cNvSpPr txBox="1">
          <a:spLocks noChangeArrowheads="1"/>
        </xdr:cNvSpPr>
      </xdr:nvSpPr>
      <xdr:spPr bwMode="auto">
        <a:xfrm>
          <a:off x="564642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818" name="Text Box 1">
          <a:extLst>
            <a:ext uri="{FF2B5EF4-FFF2-40B4-BE49-F238E27FC236}">
              <a16:creationId xmlns:a16="http://schemas.microsoft.com/office/drawing/2014/main" id="{AE11FB8F-AFDD-D3A9-20AB-1962D940F463}"/>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819" name="Text Box 3">
          <a:extLst>
            <a:ext uri="{FF2B5EF4-FFF2-40B4-BE49-F238E27FC236}">
              <a16:creationId xmlns:a16="http://schemas.microsoft.com/office/drawing/2014/main" id="{A0932176-E829-14A2-53D6-3F191898C5A2}"/>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820" name="Text Box 4">
          <a:extLst>
            <a:ext uri="{FF2B5EF4-FFF2-40B4-BE49-F238E27FC236}">
              <a16:creationId xmlns:a16="http://schemas.microsoft.com/office/drawing/2014/main" id="{7E83D13F-D5CB-9054-E5DA-CAA3B417C637}"/>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821" name="Text Box 5">
          <a:extLst>
            <a:ext uri="{FF2B5EF4-FFF2-40B4-BE49-F238E27FC236}">
              <a16:creationId xmlns:a16="http://schemas.microsoft.com/office/drawing/2014/main" id="{816BA947-2A9A-4441-F3A7-76E018A60EF7}"/>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822" name="Text Box 1">
          <a:extLst>
            <a:ext uri="{FF2B5EF4-FFF2-40B4-BE49-F238E27FC236}">
              <a16:creationId xmlns:a16="http://schemas.microsoft.com/office/drawing/2014/main" id="{9DB01397-DD9A-8E1F-9738-BD628CFB1E10}"/>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823" name="Text Box 3">
          <a:extLst>
            <a:ext uri="{FF2B5EF4-FFF2-40B4-BE49-F238E27FC236}">
              <a16:creationId xmlns:a16="http://schemas.microsoft.com/office/drawing/2014/main" id="{FC9D6C7C-0935-6F05-1139-D3E15B1D19A5}"/>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824" name="Text Box 4">
          <a:extLst>
            <a:ext uri="{FF2B5EF4-FFF2-40B4-BE49-F238E27FC236}">
              <a16:creationId xmlns:a16="http://schemas.microsoft.com/office/drawing/2014/main" id="{FEBA7923-3C9D-3BA9-F02B-04224F47B9B9}"/>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825" name="Text Box 5">
          <a:extLst>
            <a:ext uri="{FF2B5EF4-FFF2-40B4-BE49-F238E27FC236}">
              <a16:creationId xmlns:a16="http://schemas.microsoft.com/office/drawing/2014/main" id="{367FFBDD-0542-EDAB-7464-A20AF86BA83B}"/>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5</xdr:row>
      <xdr:rowOff>0</xdr:rowOff>
    </xdr:from>
    <xdr:to>
      <xdr:col>25</xdr:col>
      <xdr:colOff>17145</xdr:colOff>
      <xdr:row>6</xdr:row>
      <xdr:rowOff>17145</xdr:rowOff>
    </xdr:to>
    <xdr:sp macro="" textlink="">
      <xdr:nvSpPr>
        <xdr:cNvPr id="2063826" name="Text Box 1">
          <a:extLst>
            <a:ext uri="{FF2B5EF4-FFF2-40B4-BE49-F238E27FC236}">
              <a16:creationId xmlns:a16="http://schemas.microsoft.com/office/drawing/2014/main" id="{38EB6377-062D-9DEE-42D0-527468D296AC}"/>
            </a:ext>
          </a:extLst>
        </xdr:cNvPr>
        <xdr:cNvSpPr txBox="1">
          <a:spLocks noChangeArrowheads="1"/>
        </xdr:cNvSpPr>
      </xdr:nvSpPr>
      <xdr:spPr bwMode="auto">
        <a:xfrm>
          <a:off x="564642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5</xdr:row>
      <xdr:rowOff>0</xdr:rowOff>
    </xdr:from>
    <xdr:to>
      <xdr:col>25</xdr:col>
      <xdr:colOff>17145</xdr:colOff>
      <xdr:row>6</xdr:row>
      <xdr:rowOff>17145</xdr:rowOff>
    </xdr:to>
    <xdr:sp macro="" textlink="">
      <xdr:nvSpPr>
        <xdr:cNvPr id="2063827" name="Text Box 3">
          <a:extLst>
            <a:ext uri="{FF2B5EF4-FFF2-40B4-BE49-F238E27FC236}">
              <a16:creationId xmlns:a16="http://schemas.microsoft.com/office/drawing/2014/main" id="{662A65FD-D0D4-07CF-3BB4-390525B7BCDB}"/>
            </a:ext>
          </a:extLst>
        </xdr:cNvPr>
        <xdr:cNvSpPr txBox="1">
          <a:spLocks noChangeArrowheads="1"/>
        </xdr:cNvSpPr>
      </xdr:nvSpPr>
      <xdr:spPr bwMode="auto">
        <a:xfrm>
          <a:off x="564642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5</xdr:row>
      <xdr:rowOff>0</xdr:rowOff>
    </xdr:from>
    <xdr:to>
      <xdr:col>25</xdr:col>
      <xdr:colOff>17145</xdr:colOff>
      <xdr:row>6</xdr:row>
      <xdr:rowOff>17145</xdr:rowOff>
    </xdr:to>
    <xdr:sp macro="" textlink="">
      <xdr:nvSpPr>
        <xdr:cNvPr id="2063828" name="Text Box 4">
          <a:extLst>
            <a:ext uri="{FF2B5EF4-FFF2-40B4-BE49-F238E27FC236}">
              <a16:creationId xmlns:a16="http://schemas.microsoft.com/office/drawing/2014/main" id="{A7D3EB71-87EE-B106-FDF0-A6158C267437}"/>
            </a:ext>
          </a:extLst>
        </xdr:cNvPr>
        <xdr:cNvSpPr txBox="1">
          <a:spLocks noChangeArrowheads="1"/>
        </xdr:cNvSpPr>
      </xdr:nvSpPr>
      <xdr:spPr bwMode="auto">
        <a:xfrm>
          <a:off x="564642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617220</xdr:colOff>
      <xdr:row>15</xdr:row>
      <xdr:rowOff>0</xdr:rowOff>
    </xdr:from>
    <xdr:to>
      <xdr:col>25</xdr:col>
      <xdr:colOff>17145</xdr:colOff>
      <xdr:row>16</xdr:row>
      <xdr:rowOff>19050</xdr:rowOff>
    </xdr:to>
    <xdr:sp macro="" textlink="">
      <xdr:nvSpPr>
        <xdr:cNvPr id="2063829" name="Text Box 1">
          <a:extLst>
            <a:ext uri="{FF2B5EF4-FFF2-40B4-BE49-F238E27FC236}">
              <a16:creationId xmlns:a16="http://schemas.microsoft.com/office/drawing/2014/main" id="{21D78178-C6EB-BB9C-52A5-7064C08E731E}"/>
            </a:ext>
          </a:extLst>
        </xdr:cNvPr>
        <xdr:cNvSpPr txBox="1">
          <a:spLocks noChangeArrowheads="1"/>
        </xdr:cNvSpPr>
      </xdr:nvSpPr>
      <xdr:spPr bwMode="auto">
        <a:xfrm>
          <a:off x="564642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30" name="Text Box 1">
          <a:extLst>
            <a:ext uri="{FF2B5EF4-FFF2-40B4-BE49-F238E27FC236}">
              <a16:creationId xmlns:a16="http://schemas.microsoft.com/office/drawing/2014/main" id="{06B8D1CA-2E20-3F74-CA88-A608542761DA}"/>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31" name="Text Box 3">
          <a:extLst>
            <a:ext uri="{FF2B5EF4-FFF2-40B4-BE49-F238E27FC236}">
              <a16:creationId xmlns:a16="http://schemas.microsoft.com/office/drawing/2014/main" id="{DA25F043-4E6D-4752-7E32-8556E2A089F0}"/>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32" name="Text Box 4">
          <a:extLst>
            <a:ext uri="{FF2B5EF4-FFF2-40B4-BE49-F238E27FC236}">
              <a16:creationId xmlns:a16="http://schemas.microsoft.com/office/drawing/2014/main" id="{DC7FE11A-5A11-33FB-6C75-6116B057FBB8}"/>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33" name="Text Box 1">
          <a:extLst>
            <a:ext uri="{FF2B5EF4-FFF2-40B4-BE49-F238E27FC236}">
              <a16:creationId xmlns:a16="http://schemas.microsoft.com/office/drawing/2014/main" id="{BDF0235E-FD1C-ED68-2439-37208D39CA27}"/>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34" name="Text Box 3">
          <a:extLst>
            <a:ext uri="{FF2B5EF4-FFF2-40B4-BE49-F238E27FC236}">
              <a16:creationId xmlns:a16="http://schemas.microsoft.com/office/drawing/2014/main" id="{418F7D06-F179-9A8E-1DD0-DFD1E44877D9}"/>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35" name="Text Box 4">
          <a:extLst>
            <a:ext uri="{FF2B5EF4-FFF2-40B4-BE49-F238E27FC236}">
              <a16:creationId xmlns:a16="http://schemas.microsoft.com/office/drawing/2014/main" id="{2A819F7F-AF09-CF7E-5C95-54A4D48BB496}"/>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36" name="Text Box 5">
          <a:extLst>
            <a:ext uri="{FF2B5EF4-FFF2-40B4-BE49-F238E27FC236}">
              <a16:creationId xmlns:a16="http://schemas.microsoft.com/office/drawing/2014/main" id="{8DEBD618-6569-B13E-835B-DD00B19167D6}"/>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37" name="Text Box 1">
          <a:extLst>
            <a:ext uri="{FF2B5EF4-FFF2-40B4-BE49-F238E27FC236}">
              <a16:creationId xmlns:a16="http://schemas.microsoft.com/office/drawing/2014/main" id="{C4D54F93-593C-78D2-92C2-CF0E44007F55}"/>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38" name="Text Box 3">
          <a:extLst>
            <a:ext uri="{FF2B5EF4-FFF2-40B4-BE49-F238E27FC236}">
              <a16:creationId xmlns:a16="http://schemas.microsoft.com/office/drawing/2014/main" id="{F9A59D38-1CF1-63B4-1D66-7F9723E388EE}"/>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39" name="Text Box 4">
          <a:extLst>
            <a:ext uri="{FF2B5EF4-FFF2-40B4-BE49-F238E27FC236}">
              <a16:creationId xmlns:a16="http://schemas.microsoft.com/office/drawing/2014/main" id="{14EE387A-590D-AAFB-8E61-D140B34BF5DF}"/>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40" name="Text Box 5">
          <a:extLst>
            <a:ext uri="{FF2B5EF4-FFF2-40B4-BE49-F238E27FC236}">
              <a16:creationId xmlns:a16="http://schemas.microsoft.com/office/drawing/2014/main" id="{206ADC33-30AD-D42E-D892-2F865C4091D6}"/>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41" name="Text Box 1">
          <a:extLst>
            <a:ext uri="{FF2B5EF4-FFF2-40B4-BE49-F238E27FC236}">
              <a16:creationId xmlns:a16="http://schemas.microsoft.com/office/drawing/2014/main" id="{B0B0E7EC-52CA-0344-2697-FA080733176B}"/>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42" name="Text Box 3">
          <a:extLst>
            <a:ext uri="{FF2B5EF4-FFF2-40B4-BE49-F238E27FC236}">
              <a16:creationId xmlns:a16="http://schemas.microsoft.com/office/drawing/2014/main" id="{F75A91DB-C236-9CC0-28E0-7DCBB937E66D}"/>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15</xdr:row>
      <xdr:rowOff>0</xdr:rowOff>
    </xdr:from>
    <xdr:to>
      <xdr:col>19</xdr:col>
      <xdr:colOff>17145</xdr:colOff>
      <xdr:row>16</xdr:row>
      <xdr:rowOff>19050</xdr:rowOff>
    </xdr:to>
    <xdr:sp macro="" textlink="">
      <xdr:nvSpPr>
        <xdr:cNvPr id="2063843" name="Text Box 4">
          <a:extLst>
            <a:ext uri="{FF2B5EF4-FFF2-40B4-BE49-F238E27FC236}">
              <a16:creationId xmlns:a16="http://schemas.microsoft.com/office/drawing/2014/main" id="{2F9F6EEA-03B9-9F91-C889-B78CD6343568}"/>
            </a:ext>
          </a:extLst>
        </xdr:cNvPr>
        <xdr:cNvSpPr txBox="1">
          <a:spLocks noChangeArrowheads="1"/>
        </xdr:cNvSpPr>
      </xdr:nvSpPr>
      <xdr:spPr bwMode="auto">
        <a:xfrm>
          <a:off x="4366260" y="3238500"/>
          <a:ext cx="304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844" name="Text Box 1">
          <a:extLst>
            <a:ext uri="{FF2B5EF4-FFF2-40B4-BE49-F238E27FC236}">
              <a16:creationId xmlns:a16="http://schemas.microsoft.com/office/drawing/2014/main" id="{8A8B3E16-1F45-A0C9-0C4B-4FDD1C4AC1F9}"/>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845" name="Text Box 3">
          <a:extLst>
            <a:ext uri="{FF2B5EF4-FFF2-40B4-BE49-F238E27FC236}">
              <a16:creationId xmlns:a16="http://schemas.microsoft.com/office/drawing/2014/main" id="{ABE56A45-AF0B-AD67-E59C-5A6C44ADCB5E}"/>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846" name="Text Box 4">
          <a:extLst>
            <a:ext uri="{FF2B5EF4-FFF2-40B4-BE49-F238E27FC236}">
              <a16:creationId xmlns:a16="http://schemas.microsoft.com/office/drawing/2014/main" id="{F480B108-1579-EF3F-6C2C-DA420C27B81E}"/>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617220</xdr:colOff>
      <xdr:row>5</xdr:row>
      <xdr:rowOff>0</xdr:rowOff>
    </xdr:from>
    <xdr:to>
      <xdr:col>20</xdr:col>
      <xdr:colOff>17145</xdr:colOff>
      <xdr:row>6</xdr:row>
      <xdr:rowOff>17145</xdr:rowOff>
    </xdr:to>
    <xdr:sp macro="" textlink="">
      <xdr:nvSpPr>
        <xdr:cNvPr id="2063847" name="Text Box 1">
          <a:extLst>
            <a:ext uri="{FF2B5EF4-FFF2-40B4-BE49-F238E27FC236}">
              <a16:creationId xmlns:a16="http://schemas.microsoft.com/office/drawing/2014/main" id="{7FAD9FD7-9185-C6DA-E3F4-42F19F82DBF0}"/>
            </a:ext>
          </a:extLst>
        </xdr:cNvPr>
        <xdr:cNvSpPr txBox="1">
          <a:spLocks noChangeArrowheads="1"/>
        </xdr:cNvSpPr>
      </xdr:nvSpPr>
      <xdr:spPr bwMode="auto">
        <a:xfrm>
          <a:off x="457962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617220</xdr:colOff>
      <xdr:row>5</xdr:row>
      <xdr:rowOff>0</xdr:rowOff>
    </xdr:from>
    <xdr:to>
      <xdr:col>20</xdr:col>
      <xdr:colOff>17145</xdr:colOff>
      <xdr:row>6</xdr:row>
      <xdr:rowOff>17145</xdr:rowOff>
    </xdr:to>
    <xdr:sp macro="" textlink="">
      <xdr:nvSpPr>
        <xdr:cNvPr id="2063848" name="Text Box 3">
          <a:extLst>
            <a:ext uri="{FF2B5EF4-FFF2-40B4-BE49-F238E27FC236}">
              <a16:creationId xmlns:a16="http://schemas.microsoft.com/office/drawing/2014/main" id="{5140AE22-9255-7E90-FF70-07A5B5C0CE77}"/>
            </a:ext>
          </a:extLst>
        </xdr:cNvPr>
        <xdr:cNvSpPr txBox="1">
          <a:spLocks noChangeArrowheads="1"/>
        </xdr:cNvSpPr>
      </xdr:nvSpPr>
      <xdr:spPr bwMode="auto">
        <a:xfrm>
          <a:off x="457962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849" name="Text Box 1">
          <a:extLst>
            <a:ext uri="{FF2B5EF4-FFF2-40B4-BE49-F238E27FC236}">
              <a16:creationId xmlns:a16="http://schemas.microsoft.com/office/drawing/2014/main" id="{CC1B7ACC-1FF8-4260-BF27-2334F93678A3}"/>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850" name="Text Box 3">
          <a:extLst>
            <a:ext uri="{FF2B5EF4-FFF2-40B4-BE49-F238E27FC236}">
              <a16:creationId xmlns:a16="http://schemas.microsoft.com/office/drawing/2014/main" id="{D0D54F2E-2777-DE5B-534F-07C6573F85C5}"/>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851" name="Text Box 4">
          <a:extLst>
            <a:ext uri="{FF2B5EF4-FFF2-40B4-BE49-F238E27FC236}">
              <a16:creationId xmlns:a16="http://schemas.microsoft.com/office/drawing/2014/main" id="{323111E8-D6DD-EDF9-D140-FFC262A017AB}"/>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852" name="Text Box 1">
          <a:extLst>
            <a:ext uri="{FF2B5EF4-FFF2-40B4-BE49-F238E27FC236}">
              <a16:creationId xmlns:a16="http://schemas.microsoft.com/office/drawing/2014/main" id="{17E9B190-09B4-8CAB-E848-40EB50E404E9}"/>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853" name="Text Box 3">
          <a:extLst>
            <a:ext uri="{FF2B5EF4-FFF2-40B4-BE49-F238E27FC236}">
              <a16:creationId xmlns:a16="http://schemas.microsoft.com/office/drawing/2014/main" id="{A86C5C11-D64F-0619-F0F3-7F2911A4C47D}"/>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617220</xdr:colOff>
      <xdr:row>5</xdr:row>
      <xdr:rowOff>0</xdr:rowOff>
    </xdr:from>
    <xdr:to>
      <xdr:col>19</xdr:col>
      <xdr:colOff>17145</xdr:colOff>
      <xdr:row>6</xdr:row>
      <xdr:rowOff>17145</xdr:rowOff>
    </xdr:to>
    <xdr:sp macro="" textlink="">
      <xdr:nvSpPr>
        <xdr:cNvPr id="2063854" name="Text Box 4">
          <a:extLst>
            <a:ext uri="{FF2B5EF4-FFF2-40B4-BE49-F238E27FC236}">
              <a16:creationId xmlns:a16="http://schemas.microsoft.com/office/drawing/2014/main" id="{AD2770D8-464D-F348-B1FA-11720584D7AB}"/>
            </a:ext>
          </a:extLst>
        </xdr:cNvPr>
        <xdr:cNvSpPr txBox="1">
          <a:spLocks noChangeArrowheads="1"/>
        </xdr:cNvSpPr>
      </xdr:nvSpPr>
      <xdr:spPr bwMode="auto">
        <a:xfrm>
          <a:off x="43662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617220</xdr:colOff>
      <xdr:row>5</xdr:row>
      <xdr:rowOff>0</xdr:rowOff>
    </xdr:from>
    <xdr:to>
      <xdr:col>21</xdr:col>
      <xdr:colOff>17145</xdr:colOff>
      <xdr:row>6</xdr:row>
      <xdr:rowOff>17145</xdr:rowOff>
    </xdr:to>
    <xdr:sp macro="" textlink="">
      <xdr:nvSpPr>
        <xdr:cNvPr id="2063855" name="Text Box 1">
          <a:extLst>
            <a:ext uri="{FF2B5EF4-FFF2-40B4-BE49-F238E27FC236}">
              <a16:creationId xmlns:a16="http://schemas.microsoft.com/office/drawing/2014/main" id="{BA0811EF-1424-0E3A-CC42-DB540687C3A2}"/>
            </a:ext>
          </a:extLst>
        </xdr:cNvPr>
        <xdr:cNvSpPr txBox="1">
          <a:spLocks noChangeArrowheads="1"/>
        </xdr:cNvSpPr>
      </xdr:nvSpPr>
      <xdr:spPr bwMode="auto">
        <a:xfrm>
          <a:off x="479298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617220</xdr:colOff>
      <xdr:row>5</xdr:row>
      <xdr:rowOff>0</xdr:rowOff>
    </xdr:from>
    <xdr:to>
      <xdr:col>21</xdr:col>
      <xdr:colOff>17145</xdr:colOff>
      <xdr:row>6</xdr:row>
      <xdr:rowOff>17145</xdr:rowOff>
    </xdr:to>
    <xdr:sp macro="" textlink="">
      <xdr:nvSpPr>
        <xdr:cNvPr id="2063856" name="Text Box 3">
          <a:extLst>
            <a:ext uri="{FF2B5EF4-FFF2-40B4-BE49-F238E27FC236}">
              <a16:creationId xmlns:a16="http://schemas.microsoft.com/office/drawing/2014/main" id="{F9797A08-6DDA-4179-532F-0E49236B8009}"/>
            </a:ext>
          </a:extLst>
        </xdr:cNvPr>
        <xdr:cNvSpPr txBox="1">
          <a:spLocks noChangeArrowheads="1"/>
        </xdr:cNvSpPr>
      </xdr:nvSpPr>
      <xdr:spPr bwMode="auto">
        <a:xfrm>
          <a:off x="479298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617220</xdr:colOff>
      <xdr:row>5</xdr:row>
      <xdr:rowOff>0</xdr:rowOff>
    </xdr:from>
    <xdr:to>
      <xdr:col>21</xdr:col>
      <xdr:colOff>17145</xdr:colOff>
      <xdr:row>6</xdr:row>
      <xdr:rowOff>17145</xdr:rowOff>
    </xdr:to>
    <xdr:sp macro="" textlink="">
      <xdr:nvSpPr>
        <xdr:cNvPr id="2063857" name="Text Box 4">
          <a:extLst>
            <a:ext uri="{FF2B5EF4-FFF2-40B4-BE49-F238E27FC236}">
              <a16:creationId xmlns:a16="http://schemas.microsoft.com/office/drawing/2014/main" id="{9F36CF03-B8AB-5010-8F9A-4C1DBD52ECAC}"/>
            </a:ext>
          </a:extLst>
        </xdr:cNvPr>
        <xdr:cNvSpPr txBox="1">
          <a:spLocks noChangeArrowheads="1"/>
        </xdr:cNvSpPr>
      </xdr:nvSpPr>
      <xdr:spPr bwMode="auto">
        <a:xfrm>
          <a:off x="479298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617220</xdr:colOff>
      <xdr:row>5</xdr:row>
      <xdr:rowOff>0</xdr:rowOff>
    </xdr:from>
    <xdr:to>
      <xdr:col>22</xdr:col>
      <xdr:colOff>17145</xdr:colOff>
      <xdr:row>6</xdr:row>
      <xdr:rowOff>17145</xdr:rowOff>
    </xdr:to>
    <xdr:sp macro="" textlink="">
      <xdr:nvSpPr>
        <xdr:cNvPr id="2063858" name="Text Box 1">
          <a:extLst>
            <a:ext uri="{FF2B5EF4-FFF2-40B4-BE49-F238E27FC236}">
              <a16:creationId xmlns:a16="http://schemas.microsoft.com/office/drawing/2014/main" id="{504923CB-9436-D9D5-6BEF-1876F4260BA0}"/>
            </a:ext>
          </a:extLst>
        </xdr:cNvPr>
        <xdr:cNvSpPr txBox="1">
          <a:spLocks noChangeArrowheads="1"/>
        </xdr:cNvSpPr>
      </xdr:nvSpPr>
      <xdr:spPr bwMode="auto">
        <a:xfrm>
          <a:off x="500634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617220</xdr:colOff>
      <xdr:row>5</xdr:row>
      <xdr:rowOff>0</xdr:rowOff>
    </xdr:from>
    <xdr:to>
      <xdr:col>22</xdr:col>
      <xdr:colOff>17145</xdr:colOff>
      <xdr:row>6</xdr:row>
      <xdr:rowOff>17145</xdr:rowOff>
    </xdr:to>
    <xdr:sp macro="" textlink="">
      <xdr:nvSpPr>
        <xdr:cNvPr id="2063859" name="Text Box 3">
          <a:extLst>
            <a:ext uri="{FF2B5EF4-FFF2-40B4-BE49-F238E27FC236}">
              <a16:creationId xmlns:a16="http://schemas.microsoft.com/office/drawing/2014/main" id="{D1B5AA6E-7E9D-0758-0ED1-A725F9209C51}"/>
            </a:ext>
          </a:extLst>
        </xdr:cNvPr>
        <xdr:cNvSpPr txBox="1">
          <a:spLocks noChangeArrowheads="1"/>
        </xdr:cNvSpPr>
      </xdr:nvSpPr>
      <xdr:spPr bwMode="auto">
        <a:xfrm>
          <a:off x="500634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617220</xdr:colOff>
      <xdr:row>5</xdr:row>
      <xdr:rowOff>0</xdr:rowOff>
    </xdr:from>
    <xdr:to>
      <xdr:col>21</xdr:col>
      <xdr:colOff>17145</xdr:colOff>
      <xdr:row>6</xdr:row>
      <xdr:rowOff>17145</xdr:rowOff>
    </xdr:to>
    <xdr:sp macro="" textlink="">
      <xdr:nvSpPr>
        <xdr:cNvPr id="2063860" name="Text Box 1">
          <a:extLst>
            <a:ext uri="{FF2B5EF4-FFF2-40B4-BE49-F238E27FC236}">
              <a16:creationId xmlns:a16="http://schemas.microsoft.com/office/drawing/2014/main" id="{80102FE1-1537-C895-8FCE-7CA40633B233}"/>
            </a:ext>
          </a:extLst>
        </xdr:cNvPr>
        <xdr:cNvSpPr txBox="1">
          <a:spLocks noChangeArrowheads="1"/>
        </xdr:cNvSpPr>
      </xdr:nvSpPr>
      <xdr:spPr bwMode="auto">
        <a:xfrm>
          <a:off x="479298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617220</xdr:colOff>
      <xdr:row>5</xdr:row>
      <xdr:rowOff>0</xdr:rowOff>
    </xdr:from>
    <xdr:to>
      <xdr:col>21</xdr:col>
      <xdr:colOff>17145</xdr:colOff>
      <xdr:row>6</xdr:row>
      <xdr:rowOff>17145</xdr:rowOff>
    </xdr:to>
    <xdr:sp macro="" textlink="">
      <xdr:nvSpPr>
        <xdr:cNvPr id="2063861" name="Text Box 3">
          <a:extLst>
            <a:ext uri="{FF2B5EF4-FFF2-40B4-BE49-F238E27FC236}">
              <a16:creationId xmlns:a16="http://schemas.microsoft.com/office/drawing/2014/main" id="{3CBE51E7-2027-A998-7804-A4BE0391D626}"/>
            </a:ext>
          </a:extLst>
        </xdr:cNvPr>
        <xdr:cNvSpPr txBox="1">
          <a:spLocks noChangeArrowheads="1"/>
        </xdr:cNvSpPr>
      </xdr:nvSpPr>
      <xdr:spPr bwMode="auto">
        <a:xfrm>
          <a:off x="479298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617220</xdr:colOff>
      <xdr:row>5</xdr:row>
      <xdr:rowOff>0</xdr:rowOff>
    </xdr:from>
    <xdr:to>
      <xdr:col>21</xdr:col>
      <xdr:colOff>17145</xdr:colOff>
      <xdr:row>6</xdr:row>
      <xdr:rowOff>17145</xdr:rowOff>
    </xdr:to>
    <xdr:sp macro="" textlink="">
      <xdr:nvSpPr>
        <xdr:cNvPr id="2063862" name="Text Box 4">
          <a:extLst>
            <a:ext uri="{FF2B5EF4-FFF2-40B4-BE49-F238E27FC236}">
              <a16:creationId xmlns:a16="http://schemas.microsoft.com/office/drawing/2014/main" id="{11087B61-6A45-7307-05EC-1D635C56D8A6}"/>
            </a:ext>
          </a:extLst>
        </xdr:cNvPr>
        <xdr:cNvSpPr txBox="1">
          <a:spLocks noChangeArrowheads="1"/>
        </xdr:cNvSpPr>
      </xdr:nvSpPr>
      <xdr:spPr bwMode="auto">
        <a:xfrm>
          <a:off x="479298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617220</xdr:colOff>
      <xdr:row>5</xdr:row>
      <xdr:rowOff>0</xdr:rowOff>
    </xdr:from>
    <xdr:to>
      <xdr:col>21</xdr:col>
      <xdr:colOff>17145</xdr:colOff>
      <xdr:row>6</xdr:row>
      <xdr:rowOff>17145</xdr:rowOff>
    </xdr:to>
    <xdr:sp macro="" textlink="">
      <xdr:nvSpPr>
        <xdr:cNvPr id="2063863" name="Text Box 1">
          <a:extLst>
            <a:ext uri="{FF2B5EF4-FFF2-40B4-BE49-F238E27FC236}">
              <a16:creationId xmlns:a16="http://schemas.microsoft.com/office/drawing/2014/main" id="{D2473EBF-5F31-AED2-0FB8-10E866204BA0}"/>
            </a:ext>
          </a:extLst>
        </xdr:cNvPr>
        <xdr:cNvSpPr txBox="1">
          <a:spLocks noChangeArrowheads="1"/>
        </xdr:cNvSpPr>
      </xdr:nvSpPr>
      <xdr:spPr bwMode="auto">
        <a:xfrm>
          <a:off x="479298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617220</xdr:colOff>
      <xdr:row>5</xdr:row>
      <xdr:rowOff>0</xdr:rowOff>
    </xdr:from>
    <xdr:to>
      <xdr:col>21</xdr:col>
      <xdr:colOff>17145</xdr:colOff>
      <xdr:row>6</xdr:row>
      <xdr:rowOff>17145</xdr:rowOff>
    </xdr:to>
    <xdr:sp macro="" textlink="">
      <xdr:nvSpPr>
        <xdr:cNvPr id="2063864" name="Text Box 3">
          <a:extLst>
            <a:ext uri="{FF2B5EF4-FFF2-40B4-BE49-F238E27FC236}">
              <a16:creationId xmlns:a16="http://schemas.microsoft.com/office/drawing/2014/main" id="{3708E5DB-6AA7-D2E3-90F9-E90A7736312E}"/>
            </a:ext>
          </a:extLst>
        </xdr:cNvPr>
        <xdr:cNvSpPr txBox="1">
          <a:spLocks noChangeArrowheads="1"/>
        </xdr:cNvSpPr>
      </xdr:nvSpPr>
      <xdr:spPr bwMode="auto">
        <a:xfrm>
          <a:off x="479298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617220</xdr:colOff>
      <xdr:row>5</xdr:row>
      <xdr:rowOff>0</xdr:rowOff>
    </xdr:from>
    <xdr:to>
      <xdr:col>21</xdr:col>
      <xdr:colOff>17145</xdr:colOff>
      <xdr:row>6</xdr:row>
      <xdr:rowOff>17145</xdr:rowOff>
    </xdr:to>
    <xdr:sp macro="" textlink="">
      <xdr:nvSpPr>
        <xdr:cNvPr id="2063865" name="Text Box 4">
          <a:extLst>
            <a:ext uri="{FF2B5EF4-FFF2-40B4-BE49-F238E27FC236}">
              <a16:creationId xmlns:a16="http://schemas.microsoft.com/office/drawing/2014/main" id="{332F9AE4-CD95-1372-249F-7A34BDB01AD5}"/>
            </a:ext>
          </a:extLst>
        </xdr:cNvPr>
        <xdr:cNvSpPr txBox="1">
          <a:spLocks noChangeArrowheads="1"/>
        </xdr:cNvSpPr>
      </xdr:nvSpPr>
      <xdr:spPr bwMode="auto">
        <a:xfrm>
          <a:off x="479298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617220</xdr:colOff>
      <xdr:row>5</xdr:row>
      <xdr:rowOff>0</xdr:rowOff>
    </xdr:from>
    <xdr:to>
      <xdr:col>23</xdr:col>
      <xdr:colOff>17145</xdr:colOff>
      <xdr:row>6</xdr:row>
      <xdr:rowOff>17145</xdr:rowOff>
    </xdr:to>
    <xdr:sp macro="" textlink="">
      <xdr:nvSpPr>
        <xdr:cNvPr id="2063866" name="Text Box 1">
          <a:extLst>
            <a:ext uri="{FF2B5EF4-FFF2-40B4-BE49-F238E27FC236}">
              <a16:creationId xmlns:a16="http://schemas.microsoft.com/office/drawing/2014/main" id="{1DC66642-9772-6C9C-1F6D-1A5B33BA4F0A}"/>
            </a:ext>
          </a:extLst>
        </xdr:cNvPr>
        <xdr:cNvSpPr txBox="1">
          <a:spLocks noChangeArrowheads="1"/>
        </xdr:cNvSpPr>
      </xdr:nvSpPr>
      <xdr:spPr bwMode="auto">
        <a:xfrm>
          <a:off x="521970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617220</xdr:colOff>
      <xdr:row>5</xdr:row>
      <xdr:rowOff>0</xdr:rowOff>
    </xdr:from>
    <xdr:to>
      <xdr:col>23</xdr:col>
      <xdr:colOff>17145</xdr:colOff>
      <xdr:row>6</xdr:row>
      <xdr:rowOff>17145</xdr:rowOff>
    </xdr:to>
    <xdr:sp macro="" textlink="">
      <xdr:nvSpPr>
        <xdr:cNvPr id="2063867" name="Text Box 3">
          <a:extLst>
            <a:ext uri="{FF2B5EF4-FFF2-40B4-BE49-F238E27FC236}">
              <a16:creationId xmlns:a16="http://schemas.microsoft.com/office/drawing/2014/main" id="{809D961F-F8F6-E078-527F-DBE0502CBDD7}"/>
            </a:ext>
          </a:extLst>
        </xdr:cNvPr>
        <xdr:cNvSpPr txBox="1">
          <a:spLocks noChangeArrowheads="1"/>
        </xdr:cNvSpPr>
      </xdr:nvSpPr>
      <xdr:spPr bwMode="auto">
        <a:xfrm>
          <a:off x="521970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617220</xdr:colOff>
      <xdr:row>5</xdr:row>
      <xdr:rowOff>0</xdr:rowOff>
    </xdr:from>
    <xdr:to>
      <xdr:col>23</xdr:col>
      <xdr:colOff>17145</xdr:colOff>
      <xdr:row>6</xdr:row>
      <xdr:rowOff>17145</xdr:rowOff>
    </xdr:to>
    <xdr:sp macro="" textlink="">
      <xdr:nvSpPr>
        <xdr:cNvPr id="2063868" name="Text Box 4">
          <a:extLst>
            <a:ext uri="{FF2B5EF4-FFF2-40B4-BE49-F238E27FC236}">
              <a16:creationId xmlns:a16="http://schemas.microsoft.com/office/drawing/2014/main" id="{6C18673C-D599-3B05-E0E1-D1D93CB836A6}"/>
            </a:ext>
          </a:extLst>
        </xdr:cNvPr>
        <xdr:cNvSpPr txBox="1">
          <a:spLocks noChangeArrowheads="1"/>
        </xdr:cNvSpPr>
      </xdr:nvSpPr>
      <xdr:spPr bwMode="auto">
        <a:xfrm>
          <a:off x="521970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617220</xdr:colOff>
      <xdr:row>5</xdr:row>
      <xdr:rowOff>0</xdr:rowOff>
    </xdr:from>
    <xdr:to>
      <xdr:col>24</xdr:col>
      <xdr:colOff>17145</xdr:colOff>
      <xdr:row>6</xdr:row>
      <xdr:rowOff>17145</xdr:rowOff>
    </xdr:to>
    <xdr:sp macro="" textlink="">
      <xdr:nvSpPr>
        <xdr:cNvPr id="2063869" name="Text Box 1">
          <a:extLst>
            <a:ext uri="{FF2B5EF4-FFF2-40B4-BE49-F238E27FC236}">
              <a16:creationId xmlns:a16="http://schemas.microsoft.com/office/drawing/2014/main" id="{2B8B3A08-9E7A-7D62-5455-A17E9CDDF8E8}"/>
            </a:ext>
          </a:extLst>
        </xdr:cNvPr>
        <xdr:cNvSpPr txBox="1">
          <a:spLocks noChangeArrowheads="1"/>
        </xdr:cNvSpPr>
      </xdr:nvSpPr>
      <xdr:spPr bwMode="auto">
        <a:xfrm>
          <a:off x="54330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617220</xdr:colOff>
      <xdr:row>5</xdr:row>
      <xdr:rowOff>0</xdr:rowOff>
    </xdr:from>
    <xdr:to>
      <xdr:col>24</xdr:col>
      <xdr:colOff>17145</xdr:colOff>
      <xdr:row>6</xdr:row>
      <xdr:rowOff>17145</xdr:rowOff>
    </xdr:to>
    <xdr:sp macro="" textlink="">
      <xdr:nvSpPr>
        <xdr:cNvPr id="2063870" name="Text Box 3">
          <a:extLst>
            <a:ext uri="{FF2B5EF4-FFF2-40B4-BE49-F238E27FC236}">
              <a16:creationId xmlns:a16="http://schemas.microsoft.com/office/drawing/2014/main" id="{71A8F004-CCC1-63D5-D5A1-2025503AF756}"/>
            </a:ext>
          </a:extLst>
        </xdr:cNvPr>
        <xdr:cNvSpPr txBox="1">
          <a:spLocks noChangeArrowheads="1"/>
        </xdr:cNvSpPr>
      </xdr:nvSpPr>
      <xdr:spPr bwMode="auto">
        <a:xfrm>
          <a:off x="543306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617220</xdr:colOff>
      <xdr:row>5</xdr:row>
      <xdr:rowOff>0</xdr:rowOff>
    </xdr:from>
    <xdr:to>
      <xdr:col>23</xdr:col>
      <xdr:colOff>17145</xdr:colOff>
      <xdr:row>6</xdr:row>
      <xdr:rowOff>17145</xdr:rowOff>
    </xdr:to>
    <xdr:sp macro="" textlink="">
      <xdr:nvSpPr>
        <xdr:cNvPr id="2063871" name="Text Box 1">
          <a:extLst>
            <a:ext uri="{FF2B5EF4-FFF2-40B4-BE49-F238E27FC236}">
              <a16:creationId xmlns:a16="http://schemas.microsoft.com/office/drawing/2014/main" id="{16433366-2CC1-AD84-3619-908CD5ECA7EC}"/>
            </a:ext>
          </a:extLst>
        </xdr:cNvPr>
        <xdr:cNvSpPr txBox="1">
          <a:spLocks noChangeArrowheads="1"/>
        </xdr:cNvSpPr>
      </xdr:nvSpPr>
      <xdr:spPr bwMode="auto">
        <a:xfrm>
          <a:off x="521970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617220</xdr:colOff>
      <xdr:row>5</xdr:row>
      <xdr:rowOff>0</xdr:rowOff>
    </xdr:from>
    <xdr:to>
      <xdr:col>23</xdr:col>
      <xdr:colOff>17145</xdr:colOff>
      <xdr:row>6</xdr:row>
      <xdr:rowOff>17145</xdr:rowOff>
    </xdr:to>
    <xdr:sp macro="" textlink="">
      <xdr:nvSpPr>
        <xdr:cNvPr id="2063872" name="Text Box 3">
          <a:extLst>
            <a:ext uri="{FF2B5EF4-FFF2-40B4-BE49-F238E27FC236}">
              <a16:creationId xmlns:a16="http://schemas.microsoft.com/office/drawing/2014/main" id="{7EE295E0-10D2-2B30-566C-D9C31287B815}"/>
            </a:ext>
          </a:extLst>
        </xdr:cNvPr>
        <xdr:cNvSpPr txBox="1">
          <a:spLocks noChangeArrowheads="1"/>
        </xdr:cNvSpPr>
      </xdr:nvSpPr>
      <xdr:spPr bwMode="auto">
        <a:xfrm>
          <a:off x="521970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617220</xdr:colOff>
      <xdr:row>5</xdr:row>
      <xdr:rowOff>0</xdr:rowOff>
    </xdr:from>
    <xdr:to>
      <xdr:col>23</xdr:col>
      <xdr:colOff>17145</xdr:colOff>
      <xdr:row>6</xdr:row>
      <xdr:rowOff>17145</xdr:rowOff>
    </xdr:to>
    <xdr:sp macro="" textlink="">
      <xdr:nvSpPr>
        <xdr:cNvPr id="2063873" name="Text Box 4">
          <a:extLst>
            <a:ext uri="{FF2B5EF4-FFF2-40B4-BE49-F238E27FC236}">
              <a16:creationId xmlns:a16="http://schemas.microsoft.com/office/drawing/2014/main" id="{5EA7EFC7-3E72-1C40-7B14-9DADAEAC867F}"/>
            </a:ext>
          </a:extLst>
        </xdr:cNvPr>
        <xdr:cNvSpPr txBox="1">
          <a:spLocks noChangeArrowheads="1"/>
        </xdr:cNvSpPr>
      </xdr:nvSpPr>
      <xdr:spPr bwMode="auto">
        <a:xfrm>
          <a:off x="521970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617220</xdr:colOff>
      <xdr:row>5</xdr:row>
      <xdr:rowOff>0</xdr:rowOff>
    </xdr:from>
    <xdr:to>
      <xdr:col>23</xdr:col>
      <xdr:colOff>17145</xdr:colOff>
      <xdr:row>6</xdr:row>
      <xdr:rowOff>17145</xdr:rowOff>
    </xdr:to>
    <xdr:sp macro="" textlink="">
      <xdr:nvSpPr>
        <xdr:cNvPr id="2063874" name="Text Box 1">
          <a:extLst>
            <a:ext uri="{FF2B5EF4-FFF2-40B4-BE49-F238E27FC236}">
              <a16:creationId xmlns:a16="http://schemas.microsoft.com/office/drawing/2014/main" id="{F70EBA17-31CE-155D-0A89-87DA80F14E62}"/>
            </a:ext>
          </a:extLst>
        </xdr:cNvPr>
        <xdr:cNvSpPr txBox="1">
          <a:spLocks noChangeArrowheads="1"/>
        </xdr:cNvSpPr>
      </xdr:nvSpPr>
      <xdr:spPr bwMode="auto">
        <a:xfrm>
          <a:off x="521970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617220</xdr:colOff>
      <xdr:row>5</xdr:row>
      <xdr:rowOff>0</xdr:rowOff>
    </xdr:from>
    <xdr:to>
      <xdr:col>23</xdr:col>
      <xdr:colOff>17145</xdr:colOff>
      <xdr:row>6</xdr:row>
      <xdr:rowOff>17145</xdr:rowOff>
    </xdr:to>
    <xdr:sp macro="" textlink="">
      <xdr:nvSpPr>
        <xdr:cNvPr id="2063875" name="Text Box 3">
          <a:extLst>
            <a:ext uri="{FF2B5EF4-FFF2-40B4-BE49-F238E27FC236}">
              <a16:creationId xmlns:a16="http://schemas.microsoft.com/office/drawing/2014/main" id="{A627A023-8C0D-17C6-BBF1-92366001E0EE}"/>
            </a:ext>
          </a:extLst>
        </xdr:cNvPr>
        <xdr:cNvSpPr txBox="1">
          <a:spLocks noChangeArrowheads="1"/>
        </xdr:cNvSpPr>
      </xdr:nvSpPr>
      <xdr:spPr bwMode="auto">
        <a:xfrm>
          <a:off x="521970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617220</xdr:colOff>
      <xdr:row>5</xdr:row>
      <xdr:rowOff>0</xdr:rowOff>
    </xdr:from>
    <xdr:to>
      <xdr:col>23</xdr:col>
      <xdr:colOff>17145</xdr:colOff>
      <xdr:row>6</xdr:row>
      <xdr:rowOff>17145</xdr:rowOff>
    </xdr:to>
    <xdr:sp macro="" textlink="">
      <xdr:nvSpPr>
        <xdr:cNvPr id="2063876" name="Text Box 4">
          <a:extLst>
            <a:ext uri="{FF2B5EF4-FFF2-40B4-BE49-F238E27FC236}">
              <a16:creationId xmlns:a16="http://schemas.microsoft.com/office/drawing/2014/main" id="{039DC765-8E62-7091-84E7-B72F00BA0E65}"/>
            </a:ext>
          </a:extLst>
        </xdr:cNvPr>
        <xdr:cNvSpPr txBox="1">
          <a:spLocks noChangeArrowheads="1"/>
        </xdr:cNvSpPr>
      </xdr:nvSpPr>
      <xdr:spPr bwMode="auto">
        <a:xfrm>
          <a:off x="5219700" y="1333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3</xdr:row>
      <xdr:rowOff>0</xdr:rowOff>
    </xdr:from>
    <xdr:to>
      <xdr:col>13</xdr:col>
      <xdr:colOff>205740</xdr:colOff>
      <xdr:row>4</xdr:row>
      <xdr:rowOff>0</xdr:rowOff>
    </xdr:to>
    <xdr:sp macro="" textlink="">
      <xdr:nvSpPr>
        <xdr:cNvPr id="1805546" name="Text Box 1">
          <a:extLst>
            <a:ext uri="{FF2B5EF4-FFF2-40B4-BE49-F238E27FC236}">
              <a16:creationId xmlns:a16="http://schemas.microsoft.com/office/drawing/2014/main" id="{195A3476-9A29-65C3-FC6A-1230FC6226F7}"/>
            </a:ext>
          </a:extLst>
        </xdr:cNvPr>
        <xdr:cNvSpPr txBox="1">
          <a:spLocks noChangeArrowheads="1"/>
        </xdr:cNvSpPr>
      </xdr:nvSpPr>
      <xdr:spPr bwMode="auto">
        <a:xfrm>
          <a:off x="3070860" y="861060"/>
          <a:ext cx="19812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205740</xdr:colOff>
      <xdr:row>4</xdr:row>
      <xdr:rowOff>0</xdr:rowOff>
    </xdr:to>
    <xdr:sp macro="" textlink="">
      <xdr:nvSpPr>
        <xdr:cNvPr id="1805547" name="Text Box 2">
          <a:extLst>
            <a:ext uri="{FF2B5EF4-FFF2-40B4-BE49-F238E27FC236}">
              <a16:creationId xmlns:a16="http://schemas.microsoft.com/office/drawing/2014/main" id="{2DD499FF-B49E-064C-10DA-A8164BB41671}"/>
            </a:ext>
          </a:extLst>
        </xdr:cNvPr>
        <xdr:cNvSpPr txBox="1">
          <a:spLocks noChangeArrowheads="1"/>
        </xdr:cNvSpPr>
      </xdr:nvSpPr>
      <xdr:spPr bwMode="auto">
        <a:xfrm>
          <a:off x="3070860" y="861060"/>
          <a:ext cx="19812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205740</xdr:colOff>
      <xdr:row>4</xdr:row>
      <xdr:rowOff>0</xdr:rowOff>
    </xdr:to>
    <xdr:sp macro="" textlink="">
      <xdr:nvSpPr>
        <xdr:cNvPr id="1805548" name="Text Box 62">
          <a:extLst>
            <a:ext uri="{FF2B5EF4-FFF2-40B4-BE49-F238E27FC236}">
              <a16:creationId xmlns:a16="http://schemas.microsoft.com/office/drawing/2014/main" id="{BBFD5B87-5B60-416E-A966-256BFE75D43F}"/>
            </a:ext>
          </a:extLst>
        </xdr:cNvPr>
        <xdr:cNvSpPr txBox="1">
          <a:spLocks noChangeArrowheads="1"/>
        </xdr:cNvSpPr>
      </xdr:nvSpPr>
      <xdr:spPr bwMode="auto">
        <a:xfrm>
          <a:off x="3070860" y="861060"/>
          <a:ext cx="19812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0</xdr:colOff>
      <xdr:row>3</xdr:row>
      <xdr:rowOff>0</xdr:rowOff>
    </xdr:from>
    <xdr:to>
      <xdr:col>14</xdr:col>
      <xdr:colOff>0</xdr:colOff>
      <xdr:row>4</xdr:row>
      <xdr:rowOff>0</xdr:rowOff>
    </xdr:to>
    <xdr:sp macro="" textlink="">
      <xdr:nvSpPr>
        <xdr:cNvPr id="1806414" name="Text Box 1">
          <a:extLst>
            <a:ext uri="{FF2B5EF4-FFF2-40B4-BE49-F238E27FC236}">
              <a16:creationId xmlns:a16="http://schemas.microsoft.com/office/drawing/2014/main" id="{836C34F7-4E2A-70BD-1B0B-21AAF82472F9}"/>
            </a:ext>
          </a:extLst>
        </xdr:cNvPr>
        <xdr:cNvSpPr txBox="1">
          <a:spLocks noChangeArrowheads="1"/>
        </xdr:cNvSpPr>
      </xdr:nvSpPr>
      <xdr:spPr bwMode="auto">
        <a:xfrm>
          <a:off x="3002280" y="861060"/>
          <a:ext cx="2133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617220</xdr:colOff>
      <xdr:row>546</xdr:row>
      <xdr:rowOff>0</xdr:rowOff>
    </xdr:from>
    <xdr:to>
      <xdr:col>13</xdr:col>
      <xdr:colOff>19050</xdr:colOff>
      <xdr:row>547</xdr:row>
      <xdr:rowOff>19050</xdr:rowOff>
    </xdr:to>
    <xdr:sp macro="" textlink="">
      <xdr:nvSpPr>
        <xdr:cNvPr id="2068478" name="Text Box 2">
          <a:extLst>
            <a:ext uri="{FF2B5EF4-FFF2-40B4-BE49-F238E27FC236}">
              <a16:creationId xmlns:a16="http://schemas.microsoft.com/office/drawing/2014/main" id="{52AD57F7-E038-2FD7-5F49-0C93561BF611}"/>
            </a:ext>
          </a:extLst>
        </xdr:cNvPr>
        <xdr:cNvSpPr txBox="1">
          <a:spLocks noChangeArrowheads="1"/>
        </xdr:cNvSpPr>
      </xdr:nvSpPr>
      <xdr:spPr bwMode="auto">
        <a:xfrm>
          <a:off x="3108960" y="109750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79" name="Text Box 1">
          <a:extLst>
            <a:ext uri="{FF2B5EF4-FFF2-40B4-BE49-F238E27FC236}">
              <a16:creationId xmlns:a16="http://schemas.microsoft.com/office/drawing/2014/main" id="{37222870-1AB0-37B0-532E-A8024BF3E8E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80" name="Text Box 2">
          <a:extLst>
            <a:ext uri="{FF2B5EF4-FFF2-40B4-BE49-F238E27FC236}">
              <a16:creationId xmlns:a16="http://schemas.microsoft.com/office/drawing/2014/main" id="{B0E8E562-27D9-5D8A-E16B-3E6FE06AEC1D}"/>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81" name="Text Box 3">
          <a:extLst>
            <a:ext uri="{FF2B5EF4-FFF2-40B4-BE49-F238E27FC236}">
              <a16:creationId xmlns:a16="http://schemas.microsoft.com/office/drawing/2014/main" id="{BECAFA78-6B57-34DC-2518-0198B130BE9A}"/>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82" name="Text Box 4">
          <a:extLst>
            <a:ext uri="{FF2B5EF4-FFF2-40B4-BE49-F238E27FC236}">
              <a16:creationId xmlns:a16="http://schemas.microsoft.com/office/drawing/2014/main" id="{B437ECE1-606F-92F9-A5B5-7E6AA04CBD29}"/>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83" name="Text Box 5">
          <a:extLst>
            <a:ext uri="{FF2B5EF4-FFF2-40B4-BE49-F238E27FC236}">
              <a16:creationId xmlns:a16="http://schemas.microsoft.com/office/drawing/2014/main" id="{340236B4-D2BB-3AE8-D1E5-01D45DDEF55A}"/>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84" name="Text Box 1">
          <a:extLst>
            <a:ext uri="{FF2B5EF4-FFF2-40B4-BE49-F238E27FC236}">
              <a16:creationId xmlns:a16="http://schemas.microsoft.com/office/drawing/2014/main" id="{22D208BA-1CD8-3A98-4EBE-404EFC1798C2}"/>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85" name="Text Box 2">
          <a:extLst>
            <a:ext uri="{FF2B5EF4-FFF2-40B4-BE49-F238E27FC236}">
              <a16:creationId xmlns:a16="http://schemas.microsoft.com/office/drawing/2014/main" id="{74CC1068-27BD-1E7F-60C8-4DA091ACA23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86" name="Text Box 3">
          <a:extLst>
            <a:ext uri="{FF2B5EF4-FFF2-40B4-BE49-F238E27FC236}">
              <a16:creationId xmlns:a16="http://schemas.microsoft.com/office/drawing/2014/main" id="{BB84F055-C3E5-E8AD-BBF5-643B5268CD09}"/>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87" name="Text Box 4">
          <a:extLst>
            <a:ext uri="{FF2B5EF4-FFF2-40B4-BE49-F238E27FC236}">
              <a16:creationId xmlns:a16="http://schemas.microsoft.com/office/drawing/2014/main" id="{1423F8C2-8D54-7318-F34E-C3FE2B8A86F3}"/>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88" name="Text Box 5">
          <a:extLst>
            <a:ext uri="{FF2B5EF4-FFF2-40B4-BE49-F238E27FC236}">
              <a16:creationId xmlns:a16="http://schemas.microsoft.com/office/drawing/2014/main" id="{8FFF4512-0275-E7A3-2BB9-0AB6D6D42E1A}"/>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89" name="Text Box 6">
          <a:extLst>
            <a:ext uri="{FF2B5EF4-FFF2-40B4-BE49-F238E27FC236}">
              <a16:creationId xmlns:a16="http://schemas.microsoft.com/office/drawing/2014/main" id="{C2520A93-7B11-5F15-8D37-0E8EF54EC79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90" name="Text Box 7">
          <a:extLst>
            <a:ext uri="{FF2B5EF4-FFF2-40B4-BE49-F238E27FC236}">
              <a16:creationId xmlns:a16="http://schemas.microsoft.com/office/drawing/2014/main" id="{0B5CFA5B-AD12-7BB3-1CFB-93E9995D55B4}"/>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91" name="Text Box 8">
          <a:extLst>
            <a:ext uri="{FF2B5EF4-FFF2-40B4-BE49-F238E27FC236}">
              <a16:creationId xmlns:a16="http://schemas.microsoft.com/office/drawing/2014/main" id="{D6428123-D090-4F16-F041-FBD15DE44B90}"/>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92" name="Text Box 7">
          <a:extLst>
            <a:ext uri="{FF2B5EF4-FFF2-40B4-BE49-F238E27FC236}">
              <a16:creationId xmlns:a16="http://schemas.microsoft.com/office/drawing/2014/main" id="{4B429F47-4915-0BF5-0455-E2580908743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93" name="Text Box 8">
          <a:extLst>
            <a:ext uri="{FF2B5EF4-FFF2-40B4-BE49-F238E27FC236}">
              <a16:creationId xmlns:a16="http://schemas.microsoft.com/office/drawing/2014/main" id="{2FCDA841-E1AB-9AB3-7A6F-D981D08A228B}"/>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94" name="Text Box 7">
          <a:extLst>
            <a:ext uri="{FF2B5EF4-FFF2-40B4-BE49-F238E27FC236}">
              <a16:creationId xmlns:a16="http://schemas.microsoft.com/office/drawing/2014/main" id="{360845FE-3721-F113-5FEF-18B84A1677C4}"/>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95" name="Text Box 2">
          <a:extLst>
            <a:ext uri="{FF2B5EF4-FFF2-40B4-BE49-F238E27FC236}">
              <a16:creationId xmlns:a16="http://schemas.microsoft.com/office/drawing/2014/main" id="{BACE0CFE-0F1E-6351-878B-A44C3168D033}"/>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96" name="Text Box 2">
          <a:extLst>
            <a:ext uri="{FF2B5EF4-FFF2-40B4-BE49-F238E27FC236}">
              <a16:creationId xmlns:a16="http://schemas.microsoft.com/office/drawing/2014/main" id="{1D4F640C-1066-45F5-6D44-7C910E672971}"/>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97" name="Text Box 2">
          <a:extLst>
            <a:ext uri="{FF2B5EF4-FFF2-40B4-BE49-F238E27FC236}">
              <a16:creationId xmlns:a16="http://schemas.microsoft.com/office/drawing/2014/main" id="{711EDBE1-8DF5-1515-4B87-F890B30ECFD0}"/>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98" name="Text Box 2">
          <a:extLst>
            <a:ext uri="{FF2B5EF4-FFF2-40B4-BE49-F238E27FC236}">
              <a16:creationId xmlns:a16="http://schemas.microsoft.com/office/drawing/2014/main" id="{90CC0046-F386-5BEB-2C70-D8A98C24A98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499" name="Text Box 2">
          <a:extLst>
            <a:ext uri="{FF2B5EF4-FFF2-40B4-BE49-F238E27FC236}">
              <a16:creationId xmlns:a16="http://schemas.microsoft.com/office/drawing/2014/main" id="{8511356C-6BDE-1DBD-EB25-E06CAD6F83CC}"/>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00" name="Text Box 6">
          <a:extLst>
            <a:ext uri="{FF2B5EF4-FFF2-40B4-BE49-F238E27FC236}">
              <a16:creationId xmlns:a16="http://schemas.microsoft.com/office/drawing/2014/main" id="{CF149B08-1B63-864F-D646-37FAFEEEB73D}"/>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01" name="Text Box 2">
          <a:extLst>
            <a:ext uri="{FF2B5EF4-FFF2-40B4-BE49-F238E27FC236}">
              <a16:creationId xmlns:a16="http://schemas.microsoft.com/office/drawing/2014/main" id="{0B2DB8F3-4358-801B-790D-749E1AEE720C}"/>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02" name="Text Box 2">
          <a:extLst>
            <a:ext uri="{FF2B5EF4-FFF2-40B4-BE49-F238E27FC236}">
              <a16:creationId xmlns:a16="http://schemas.microsoft.com/office/drawing/2014/main" id="{9B4DECBC-42BE-A62F-35BE-A2D7294AEF07}"/>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03" name="Text Box 2">
          <a:extLst>
            <a:ext uri="{FF2B5EF4-FFF2-40B4-BE49-F238E27FC236}">
              <a16:creationId xmlns:a16="http://schemas.microsoft.com/office/drawing/2014/main" id="{252DE800-DCD6-6CA3-56A0-817C51990997}"/>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04" name="Text Box 6">
          <a:extLst>
            <a:ext uri="{FF2B5EF4-FFF2-40B4-BE49-F238E27FC236}">
              <a16:creationId xmlns:a16="http://schemas.microsoft.com/office/drawing/2014/main" id="{AB51C3E7-4877-B9DC-BCFF-6141F1527868}"/>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05" name="Text Box 2">
          <a:extLst>
            <a:ext uri="{FF2B5EF4-FFF2-40B4-BE49-F238E27FC236}">
              <a16:creationId xmlns:a16="http://schemas.microsoft.com/office/drawing/2014/main" id="{B686D94C-A6CE-4F79-DDFC-37EF27FC161B}"/>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06" name="Text Box 2">
          <a:extLst>
            <a:ext uri="{FF2B5EF4-FFF2-40B4-BE49-F238E27FC236}">
              <a16:creationId xmlns:a16="http://schemas.microsoft.com/office/drawing/2014/main" id="{B7510061-845A-536B-47F3-8B872044254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07" name="Text Box 2">
          <a:extLst>
            <a:ext uri="{FF2B5EF4-FFF2-40B4-BE49-F238E27FC236}">
              <a16:creationId xmlns:a16="http://schemas.microsoft.com/office/drawing/2014/main" id="{E5C006DD-43A3-0348-4B38-DAC5D4F7405B}"/>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08" name="Text Box 6">
          <a:extLst>
            <a:ext uri="{FF2B5EF4-FFF2-40B4-BE49-F238E27FC236}">
              <a16:creationId xmlns:a16="http://schemas.microsoft.com/office/drawing/2014/main" id="{3BB878F6-1E21-C9E2-AD18-A7C42C7D6538}"/>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09" name="Text Box 2">
          <a:extLst>
            <a:ext uri="{FF2B5EF4-FFF2-40B4-BE49-F238E27FC236}">
              <a16:creationId xmlns:a16="http://schemas.microsoft.com/office/drawing/2014/main" id="{295EEDA5-E52C-52BF-613C-55ECB2F23A88}"/>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10" name="Text Box 2">
          <a:extLst>
            <a:ext uri="{FF2B5EF4-FFF2-40B4-BE49-F238E27FC236}">
              <a16:creationId xmlns:a16="http://schemas.microsoft.com/office/drawing/2014/main" id="{9266C2B6-0F80-2319-DA15-2E69EAB3A8C1}"/>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11" name="Text Box 2">
          <a:extLst>
            <a:ext uri="{FF2B5EF4-FFF2-40B4-BE49-F238E27FC236}">
              <a16:creationId xmlns:a16="http://schemas.microsoft.com/office/drawing/2014/main" id="{CD3661B8-382A-B520-5ED2-D0F68811C498}"/>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12" name="Text Box 6">
          <a:extLst>
            <a:ext uri="{FF2B5EF4-FFF2-40B4-BE49-F238E27FC236}">
              <a16:creationId xmlns:a16="http://schemas.microsoft.com/office/drawing/2014/main" id="{027758A0-0A96-0BAD-56CD-4CDCF4A7ADA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13" name="Text Box 2">
          <a:extLst>
            <a:ext uri="{FF2B5EF4-FFF2-40B4-BE49-F238E27FC236}">
              <a16:creationId xmlns:a16="http://schemas.microsoft.com/office/drawing/2014/main" id="{00B98910-F4C7-0398-F757-B29D056E8B57}"/>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14" name="Text Box 2">
          <a:extLst>
            <a:ext uri="{FF2B5EF4-FFF2-40B4-BE49-F238E27FC236}">
              <a16:creationId xmlns:a16="http://schemas.microsoft.com/office/drawing/2014/main" id="{077179FC-8DB4-15E5-B736-960F80549D69}"/>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15" name="Text Box 2">
          <a:extLst>
            <a:ext uri="{FF2B5EF4-FFF2-40B4-BE49-F238E27FC236}">
              <a16:creationId xmlns:a16="http://schemas.microsoft.com/office/drawing/2014/main" id="{149486A6-BA4B-953F-7F11-5B2BF1A61C2F}"/>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16" name="Text Box 6">
          <a:extLst>
            <a:ext uri="{FF2B5EF4-FFF2-40B4-BE49-F238E27FC236}">
              <a16:creationId xmlns:a16="http://schemas.microsoft.com/office/drawing/2014/main" id="{4D0F02B7-D030-331A-E0E0-E7E9A5C6EC0F}"/>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17" name="Text Box 2">
          <a:extLst>
            <a:ext uri="{FF2B5EF4-FFF2-40B4-BE49-F238E27FC236}">
              <a16:creationId xmlns:a16="http://schemas.microsoft.com/office/drawing/2014/main" id="{F9B654F8-41C7-428C-8E7B-9EB8D9EAA11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18" name="Text Box 2">
          <a:extLst>
            <a:ext uri="{FF2B5EF4-FFF2-40B4-BE49-F238E27FC236}">
              <a16:creationId xmlns:a16="http://schemas.microsoft.com/office/drawing/2014/main" id="{43346E49-1BEB-4062-EFA3-19F20012B90F}"/>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19" name="Text Box 2">
          <a:extLst>
            <a:ext uri="{FF2B5EF4-FFF2-40B4-BE49-F238E27FC236}">
              <a16:creationId xmlns:a16="http://schemas.microsoft.com/office/drawing/2014/main" id="{69EF57E8-5E91-3565-BC7C-56A908BDBFF3}"/>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20" name="Text Box 6">
          <a:extLst>
            <a:ext uri="{FF2B5EF4-FFF2-40B4-BE49-F238E27FC236}">
              <a16:creationId xmlns:a16="http://schemas.microsoft.com/office/drawing/2014/main" id="{FC993005-109C-A075-4054-67EBE92ED620}"/>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21" name="Text Box 2">
          <a:extLst>
            <a:ext uri="{FF2B5EF4-FFF2-40B4-BE49-F238E27FC236}">
              <a16:creationId xmlns:a16="http://schemas.microsoft.com/office/drawing/2014/main" id="{9D51E8F6-869F-201A-06AB-983545E29B6F}"/>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22" name="Text Box 2">
          <a:extLst>
            <a:ext uri="{FF2B5EF4-FFF2-40B4-BE49-F238E27FC236}">
              <a16:creationId xmlns:a16="http://schemas.microsoft.com/office/drawing/2014/main" id="{79F1C8F1-6AAA-B9BA-436C-B01E4A1A9D0D}"/>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23" name="Text Box 2">
          <a:extLst>
            <a:ext uri="{FF2B5EF4-FFF2-40B4-BE49-F238E27FC236}">
              <a16:creationId xmlns:a16="http://schemas.microsoft.com/office/drawing/2014/main" id="{33A3C386-C127-4C8F-1BCA-17EBF58796F8}"/>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24" name="Text Box 6">
          <a:extLst>
            <a:ext uri="{FF2B5EF4-FFF2-40B4-BE49-F238E27FC236}">
              <a16:creationId xmlns:a16="http://schemas.microsoft.com/office/drawing/2014/main" id="{7F88CF1F-0BFA-1EBD-8DFD-A8DD8FF57061}"/>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25" name="Text Box 2">
          <a:extLst>
            <a:ext uri="{FF2B5EF4-FFF2-40B4-BE49-F238E27FC236}">
              <a16:creationId xmlns:a16="http://schemas.microsoft.com/office/drawing/2014/main" id="{0A5A91E4-B84F-3128-12F9-C2C85113DD84}"/>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26" name="Text Box 2">
          <a:extLst>
            <a:ext uri="{FF2B5EF4-FFF2-40B4-BE49-F238E27FC236}">
              <a16:creationId xmlns:a16="http://schemas.microsoft.com/office/drawing/2014/main" id="{69AEF6C0-BF24-1DC8-2EA1-A8AE05B90E78}"/>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27" name="Text Box 2">
          <a:extLst>
            <a:ext uri="{FF2B5EF4-FFF2-40B4-BE49-F238E27FC236}">
              <a16:creationId xmlns:a16="http://schemas.microsoft.com/office/drawing/2014/main" id="{3F442108-A0BC-4953-53D5-D247E4AC46A6}"/>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28" name="Text Box 6">
          <a:extLst>
            <a:ext uri="{FF2B5EF4-FFF2-40B4-BE49-F238E27FC236}">
              <a16:creationId xmlns:a16="http://schemas.microsoft.com/office/drawing/2014/main" id="{B65232E6-AC4A-CF87-8B96-CE6343F6FDE4}"/>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29" name="Text Box 2">
          <a:extLst>
            <a:ext uri="{FF2B5EF4-FFF2-40B4-BE49-F238E27FC236}">
              <a16:creationId xmlns:a16="http://schemas.microsoft.com/office/drawing/2014/main" id="{216A1987-C801-E0DE-4E0E-837655753029}"/>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30" name="Text Box 2">
          <a:extLst>
            <a:ext uri="{FF2B5EF4-FFF2-40B4-BE49-F238E27FC236}">
              <a16:creationId xmlns:a16="http://schemas.microsoft.com/office/drawing/2014/main" id="{DF6B37F5-2D79-AAFF-AE9D-3ED33EF4D82B}"/>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31" name="Text Box 2">
          <a:extLst>
            <a:ext uri="{FF2B5EF4-FFF2-40B4-BE49-F238E27FC236}">
              <a16:creationId xmlns:a16="http://schemas.microsoft.com/office/drawing/2014/main" id="{37F99420-4C3A-8718-42B4-A0FCBEAA0DBC}"/>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32" name="Text Box 6">
          <a:extLst>
            <a:ext uri="{FF2B5EF4-FFF2-40B4-BE49-F238E27FC236}">
              <a16:creationId xmlns:a16="http://schemas.microsoft.com/office/drawing/2014/main" id="{E7C2C402-C40F-88EB-09A3-7EBE0BC6C0D7}"/>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33" name="Text Box 2">
          <a:extLst>
            <a:ext uri="{FF2B5EF4-FFF2-40B4-BE49-F238E27FC236}">
              <a16:creationId xmlns:a16="http://schemas.microsoft.com/office/drawing/2014/main" id="{A84D614C-88B9-F7ED-8446-D6D16B4F1C3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34" name="Text Box 2">
          <a:extLst>
            <a:ext uri="{FF2B5EF4-FFF2-40B4-BE49-F238E27FC236}">
              <a16:creationId xmlns:a16="http://schemas.microsoft.com/office/drawing/2014/main" id="{121D5C7D-5E41-5C31-FFD5-8205952DDBE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35" name="Text Box 2">
          <a:extLst>
            <a:ext uri="{FF2B5EF4-FFF2-40B4-BE49-F238E27FC236}">
              <a16:creationId xmlns:a16="http://schemas.microsoft.com/office/drawing/2014/main" id="{CFEB1CCB-C1D1-53B1-25D9-C043FD73F2FC}"/>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36" name="Text Box 6">
          <a:extLst>
            <a:ext uri="{FF2B5EF4-FFF2-40B4-BE49-F238E27FC236}">
              <a16:creationId xmlns:a16="http://schemas.microsoft.com/office/drawing/2014/main" id="{EA428AD9-36E3-E899-8C7E-CF42DC931A0D}"/>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37" name="Text Box 2">
          <a:extLst>
            <a:ext uri="{FF2B5EF4-FFF2-40B4-BE49-F238E27FC236}">
              <a16:creationId xmlns:a16="http://schemas.microsoft.com/office/drawing/2014/main" id="{AE43A043-C5AA-044E-B1D9-A2B288D93E4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38" name="Text Box 2">
          <a:extLst>
            <a:ext uri="{FF2B5EF4-FFF2-40B4-BE49-F238E27FC236}">
              <a16:creationId xmlns:a16="http://schemas.microsoft.com/office/drawing/2014/main" id="{761E435B-BA89-F4AB-2E44-74CDD50A5F4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39" name="Text Box 2">
          <a:extLst>
            <a:ext uri="{FF2B5EF4-FFF2-40B4-BE49-F238E27FC236}">
              <a16:creationId xmlns:a16="http://schemas.microsoft.com/office/drawing/2014/main" id="{59733737-3D9D-A579-3F42-0484125F8D9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40" name="Text Box 6">
          <a:extLst>
            <a:ext uri="{FF2B5EF4-FFF2-40B4-BE49-F238E27FC236}">
              <a16:creationId xmlns:a16="http://schemas.microsoft.com/office/drawing/2014/main" id="{EC1FBC8A-1D20-9FC1-5C00-4FF36402C1DC}"/>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41" name="Text Box 2">
          <a:extLst>
            <a:ext uri="{FF2B5EF4-FFF2-40B4-BE49-F238E27FC236}">
              <a16:creationId xmlns:a16="http://schemas.microsoft.com/office/drawing/2014/main" id="{8982D08B-3AD5-9B09-2A7C-D108B2A1C2C8}"/>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42" name="Text Box 2">
          <a:extLst>
            <a:ext uri="{FF2B5EF4-FFF2-40B4-BE49-F238E27FC236}">
              <a16:creationId xmlns:a16="http://schemas.microsoft.com/office/drawing/2014/main" id="{2ABCCBE4-612B-4289-8AA1-C4549FC16DBD}"/>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43" name="Text Box 2">
          <a:extLst>
            <a:ext uri="{FF2B5EF4-FFF2-40B4-BE49-F238E27FC236}">
              <a16:creationId xmlns:a16="http://schemas.microsoft.com/office/drawing/2014/main" id="{9888EE15-E3E7-F256-78D0-E0953AFF1BF7}"/>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44" name="Text Box 6">
          <a:extLst>
            <a:ext uri="{FF2B5EF4-FFF2-40B4-BE49-F238E27FC236}">
              <a16:creationId xmlns:a16="http://schemas.microsoft.com/office/drawing/2014/main" id="{006546CA-FCF6-3815-20E1-9AEB905E7A16}"/>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45" name="Text Box 2">
          <a:extLst>
            <a:ext uri="{FF2B5EF4-FFF2-40B4-BE49-F238E27FC236}">
              <a16:creationId xmlns:a16="http://schemas.microsoft.com/office/drawing/2014/main" id="{6122BFA7-6FBE-0D3C-7B77-F31655AD5180}"/>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46" name="Text Box 2">
          <a:extLst>
            <a:ext uri="{FF2B5EF4-FFF2-40B4-BE49-F238E27FC236}">
              <a16:creationId xmlns:a16="http://schemas.microsoft.com/office/drawing/2014/main" id="{092D7D29-2A25-2C29-E579-B73EE8091D22}"/>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47" name="Text Box 2">
          <a:extLst>
            <a:ext uri="{FF2B5EF4-FFF2-40B4-BE49-F238E27FC236}">
              <a16:creationId xmlns:a16="http://schemas.microsoft.com/office/drawing/2014/main" id="{1610CA21-CCD4-453A-D67A-64DEAAAE702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48" name="Text Box 6">
          <a:extLst>
            <a:ext uri="{FF2B5EF4-FFF2-40B4-BE49-F238E27FC236}">
              <a16:creationId xmlns:a16="http://schemas.microsoft.com/office/drawing/2014/main" id="{0DD1B139-D6F3-5B5C-A787-57A7E645E106}"/>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49" name="Text Box 2">
          <a:extLst>
            <a:ext uri="{FF2B5EF4-FFF2-40B4-BE49-F238E27FC236}">
              <a16:creationId xmlns:a16="http://schemas.microsoft.com/office/drawing/2014/main" id="{B85343CA-B891-13F5-F68A-DDA501C57A86}"/>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50" name="Text Box 2">
          <a:extLst>
            <a:ext uri="{FF2B5EF4-FFF2-40B4-BE49-F238E27FC236}">
              <a16:creationId xmlns:a16="http://schemas.microsoft.com/office/drawing/2014/main" id="{414AAD24-4E32-A269-12A8-10234B528EA7}"/>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51" name="Text Box 2">
          <a:extLst>
            <a:ext uri="{FF2B5EF4-FFF2-40B4-BE49-F238E27FC236}">
              <a16:creationId xmlns:a16="http://schemas.microsoft.com/office/drawing/2014/main" id="{6D8C5EC6-CC44-2BAF-9FF5-E23A204F771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52" name="Text Box 6">
          <a:extLst>
            <a:ext uri="{FF2B5EF4-FFF2-40B4-BE49-F238E27FC236}">
              <a16:creationId xmlns:a16="http://schemas.microsoft.com/office/drawing/2014/main" id="{416B1376-F64B-DCC6-E520-A6C2D3C04F2C}"/>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53" name="Text Box 2">
          <a:extLst>
            <a:ext uri="{FF2B5EF4-FFF2-40B4-BE49-F238E27FC236}">
              <a16:creationId xmlns:a16="http://schemas.microsoft.com/office/drawing/2014/main" id="{BDB8C942-AFE2-8DED-4F98-1F4E6C8E284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54" name="Text Box 2">
          <a:extLst>
            <a:ext uri="{FF2B5EF4-FFF2-40B4-BE49-F238E27FC236}">
              <a16:creationId xmlns:a16="http://schemas.microsoft.com/office/drawing/2014/main" id="{DDA95AEF-5CB7-1E50-4F6F-9B7023AAC1D3}"/>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55" name="Text Box 2">
          <a:extLst>
            <a:ext uri="{FF2B5EF4-FFF2-40B4-BE49-F238E27FC236}">
              <a16:creationId xmlns:a16="http://schemas.microsoft.com/office/drawing/2014/main" id="{196433DA-95DF-A711-C0BE-AAF02F7D4221}"/>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56" name="Text Box 6">
          <a:extLst>
            <a:ext uri="{FF2B5EF4-FFF2-40B4-BE49-F238E27FC236}">
              <a16:creationId xmlns:a16="http://schemas.microsoft.com/office/drawing/2014/main" id="{AA4E0B0E-2752-9EDA-9E24-32ED561761F6}"/>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57" name="Text Box 2">
          <a:extLst>
            <a:ext uri="{FF2B5EF4-FFF2-40B4-BE49-F238E27FC236}">
              <a16:creationId xmlns:a16="http://schemas.microsoft.com/office/drawing/2014/main" id="{A15DC94F-2B4F-9F20-5643-3EFA8F4AC7FD}"/>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58" name="Text Box 2">
          <a:extLst>
            <a:ext uri="{FF2B5EF4-FFF2-40B4-BE49-F238E27FC236}">
              <a16:creationId xmlns:a16="http://schemas.microsoft.com/office/drawing/2014/main" id="{FB8443BD-9CD3-071A-1E82-1D8A8CFF288B}"/>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59" name="Text Box 2">
          <a:extLst>
            <a:ext uri="{FF2B5EF4-FFF2-40B4-BE49-F238E27FC236}">
              <a16:creationId xmlns:a16="http://schemas.microsoft.com/office/drawing/2014/main" id="{4E313894-7323-73B6-92A6-BAAAB0730A30}"/>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60" name="Text Box 6">
          <a:extLst>
            <a:ext uri="{FF2B5EF4-FFF2-40B4-BE49-F238E27FC236}">
              <a16:creationId xmlns:a16="http://schemas.microsoft.com/office/drawing/2014/main" id="{F259FC9F-2425-7789-B6C5-9E099F56C7BC}"/>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61" name="Text Box 2">
          <a:extLst>
            <a:ext uri="{FF2B5EF4-FFF2-40B4-BE49-F238E27FC236}">
              <a16:creationId xmlns:a16="http://schemas.microsoft.com/office/drawing/2014/main" id="{95F5165E-C440-A72A-C394-CAE57506ACFD}"/>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62" name="Text Box 2">
          <a:extLst>
            <a:ext uri="{FF2B5EF4-FFF2-40B4-BE49-F238E27FC236}">
              <a16:creationId xmlns:a16="http://schemas.microsoft.com/office/drawing/2014/main" id="{80154378-4D5D-980B-7A6D-C2650666B256}"/>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63" name="Text Box 2">
          <a:extLst>
            <a:ext uri="{FF2B5EF4-FFF2-40B4-BE49-F238E27FC236}">
              <a16:creationId xmlns:a16="http://schemas.microsoft.com/office/drawing/2014/main" id="{62364E18-374F-F974-F060-671E5702F450}"/>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64" name="Text Box 6">
          <a:extLst>
            <a:ext uri="{FF2B5EF4-FFF2-40B4-BE49-F238E27FC236}">
              <a16:creationId xmlns:a16="http://schemas.microsoft.com/office/drawing/2014/main" id="{ECE04DB4-9631-01FB-BBA0-4E181CABBF0B}"/>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65" name="Text Box 2">
          <a:extLst>
            <a:ext uri="{FF2B5EF4-FFF2-40B4-BE49-F238E27FC236}">
              <a16:creationId xmlns:a16="http://schemas.microsoft.com/office/drawing/2014/main" id="{51253E36-D6F3-184B-B956-025CF7AE711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66" name="Text Box 2">
          <a:extLst>
            <a:ext uri="{FF2B5EF4-FFF2-40B4-BE49-F238E27FC236}">
              <a16:creationId xmlns:a16="http://schemas.microsoft.com/office/drawing/2014/main" id="{4DA13413-3958-F6F1-F79D-3400EF67B7F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67" name="Text Box 2">
          <a:extLst>
            <a:ext uri="{FF2B5EF4-FFF2-40B4-BE49-F238E27FC236}">
              <a16:creationId xmlns:a16="http://schemas.microsoft.com/office/drawing/2014/main" id="{83849F56-A786-7D74-A7F6-CE5F6EEDBAFD}"/>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68" name="Text Box 6">
          <a:extLst>
            <a:ext uri="{FF2B5EF4-FFF2-40B4-BE49-F238E27FC236}">
              <a16:creationId xmlns:a16="http://schemas.microsoft.com/office/drawing/2014/main" id="{B30ABE33-C30A-DFF8-830B-B441C6BE97C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69" name="Text Box 2">
          <a:extLst>
            <a:ext uri="{FF2B5EF4-FFF2-40B4-BE49-F238E27FC236}">
              <a16:creationId xmlns:a16="http://schemas.microsoft.com/office/drawing/2014/main" id="{50BD4280-E898-A284-7933-11A7E53127D6}"/>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70" name="Text Box 2">
          <a:extLst>
            <a:ext uri="{FF2B5EF4-FFF2-40B4-BE49-F238E27FC236}">
              <a16:creationId xmlns:a16="http://schemas.microsoft.com/office/drawing/2014/main" id="{ED0484F4-C160-D1DF-E49E-8F38D639B480}"/>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71" name="Text Box 2">
          <a:extLst>
            <a:ext uri="{FF2B5EF4-FFF2-40B4-BE49-F238E27FC236}">
              <a16:creationId xmlns:a16="http://schemas.microsoft.com/office/drawing/2014/main" id="{E539201A-1711-15DB-6470-CCF4049474F0}"/>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72" name="Text Box 6">
          <a:extLst>
            <a:ext uri="{FF2B5EF4-FFF2-40B4-BE49-F238E27FC236}">
              <a16:creationId xmlns:a16="http://schemas.microsoft.com/office/drawing/2014/main" id="{266B65F5-B3A4-12F8-00EA-E3FE469EB42C}"/>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73" name="Text Box 2">
          <a:extLst>
            <a:ext uri="{FF2B5EF4-FFF2-40B4-BE49-F238E27FC236}">
              <a16:creationId xmlns:a16="http://schemas.microsoft.com/office/drawing/2014/main" id="{B401AD01-0789-FC8A-3F31-312B8BE0196A}"/>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74" name="Text Box 2">
          <a:extLst>
            <a:ext uri="{FF2B5EF4-FFF2-40B4-BE49-F238E27FC236}">
              <a16:creationId xmlns:a16="http://schemas.microsoft.com/office/drawing/2014/main" id="{E058C95E-0C92-0B65-9291-4237A2369B2A}"/>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75" name="Text Box 2">
          <a:extLst>
            <a:ext uri="{FF2B5EF4-FFF2-40B4-BE49-F238E27FC236}">
              <a16:creationId xmlns:a16="http://schemas.microsoft.com/office/drawing/2014/main" id="{8429027F-7138-C41A-CE41-281632245D4B}"/>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76" name="Text Box 6">
          <a:extLst>
            <a:ext uri="{FF2B5EF4-FFF2-40B4-BE49-F238E27FC236}">
              <a16:creationId xmlns:a16="http://schemas.microsoft.com/office/drawing/2014/main" id="{D7F38D1B-BF31-03AF-9013-243739E0F7E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77" name="Text Box 2">
          <a:extLst>
            <a:ext uri="{FF2B5EF4-FFF2-40B4-BE49-F238E27FC236}">
              <a16:creationId xmlns:a16="http://schemas.microsoft.com/office/drawing/2014/main" id="{58F455BB-0EA9-DF3F-4C54-44F6FFE8F31A}"/>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78" name="Text Box 2">
          <a:extLst>
            <a:ext uri="{FF2B5EF4-FFF2-40B4-BE49-F238E27FC236}">
              <a16:creationId xmlns:a16="http://schemas.microsoft.com/office/drawing/2014/main" id="{5E422BA0-CC94-DD5C-52B6-9364F741B790}"/>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79" name="Text Box 2">
          <a:extLst>
            <a:ext uri="{FF2B5EF4-FFF2-40B4-BE49-F238E27FC236}">
              <a16:creationId xmlns:a16="http://schemas.microsoft.com/office/drawing/2014/main" id="{25A00BAF-16C2-F362-9213-00FAFE8469B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80" name="Text Box 6">
          <a:extLst>
            <a:ext uri="{FF2B5EF4-FFF2-40B4-BE49-F238E27FC236}">
              <a16:creationId xmlns:a16="http://schemas.microsoft.com/office/drawing/2014/main" id="{CA44CF34-3D3F-0C9F-CD1B-3CEB776214D4}"/>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81" name="Text Box 2">
          <a:extLst>
            <a:ext uri="{FF2B5EF4-FFF2-40B4-BE49-F238E27FC236}">
              <a16:creationId xmlns:a16="http://schemas.microsoft.com/office/drawing/2014/main" id="{3442DDBC-6BF9-435E-E9FB-E919983143E0}"/>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82" name="Text Box 2">
          <a:extLst>
            <a:ext uri="{FF2B5EF4-FFF2-40B4-BE49-F238E27FC236}">
              <a16:creationId xmlns:a16="http://schemas.microsoft.com/office/drawing/2014/main" id="{5F515D85-E81A-3240-A9D1-8CC0D52C8B56}"/>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83" name="Text Box 2">
          <a:extLst>
            <a:ext uri="{FF2B5EF4-FFF2-40B4-BE49-F238E27FC236}">
              <a16:creationId xmlns:a16="http://schemas.microsoft.com/office/drawing/2014/main" id="{B9EC2137-CF06-C62E-A089-9E965DB8914D}"/>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84" name="Text Box 6">
          <a:extLst>
            <a:ext uri="{FF2B5EF4-FFF2-40B4-BE49-F238E27FC236}">
              <a16:creationId xmlns:a16="http://schemas.microsoft.com/office/drawing/2014/main" id="{96288276-5902-C3B5-CBC7-BB683B6C8DD4}"/>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85" name="Text Box 2">
          <a:extLst>
            <a:ext uri="{FF2B5EF4-FFF2-40B4-BE49-F238E27FC236}">
              <a16:creationId xmlns:a16="http://schemas.microsoft.com/office/drawing/2014/main" id="{B40492D2-6784-06D1-C59E-5EF376C487A1}"/>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86" name="Text Box 2">
          <a:extLst>
            <a:ext uri="{FF2B5EF4-FFF2-40B4-BE49-F238E27FC236}">
              <a16:creationId xmlns:a16="http://schemas.microsoft.com/office/drawing/2014/main" id="{27372216-3EB7-6422-4D5C-37C72729FFB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87" name="Text Box 2">
          <a:extLst>
            <a:ext uri="{FF2B5EF4-FFF2-40B4-BE49-F238E27FC236}">
              <a16:creationId xmlns:a16="http://schemas.microsoft.com/office/drawing/2014/main" id="{A00BA289-9DF0-2BCB-CD89-7732E1D9B7C8}"/>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88" name="Text Box 6">
          <a:extLst>
            <a:ext uri="{FF2B5EF4-FFF2-40B4-BE49-F238E27FC236}">
              <a16:creationId xmlns:a16="http://schemas.microsoft.com/office/drawing/2014/main" id="{4C19118B-AEBA-ABCB-7520-7D261388FBE2}"/>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89" name="Text Box 2">
          <a:extLst>
            <a:ext uri="{FF2B5EF4-FFF2-40B4-BE49-F238E27FC236}">
              <a16:creationId xmlns:a16="http://schemas.microsoft.com/office/drawing/2014/main" id="{595A3148-D0AD-309B-0C2C-DCE2471E349C}"/>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90" name="Text Box 2">
          <a:extLst>
            <a:ext uri="{FF2B5EF4-FFF2-40B4-BE49-F238E27FC236}">
              <a16:creationId xmlns:a16="http://schemas.microsoft.com/office/drawing/2014/main" id="{4AE8CBD2-34D4-9FEA-1D76-61A1F21CB0D7}"/>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91" name="Text Box 2">
          <a:extLst>
            <a:ext uri="{FF2B5EF4-FFF2-40B4-BE49-F238E27FC236}">
              <a16:creationId xmlns:a16="http://schemas.microsoft.com/office/drawing/2014/main" id="{AE8142AC-373E-BB9E-08D3-6BC980018AB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92" name="Text Box 6">
          <a:extLst>
            <a:ext uri="{FF2B5EF4-FFF2-40B4-BE49-F238E27FC236}">
              <a16:creationId xmlns:a16="http://schemas.microsoft.com/office/drawing/2014/main" id="{AC263B0B-2905-B1FC-DB01-677F4A8412FB}"/>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93" name="Text Box 2">
          <a:extLst>
            <a:ext uri="{FF2B5EF4-FFF2-40B4-BE49-F238E27FC236}">
              <a16:creationId xmlns:a16="http://schemas.microsoft.com/office/drawing/2014/main" id="{073278DB-8E89-D672-C2DE-F923F1F3BA64}"/>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94" name="Text Box 2">
          <a:extLst>
            <a:ext uri="{FF2B5EF4-FFF2-40B4-BE49-F238E27FC236}">
              <a16:creationId xmlns:a16="http://schemas.microsoft.com/office/drawing/2014/main" id="{DCF2BF02-F667-919D-1613-92E6C3549106}"/>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95" name="Text Box 2">
          <a:extLst>
            <a:ext uri="{FF2B5EF4-FFF2-40B4-BE49-F238E27FC236}">
              <a16:creationId xmlns:a16="http://schemas.microsoft.com/office/drawing/2014/main" id="{0955FA79-306D-D974-39FE-CBBC68427664}"/>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96" name="Text Box 6">
          <a:extLst>
            <a:ext uri="{FF2B5EF4-FFF2-40B4-BE49-F238E27FC236}">
              <a16:creationId xmlns:a16="http://schemas.microsoft.com/office/drawing/2014/main" id="{B878406D-0776-8BF1-8ED9-5702494BF03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97" name="Text Box 2">
          <a:extLst>
            <a:ext uri="{FF2B5EF4-FFF2-40B4-BE49-F238E27FC236}">
              <a16:creationId xmlns:a16="http://schemas.microsoft.com/office/drawing/2014/main" id="{EA8C9CC6-8D14-D905-6FD6-DA269AA92ACF}"/>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98" name="Text Box 2">
          <a:extLst>
            <a:ext uri="{FF2B5EF4-FFF2-40B4-BE49-F238E27FC236}">
              <a16:creationId xmlns:a16="http://schemas.microsoft.com/office/drawing/2014/main" id="{73D06768-D21C-E0D1-AAE3-052B5A93F5C2}"/>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599" name="Text Box 2">
          <a:extLst>
            <a:ext uri="{FF2B5EF4-FFF2-40B4-BE49-F238E27FC236}">
              <a16:creationId xmlns:a16="http://schemas.microsoft.com/office/drawing/2014/main" id="{0AD34C78-6D3F-645B-A18F-E20DFDF1ADCA}"/>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00" name="Text Box 6">
          <a:extLst>
            <a:ext uri="{FF2B5EF4-FFF2-40B4-BE49-F238E27FC236}">
              <a16:creationId xmlns:a16="http://schemas.microsoft.com/office/drawing/2014/main" id="{EF62CDBB-2333-AA58-665A-EE6929EB939F}"/>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01" name="Text Box 2">
          <a:extLst>
            <a:ext uri="{FF2B5EF4-FFF2-40B4-BE49-F238E27FC236}">
              <a16:creationId xmlns:a16="http://schemas.microsoft.com/office/drawing/2014/main" id="{23CE73C9-3BF1-C3CB-D56B-C6DC5574F769}"/>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02" name="Text Box 2">
          <a:extLst>
            <a:ext uri="{FF2B5EF4-FFF2-40B4-BE49-F238E27FC236}">
              <a16:creationId xmlns:a16="http://schemas.microsoft.com/office/drawing/2014/main" id="{2167DD82-2A8A-8297-C7D7-EB9C3EF331EF}"/>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03" name="Text Box 2">
          <a:extLst>
            <a:ext uri="{FF2B5EF4-FFF2-40B4-BE49-F238E27FC236}">
              <a16:creationId xmlns:a16="http://schemas.microsoft.com/office/drawing/2014/main" id="{690C05D0-9C8D-1C1C-37A9-7B7E1FAB054A}"/>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04" name="Text Box 2">
          <a:extLst>
            <a:ext uri="{FF2B5EF4-FFF2-40B4-BE49-F238E27FC236}">
              <a16:creationId xmlns:a16="http://schemas.microsoft.com/office/drawing/2014/main" id="{105D2DFE-AF0D-FA21-5231-2AD417EF45CD}"/>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05" name="Text Box 2">
          <a:extLst>
            <a:ext uri="{FF2B5EF4-FFF2-40B4-BE49-F238E27FC236}">
              <a16:creationId xmlns:a16="http://schemas.microsoft.com/office/drawing/2014/main" id="{5C06B239-8CED-0AAA-C8C7-AEAB767C3F21}"/>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06" name="Text Box 6">
          <a:extLst>
            <a:ext uri="{FF2B5EF4-FFF2-40B4-BE49-F238E27FC236}">
              <a16:creationId xmlns:a16="http://schemas.microsoft.com/office/drawing/2014/main" id="{9909588F-4D12-4488-80EC-E76A0D1A48C4}"/>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07" name="Text Box 2">
          <a:extLst>
            <a:ext uri="{FF2B5EF4-FFF2-40B4-BE49-F238E27FC236}">
              <a16:creationId xmlns:a16="http://schemas.microsoft.com/office/drawing/2014/main" id="{DE9AA5F9-1C4E-0F70-7E87-C3F3C6E8857A}"/>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08" name="Text Box 2">
          <a:extLst>
            <a:ext uri="{FF2B5EF4-FFF2-40B4-BE49-F238E27FC236}">
              <a16:creationId xmlns:a16="http://schemas.microsoft.com/office/drawing/2014/main" id="{3611F61A-3CE0-ADE7-FA5F-18EBA7299112}"/>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09" name="Text Box 2">
          <a:extLst>
            <a:ext uri="{FF2B5EF4-FFF2-40B4-BE49-F238E27FC236}">
              <a16:creationId xmlns:a16="http://schemas.microsoft.com/office/drawing/2014/main" id="{A046CA57-41BD-2219-5863-2881DB6A029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10" name="Text Box 2">
          <a:extLst>
            <a:ext uri="{FF2B5EF4-FFF2-40B4-BE49-F238E27FC236}">
              <a16:creationId xmlns:a16="http://schemas.microsoft.com/office/drawing/2014/main" id="{C7A563FA-CDB7-5D61-B736-67EDD5E6E9AC}"/>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11" name="Text Box 6">
          <a:extLst>
            <a:ext uri="{FF2B5EF4-FFF2-40B4-BE49-F238E27FC236}">
              <a16:creationId xmlns:a16="http://schemas.microsoft.com/office/drawing/2014/main" id="{9D4783BF-E412-6B5E-3DE0-60691F5EF536}"/>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12" name="Text Box 2">
          <a:extLst>
            <a:ext uri="{FF2B5EF4-FFF2-40B4-BE49-F238E27FC236}">
              <a16:creationId xmlns:a16="http://schemas.microsoft.com/office/drawing/2014/main" id="{AE596D18-72AE-87EB-801A-845092A9E27B}"/>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13" name="Text Box 2">
          <a:extLst>
            <a:ext uri="{FF2B5EF4-FFF2-40B4-BE49-F238E27FC236}">
              <a16:creationId xmlns:a16="http://schemas.microsoft.com/office/drawing/2014/main" id="{29955A90-A756-FF1C-9CCB-38E640CD4134}"/>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14" name="Text Box 2">
          <a:extLst>
            <a:ext uri="{FF2B5EF4-FFF2-40B4-BE49-F238E27FC236}">
              <a16:creationId xmlns:a16="http://schemas.microsoft.com/office/drawing/2014/main" id="{60179DA3-85D0-0E8B-FA3B-77863E1EB336}"/>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15" name="Text Box 2">
          <a:extLst>
            <a:ext uri="{FF2B5EF4-FFF2-40B4-BE49-F238E27FC236}">
              <a16:creationId xmlns:a16="http://schemas.microsoft.com/office/drawing/2014/main" id="{9EB53689-5576-8E58-5887-93081B15E00A}"/>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16" name="Text Box 6">
          <a:extLst>
            <a:ext uri="{FF2B5EF4-FFF2-40B4-BE49-F238E27FC236}">
              <a16:creationId xmlns:a16="http://schemas.microsoft.com/office/drawing/2014/main" id="{C4811AEA-5C96-EBB3-C212-C4F4EC25FC77}"/>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17" name="Text Box 2">
          <a:extLst>
            <a:ext uri="{FF2B5EF4-FFF2-40B4-BE49-F238E27FC236}">
              <a16:creationId xmlns:a16="http://schemas.microsoft.com/office/drawing/2014/main" id="{EB3E6493-3DC3-200B-AA33-A5FA1D3F8458}"/>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18" name="Text Box 2">
          <a:extLst>
            <a:ext uri="{FF2B5EF4-FFF2-40B4-BE49-F238E27FC236}">
              <a16:creationId xmlns:a16="http://schemas.microsoft.com/office/drawing/2014/main" id="{048538D2-C953-A81A-D4D6-53041AB80024}"/>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19" name="Text Box 2">
          <a:extLst>
            <a:ext uri="{FF2B5EF4-FFF2-40B4-BE49-F238E27FC236}">
              <a16:creationId xmlns:a16="http://schemas.microsoft.com/office/drawing/2014/main" id="{E476AF84-5B02-CEBC-6E69-199D7AC9EE5B}"/>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20" name="Text Box 2">
          <a:extLst>
            <a:ext uri="{FF2B5EF4-FFF2-40B4-BE49-F238E27FC236}">
              <a16:creationId xmlns:a16="http://schemas.microsoft.com/office/drawing/2014/main" id="{E7654C86-63DB-0A7B-D566-98EA76F60481}"/>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21" name="Text Box 2">
          <a:extLst>
            <a:ext uri="{FF2B5EF4-FFF2-40B4-BE49-F238E27FC236}">
              <a16:creationId xmlns:a16="http://schemas.microsoft.com/office/drawing/2014/main" id="{64C402D6-1BD8-9467-663B-16495FCB06F2}"/>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289560</xdr:colOff>
      <xdr:row>3</xdr:row>
      <xdr:rowOff>579120</xdr:rowOff>
    </xdr:from>
    <xdr:to>
      <xdr:col>36</xdr:col>
      <xdr:colOff>0</xdr:colOff>
      <xdr:row>6</xdr:row>
      <xdr:rowOff>0</xdr:rowOff>
    </xdr:to>
    <xdr:sp macro="" textlink="">
      <xdr:nvSpPr>
        <xdr:cNvPr id="2068622" name="Text Box 2">
          <a:extLst>
            <a:ext uri="{FF2B5EF4-FFF2-40B4-BE49-F238E27FC236}">
              <a16:creationId xmlns:a16="http://schemas.microsoft.com/office/drawing/2014/main" id="{1643D5FC-1B30-AA81-4D6B-91B408F8C261}"/>
            </a:ext>
          </a:extLst>
        </xdr:cNvPr>
        <xdr:cNvSpPr txBox="1">
          <a:spLocks noChangeArrowheads="1"/>
        </xdr:cNvSpPr>
      </xdr:nvSpPr>
      <xdr:spPr bwMode="auto">
        <a:xfrm>
          <a:off x="9029700" y="1165860"/>
          <a:ext cx="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23" name="Text Box 6">
          <a:extLst>
            <a:ext uri="{FF2B5EF4-FFF2-40B4-BE49-F238E27FC236}">
              <a16:creationId xmlns:a16="http://schemas.microsoft.com/office/drawing/2014/main" id="{B2AE6A1B-D3C5-4F4D-055B-83D71318C3E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24" name="Text Box 2">
          <a:extLst>
            <a:ext uri="{FF2B5EF4-FFF2-40B4-BE49-F238E27FC236}">
              <a16:creationId xmlns:a16="http://schemas.microsoft.com/office/drawing/2014/main" id="{34F4E058-F2B5-348B-58DB-96886A18D182}"/>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25" name="Text Box 2">
          <a:extLst>
            <a:ext uri="{FF2B5EF4-FFF2-40B4-BE49-F238E27FC236}">
              <a16:creationId xmlns:a16="http://schemas.microsoft.com/office/drawing/2014/main" id="{C104B2B8-40B5-E632-D66A-6BBABF8B3628}"/>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26" name="Text Box 2">
          <a:extLst>
            <a:ext uri="{FF2B5EF4-FFF2-40B4-BE49-F238E27FC236}">
              <a16:creationId xmlns:a16="http://schemas.microsoft.com/office/drawing/2014/main" id="{60E9C729-B8B6-CA13-2B28-46FB5BEFDD9D}"/>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27" name="Text Box 2">
          <a:extLst>
            <a:ext uri="{FF2B5EF4-FFF2-40B4-BE49-F238E27FC236}">
              <a16:creationId xmlns:a16="http://schemas.microsoft.com/office/drawing/2014/main" id="{66772FC6-5DF1-E193-F9BC-A29FA2B4DA39}"/>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28" name="Text Box 1">
          <a:extLst>
            <a:ext uri="{FF2B5EF4-FFF2-40B4-BE49-F238E27FC236}">
              <a16:creationId xmlns:a16="http://schemas.microsoft.com/office/drawing/2014/main" id="{96D746E0-CA30-0F5D-02B4-C7C663CE80E6}"/>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29" name="Text Box 3">
          <a:extLst>
            <a:ext uri="{FF2B5EF4-FFF2-40B4-BE49-F238E27FC236}">
              <a16:creationId xmlns:a16="http://schemas.microsoft.com/office/drawing/2014/main" id="{5BF7934E-C0E8-0BCD-0F7B-7D5C0E9C2A64}"/>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30" name="Text Box 4">
          <a:extLst>
            <a:ext uri="{FF2B5EF4-FFF2-40B4-BE49-F238E27FC236}">
              <a16:creationId xmlns:a16="http://schemas.microsoft.com/office/drawing/2014/main" id="{57BC2552-43AE-A812-DF26-4F4CC3BB2CB9}"/>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31" name="Text Box 5">
          <a:extLst>
            <a:ext uri="{FF2B5EF4-FFF2-40B4-BE49-F238E27FC236}">
              <a16:creationId xmlns:a16="http://schemas.microsoft.com/office/drawing/2014/main" id="{8A9AA52C-AAD6-B065-9486-549636E098D6}"/>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32" name="Text Box 1">
          <a:extLst>
            <a:ext uri="{FF2B5EF4-FFF2-40B4-BE49-F238E27FC236}">
              <a16:creationId xmlns:a16="http://schemas.microsoft.com/office/drawing/2014/main" id="{F4C342FD-40A1-5B71-98C9-F99F8309E9A4}"/>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33" name="Text Box 3">
          <a:extLst>
            <a:ext uri="{FF2B5EF4-FFF2-40B4-BE49-F238E27FC236}">
              <a16:creationId xmlns:a16="http://schemas.microsoft.com/office/drawing/2014/main" id="{92A82DB4-BF6D-88CB-63CA-657DE445924B}"/>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34" name="Text Box 4">
          <a:extLst>
            <a:ext uri="{FF2B5EF4-FFF2-40B4-BE49-F238E27FC236}">
              <a16:creationId xmlns:a16="http://schemas.microsoft.com/office/drawing/2014/main" id="{955F8676-7E13-8E9C-FEF1-153253D6E8E8}"/>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635" name="Text Box 5">
          <a:extLst>
            <a:ext uri="{FF2B5EF4-FFF2-40B4-BE49-F238E27FC236}">
              <a16:creationId xmlns:a16="http://schemas.microsoft.com/office/drawing/2014/main" id="{FC9D56B2-06D2-0663-AB96-A330A3ED7E9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636" name="Text Box 2">
          <a:extLst>
            <a:ext uri="{FF2B5EF4-FFF2-40B4-BE49-F238E27FC236}">
              <a16:creationId xmlns:a16="http://schemas.microsoft.com/office/drawing/2014/main" id="{E909C2CD-937D-4CAC-6C61-F34997C7689B}"/>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19050</xdr:rowOff>
    </xdr:to>
    <xdr:sp macro="" textlink="">
      <xdr:nvSpPr>
        <xdr:cNvPr id="2068637" name="Text Box 6">
          <a:extLst>
            <a:ext uri="{FF2B5EF4-FFF2-40B4-BE49-F238E27FC236}">
              <a16:creationId xmlns:a16="http://schemas.microsoft.com/office/drawing/2014/main" id="{ACBA1E28-443A-9158-9C1A-1DC65EA0B55F}"/>
            </a:ext>
          </a:extLst>
        </xdr:cNvPr>
        <xdr:cNvSpPr txBox="1">
          <a:spLocks noChangeArrowheads="1"/>
        </xdr:cNvSpPr>
      </xdr:nvSpPr>
      <xdr:spPr bwMode="auto">
        <a:xfrm>
          <a:off x="3108960" y="116586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19050</xdr:rowOff>
    </xdr:to>
    <xdr:sp macro="" textlink="">
      <xdr:nvSpPr>
        <xdr:cNvPr id="2068638" name="Text Box 2">
          <a:extLst>
            <a:ext uri="{FF2B5EF4-FFF2-40B4-BE49-F238E27FC236}">
              <a16:creationId xmlns:a16="http://schemas.microsoft.com/office/drawing/2014/main" id="{82AC42C5-DE0F-7AF1-4F11-69DDFEA93D78}"/>
            </a:ext>
          </a:extLst>
        </xdr:cNvPr>
        <xdr:cNvSpPr txBox="1">
          <a:spLocks noChangeArrowheads="1"/>
        </xdr:cNvSpPr>
      </xdr:nvSpPr>
      <xdr:spPr bwMode="auto">
        <a:xfrm>
          <a:off x="3108960" y="116586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19050</xdr:rowOff>
    </xdr:to>
    <xdr:sp macro="" textlink="">
      <xdr:nvSpPr>
        <xdr:cNvPr id="2068639" name="Text Box 2">
          <a:extLst>
            <a:ext uri="{FF2B5EF4-FFF2-40B4-BE49-F238E27FC236}">
              <a16:creationId xmlns:a16="http://schemas.microsoft.com/office/drawing/2014/main" id="{079B1BA4-67A6-3BBA-5AE6-60BAEEFC0FD2}"/>
            </a:ext>
          </a:extLst>
        </xdr:cNvPr>
        <xdr:cNvSpPr txBox="1">
          <a:spLocks noChangeArrowheads="1"/>
        </xdr:cNvSpPr>
      </xdr:nvSpPr>
      <xdr:spPr bwMode="auto">
        <a:xfrm>
          <a:off x="3108960" y="116586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40" name="Text Box 2">
          <a:extLst>
            <a:ext uri="{FF2B5EF4-FFF2-40B4-BE49-F238E27FC236}">
              <a16:creationId xmlns:a16="http://schemas.microsoft.com/office/drawing/2014/main" id="{36DEAE5F-5C80-CB85-D277-BD625FE94D33}"/>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41" name="Text Box 6">
          <a:extLst>
            <a:ext uri="{FF2B5EF4-FFF2-40B4-BE49-F238E27FC236}">
              <a16:creationId xmlns:a16="http://schemas.microsoft.com/office/drawing/2014/main" id="{5D43FE48-CA6D-68FE-6C62-7A65A5CE9A16}"/>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42" name="Text Box 2">
          <a:extLst>
            <a:ext uri="{FF2B5EF4-FFF2-40B4-BE49-F238E27FC236}">
              <a16:creationId xmlns:a16="http://schemas.microsoft.com/office/drawing/2014/main" id="{8580FDD3-29B7-CBBC-111E-A7B22545F516}"/>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43" name="Text Box 2">
          <a:extLst>
            <a:ext uri="{FF2B5EF4-FFF2-40B4-BE49-F238E27FC236}">
              <a16:creationId xmlns:a16="http://schemas.microsoft.com/office/drawing/2014/main" id="{C9DC0544-D9AA-2488-A1F2-45E210C6409B}"/>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44" name="Text Box 2">
          <a:extLst>
            <a:ext uri="{FF2B5EF4-FFF2-40B4-BE49-F238E27FC236}">
              <a16:creationId xmlns:a16="http://schemas.microsoft.com/office/drawing/2014/main" id="{E3E0440F-1623-74B3-4E44-3A78C1AAAEA9}"/>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45" name="Text Box 6">
          <a:extLst>
            <a:ext uri="{FF2B5EF4-FFF2-40B4-BE49-F238E27FC236}">
              <a16:creationId xmlns:a16="http://schemas.microsoft.com/office/drawing/2014/main" id="{E97977F6-B572-1A0D-52D4-6DDCC34EBACE}"/>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46" name="Text Box 2">
          <a:extLst>
            <a:ext uri="{FF2B5EF4-FFF2-40B4-BE49-F238E27FC236}">
              <a16:creationId xmlns:a16="http://schemas.microsoft.com/office/drawing/2014/main" id="{231B821E-36E2-9516-5186-9AC625FBA237}"/>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47" name="Text Box 2">
          <a:extLst>
            <a:ext uri="{FF2B5EF4-FFF2-40B4-BE49-F238E27FC236}">
              <a16:creationId xmlns:a16="http://schemas.microsoft.com/office/drawing/2014/main" id="{7F5692A5-4B50-DCA8-19C5-C073AAF93357}"/>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48" name="Text Box 2">
          <a:extLst>
            <a:ext uri="{FF2B5EF4-FFF2-40B4-BE49-F238E27FC236}">
              <a16:creationId xmlns:a16="http://schemas.microsoft.com/office/drawing/2014/main" id="{642C30F9-63CE-F995-B45A-596BF1DFEA22}"/>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49" name="Text Box 6">
          <a:extLst>
            <a:ext uri="{FF2B5EF4-FFF2-40B4-BE49-F238E27FC236}">
              <a16:creationId xmlns:a16="http://schemas.microsoft.com/office/drawing/2014/main" id="{DCA8C788-A1C7-D4CD-E85A-DD8EFE81BC84}"/>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50" name="Text Box 2">
          <a:extLst>
            <a:ext uri="{FF2B5EF4-FFF2-40B4-BE49-F238E27FC236}">
              <a16:creationId xmlns:a16="http://schemas.microsoft.com/office/drawing/2014/main" id="{161EEC7F-8265-F944-22D9-8A1A0F604EB5}"/>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51" name="Text Box 2">
          <a:extLst>
            <a:ext uri="{FF2B5EF4-FFF2-40B4-BE49-F238E27FC236}">
              <a16:creationId xmlns:a16="http://schemas.microsoft.com/office/drawing/2014/main" id="{25CCD272-41AB-8374-DE30-599A36A0CC75}"/>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52" name="Text Box 2">
          <a:extLst>
            <a:ext uri="{FF2B5EF4-FFF2-40B4-BE49-F238E27FC236}">
              <a16:creationId xmlns:a16="http://schemas.microsoft.com/office/drawing/2014/main" id="{4CD3C9A3-AEB6-EB12-FAEF-387669386C15}"/>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53" name="Text Box 6">
          <a:extLst>
            <a:ext uri="{FF2B5EF4-FFF2-40B4-BE49-F238E27FC236}">
              <a16:creationId xmlns:a16="http://schemas.microsoft.com/office/drawing/2014/main" id="{75F93779-95D6-0369-AD45-D3310B07B933}"/>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54" name="Text Box 2">
          <a:extLst>
            <a:ext uri="{FF2B5EF4-FFF2-40B4-BE49-F238E27FC236}">
              <a16:creationId xmlns:a16="http://schemas.microsoft.com/office/drawing/2014/main" id="{43640248-6152-C27E-716D-80DED7866A31}"/>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55" name="Text Box 2">
          <a:extLst>
            <a:ext uri="{FF2B5EF4-FFF2-40B4-BE49-F238E27FC236}">
              <a16:creationId xmlns:a16="http://schemas.microsoft.com/office/drawing/2014/main" id="{760C266A-FE74-7FDC-3E8E-428F74213986}"/>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56" name="Text Box 2">
          <a:extLst>
            <a:ext uri="{FF2B5EF4-FFF2-40B4-BE49-F238E27FC236}">
              <a16:creationId xmlns:a16="http://schemas.microsoft.com/office/drawing/2014/main" id="{83B98318-B3A8-0C12-3AA6-E16719CE2F98}"/>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19050</xdr:rowOff>
    </xdr:to>
    <xdr:sp macro="" textlink="">
      <xdr:nvSpPr>
        <xdr:cNvPr id="2068657" name="Text Box 2">
          <a:extLst>
            <a:ext uri="{FF2B5EF4-FFF2-40B4-BE49-F238E27FC236}">
              <a16:creationId xmlns:a16="http://schemas.microsoft.com/office/drawing/2014/main" id="{09CCE324-6050-231E-6F08-224E68EEE64F}"/>
            </a:ext>
          </a:extLst>
        </xdr:cNvPr>
        <xdr:cNvSpPr txBox="1">
          <a:spLocks noChangeArrowheads="1"/>
        </xdr:cNvSpPr>
      </xdr:nvSpPr>
      <xdr:spPr bwMode="auto">
        <a:xfrm>
          <a:off x="3108960" y="116586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58" name="Text Box 6">
          <a:extLst>
            <a:ext uri="{FF2B5EF4-FFF2-40B4-BE49-F238E27FC236}">
              <a16:creationId xmlns:a16="http://schemas.microsoft.com/office/drawing/2014/main" id="{856C4BD1-5A2B-534C-7F1C-9DD74A83B5AD}"/>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59" name="Text Box 2">
          <a:extLst>
            <a:ext uri="{FF2B5EF4-FFF2-40B4-BE49-F238E27FC236}">
              <a16:creationId xmlns:a16="http://schemas.microsoft.com/office/drawing/2014/main" id="{B90B527B-CDCC-E64C-3E73-35F314923D18}"/>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60" name="Text Box 2">
          <a:extLst>
            <a:ext uri="{FF2B5EF4-FFF2-40B4-BE49-F238E27FC236}">
              <a16:creationId xmlns:a16="http://schemas.microsoft.com/office/drawing/2014/main" id="{FD22FE3B-2A65-00BD-9276-7CA8A977E207}"/>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61" name="Text Box 2">
          <a:extLst>
            <a:ext uri="{FF2B5EF4-FFF2-40B4-BE49-F238E27FC236}">
              <a16:creationId xmlns:a16="http://schemas.microsoft.com/office/drawing/2014/main" id="{E7768629-D090-44D3-4D76-F8F37374C218}"/>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62" name="Text Box 6">
          <a:extLst>
            <a:ext uri="{FF2B5EF4-FFF2-40B4-BE49-F238E27FC236}">
              <a16:creationId xmlns:a16="http://schemas.microsoft.com/office/drawing/2014/main" id="{6D72F8A9-1051-A991-318E-A7178BFD45F1}"/>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63" name="Text Box 2">
          <a:extLst>
            <a:ext uri="{FF2B5EF4-FFF2-40B4-BE49-F238E27FC236}">
              <a16:creationId xmlns:a16="http://schemas.microsoft.com/office/drawing/2014/main" id="{FA6F4969-2D6A-C9E3-C898-FB81F426A266}"/>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64" name="Text Box 2">
          <a:extLst>
            <a:ext uri="{FF2B5EF4-FFF2-40B4-BE49-F238E27FC236}">
              <a16:creationId xmlns:a16="http://schemas.microsoft.com/office/drawing/2014/main" id="{9A47F8EF-5A21-7115-5271-853F6D22F464}"/>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65" name="Text Box 2">
          <a:extLst>
            <a:ext uri="{FF2B5EF4-FFF2-40B4-BE49-F238E27FC236}">
              <a16:creationId xmlns:a16="http://schemas.microsoft.com/office/drawing/2014/main" id="{9FD93099-62B7-69A2-BDB2-33A033C79AC6}"/>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66" name="Text Box 6">
          <a:extLst>
            <a:ext uri="{FF2B5EF4-FFF2-40B4-BE49-F238E27FC236}">
              <a16:creationId xmlns:a16="http://schemas.microsoft.com/office/drawing/2014/main" id="{9E24B4EE-3D36-A718-726A-28ADC458EBC1}"/>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67" name="Text Box 2">
          <a:extLst>
            <a:ext uri="{FF2B5EF4-FFF2-40B4-BE49-F238E27FC236}">
              <a16:creationId xmlns:a16="http://schemas.microsoft.com/office/drawing/2014/main" id="{00C4D62E-A7E8-9F9A-0FF0-2D91D701EF10}"/>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68" name="Text Box 2">
          <a:extLst>
            <a:ext uri="{FF2B5EF4-FFF2-40B4-BE49-F238E27FC236}">
              <a16:creationId xmlns:a16="http://schemas.microsoft.com/office/drawing/2014/main" id="{35E3922F-FF0A-6D53-12EA-0481344BE6EB}"/>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69" name="Text Box 2">
          <a:extLst>
            <a:ext uri="{FF2B5EF4-FFF2-40B4-BE49-F238E27FC236}">
              <a16:creationId xmlns:a16="http://schemas.microsoft.com/office/drawing/2014/main" id="{1BB53976-AFB6-9306-ED76-0EF0932E1415}"/>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70" name="Text Box 6">
          <a:extLst>
            <a:ext uri="{FF2B5EF4-FFF2-40B4-BE49-F238E27FC236}">
              <a16:creationId xmlns:a16="http://schemas.microsoft.com/office/drawing/2014/main" id="{BED31720-D735-D18E-D7E7-94ECEF887AC4}"/>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71" name="Text Box 2">
          <a:extLst>
            <a:ext uri="{FF2B5EF4-FFF2-40B4-BE49-F238E27FC236}">
              <a16:creationId xmlns:a16="http://schemas.microsoft.com/office/drawing/2014/main" id="{6F9C154A-71E1-D50B-50E9-D622799A5D80}"/>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72" name="Text Box 2">
          <a:extLst>
            <a:ext uri="{FF2B5EF4-FFF2-40B4-BE49-F238E27FC236}">
              <a16:creationId xmlns:a16="http://schemas.microsoft.com/office/drawing/2014/main" id="{F3B606D6-7438-CE59-FD55-146257269E65}"/>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73" name="Text Box 2">
          <a:extLst>
            <a:ext uri="{FF2B5EF4-FFF2-40B4-BE49-F238E27FC236}">
              <a16:creationId xmlns:a16="http://schemas.microsoft.com/office/drawing/2014/main" id="{6043AE27-7303-14EA-38F3-83CB77A07B91}"/>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74" name="Text Box 6">
          <a:extLst>
            <a:ext uri="{FF2B5EF4-FFF2-40B4-BE49-F238E27FC236}">
              <a16:creationId xmlns:a16="http://schemas.microsoft.com/office/drawing/2014/main" id="{0776FAB9-BA95-DA11-02B9-1AE6807567DD}"/>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75" name="Text Box 2">
          <a:extLst>
            <a:ext uri="{FF2B5EF4-FFF2-40B4-BE49-F238E27FC236}">
              <a16:creationId xmlns:a16="http://schemas.microsoft.com/office/drawing/2014/main" id="{BDFA777E-AD22-D7CE-7131-D976A8069E64}"/>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76" name="Text Box 2">
          <a:extLst>
            <a:ext uri="{FF2B5EF4-FFF2-40B4-BE49-F238E27FC236}">
              <a16:creationId xmlns:a16="http://schemas.microsoft.com/office/drawing/2014/main" id="{E6328027-CC77-C0A0-A97D-03157FBB1CA8}"/>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77" name="Text Box 2">
          <a:extLst>
            <a:ext uri="{FF2B5EF4-FFF2-40B4-BE49-F238E27FC236}">
              <a16:creationId xmlns:a16="http://schemas.microsoft.com/office/drawing/2014/main" id="{ED95400B-2803-EF59-45BA-54ED55F30741}"/>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78" name="Text Box 6">
          <a:extLst>
            <a:ext uri="{FF2B5EF4-FFF2-40B4-BE49-F238E27FC236}">
              <a16:creationId xmlns:a16="http://schemas.microsoft.com/office/drawing/2014/main" id="{B5397C1B-0899-98A4-6538-58CBA9201F74}"/>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79" name="Text Box 2">
          <a:extLst>
            <a:ext uri="{FF2B5EF4-FFF2-40B4-BE49-F238E27FC236}">
              <a16:creationId xmlns:a16="http://schemas.microsoft.com/office/drawing/2014/main" id="{0DA4EBEF-1C9C-E93B-205A-641E08895528}"/>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80" name="Text Box 2">
          <a:extLst>
            <a:ext uri="{FF2B5EF4-FFF2-40B4-BE49-F238E27FC236}">
              <a16:creationId xmlns:a16="http://schemas.microsoft.com/office/drawing/2014/main" id="{8D52F316-9B31-AA23-6F37-DD3AE246940E}"/>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81" name="Text Box 2">
          <a:extLst>
            <a:ext uri="{FF2B5EF4-FFF2-40B4-BE49-F238E27FC236}">
              <a16:creationId xmlns:a16="http://schemas.microsoft.com/office/drawing/2014/main" id="{DCDA2B1C-FD03-8672-8CEF-3E765E00B435}"/>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82" name="Text Box 6">
          <a:extLst>
            <a:ext uri="{FF2B5EF4-FFF2-40B4-BE49-F238E27FC236}">
              <a16:creationId xmlns:a16="http://schemas.microsoft.com/office/drawing/2014/main" id="{47B28554-2A7A-307F-CC35-085BFABEBA52}"/>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83" name="Text Box 2">
          <a:extLst>
            <a:ext uri="{FF2B5EF4-FFF2-40B4-BE49-F238E27FC236}">
              <a16:creationId xmlns:a16="http://schemas.microsoft.com/office/drawing/2014/main" id="{7299CCCD-083B-BA32-39E8-3E9EE7F5EDB5}"/>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84" name="Text Box 2">
          <a:extLst>
            <a:ext uri="{FF2B5EF4-FFF2-40B4-BE49-F238E27FC236}">
              <a16:creationId xmlns:a16="http://schemas.microsoft.com/office/drawing/2014/main" id="{BB8F635A-5ADC-5AD7-843C-1F397DAF45C2}"/>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85" name="Text Box 2">
          <a:extLst>
            <a:ext uri="{FF2B5EF4-FFF2-40B4-BE49-F238E27FC236}">
              <a16:creationId xmlns:a16="http://schemas.microsoft.com/office/drawing/2014/main" id="{FBC284DF-1395-B68D-9E00-0AFEDAF91317}"/>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86" name="Text Box 6">
          <a:extLst>
            <a:ext uri="{FF2B5EF4-FFF2-40B4-BE49-F238E27FC236}">
              <a16:creationId xmlns:a16="http://schemas.microsoft.com/office/drawing/2014/main" id="{46AD4ED2-59EB-9B63-B0A2-4B2748DF83C7}"/>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87" name="Text Box 2">
          <a:extLst>
            <a:ext uri="{FF2B5EF4-FFF2-40B4-BE49-F238E27FC236}">
              <a16:creationId xmlns:a16="http://schemas.microsoft.com/office/drawing/2014/main" id="{BAFAD1D7-C160-F9B1-5170-BD297AFB1923}"/>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88" name="Text Box 2">
          <a:extLst>
            <a:ext uri="{FF2B5EF4-FFF2-40B4-BE49-F238E27FC236}">
              <a16:creationId xmlns:a16="http://schemas.microsoft.com/office/drawing/2014/main" id="{3A845981-EC7E-6C7F-99DD-735169A12710}"/>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89" name="Text Box 2">
          <a:extLst>
            <a:ext uri="{FF2B5EF4-FFF2-40B4-BE49-F238E27FC236}">
              <a16:creationId xmlns:a16="http://schemas.microsoft.com/office/drawing/2014/main" id="{EC73F2D3-DB12-030E-AA5B-02931B74D0D5}"/>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90" name="Text Box 6">
          <a:extLst>
            <a:ext uri="{FF2B5EF4-FFF2-40B4-BE49-F238E27FC236}">
              <a16:creationId xmlns:a16="http://schemas.microsoft.com/office/drawing/2014/main" id="{544E1743-069E-FE8A-FA7A-3544AE555A69}"/>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91" name="Text Box 2">
          <a:extLst>
            <a:ext uri="{FF2B5EF4-FFF2-40B4-BE49-F238E27FC236}">
              <a16:creationId xmlns:a16="http://schemas.microsoft.com/office/drawing/2014/main" id="{CFEF5FA5-9326-4013-61B7-EB8FD94CEF34}"/>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92" name="Text Box 2">
          <a:extLst>
            <a:ext uri="{FF2B5EF4-FFF2-40B4-BE49-F238E27FC236}">
              <a16:creationId xmlns:a16="http://schemas.microsoft.com/office/drawing/2014/main" id="{84C29077-D582-A07F-A5A3-7ABEEFBB2392}"/>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93" name="Text Box 2">
          <a:extLst>
            <a:ext uri="{FF2B5EF4-FFF2-40B4-BE49-F238E27FC236}">
              <a16:creationId xmlns:a16="http://schemas.microsoft.com/office/drawing/2014/main" id="{4F572D7C-128B-CDD8-C4DE-D893E661DCB5}"/>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94" name="Text Box 6">
          <a:extLst>
            <a:ext uri="{FF2B5EF4-FFF2-40B4-BE49-F238E27FC236}">
              <a16:creationId xmlns:a16="http://schemas.microsoft.com/office/drawing/2014/main" id="{E8C96BED-4799-8F9A-DC6E-C6000611CF00}"/>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95" name="Text Box 2">
          <a:extLst>
            <a:ext uri="{FF2B5EF4-FFF2-40B4-BE49-F238E27FC236}">
              <a16:creationId xmlns:a16="http://schemas.microsoft.com/office/drawing/2014/main" id="{6D9669B7-3CF4-34BC-DCC1-4B00F51C32C9}"/>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96" name="Text Box 2">
          <a:extLst>
            <a:ext uri="{FF2B5EF4-FFF2-40B4-BE49-F238E27FC236}">
              <a16:creationId xmlns:a16="http://schemas.microsoft.com/office/drawing/2014/main" id="{75601106-8B2C-D9BE-FFBB-892AC929833C}"/>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97" name="Text Box 2">
          <a:extLst>
            <a:ext uri="{FF2B5EF4-FFF2-40B4-BE49-F238E27FC236}">
              <a16:creationId xmlns:a16="http://schemas.microsoft.com/office/drawing/2014/main" id="{1920DC2E-DFA1-99C9-85C9-BF3394F43D88}"/>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98" name="Text Box 6">
          <a:extLst>
            <a:ext uri="{FF2B5EF4-FFF2-40B4-BE49-F238E27FC236}">
              <a16:creationId xmlns:a16="http://schemas.microsoft.com/office/drawing/2014/main" id="{82324CE6-D85F-10AC-BA6D-60ADF5EC78F1}"/>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699" name="Text Box 2">
          <a:extLst>
            <a:ext uri="{FF2B5EF4-FFF2-40B4-BE49-F238E27FC236}">
              <a16:creationId xmlns:a16="http://schemas.microsoft.com/office/drawing/2014/main" id="{FA18DF7A-B948-7D8C-881F-94E9FBCCFEDA}"/>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00" name="Text Box 2">
          <a:extLst>
            <a:ext uri="{FF2B5EF4-FFF2-40B4-BE49-F238E27FC236}">
              <a16:creationId xmlns:a16="http://schemas.microsoft.com/office/drawing/2014/main" id="{4A902C0C-4830-9E1A-E9A4-6250320364BA}"/>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01" name="Text Box 2">
          <a:extLst>
            <a:ext uri="{FF2B5EF4-FFF2-40B4-BE49-F238E27FC236}">
              <a16:creationId xmlns:a16="http://schemas.microsoft.com/office/drawing/2014/main" id="{9D7B86CE-4C82-FE3B-87DC-F4A68C4F3DCE}"/>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02" name="Text Box 6">
          <a:extLst>
            <a:ext uri="{FF2B5EF4-FFF2-40B4-BE49-F238E27FC236}">
              <a16:creationId xmlns:a16="http://schemas.microsoft.com/office/drawing/2014/main" id="{6623E2A6-77B7-2C4B-BE28-CB54D3FA9D99}"/>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03" name="Text Box 2">
          <a:extLst>
            <a:ext uri="{FF2B5EF4-FFF2-40B4-BE49-F238E27FC236}">
              <a16:creationId xmlns:a16="http://schemas.microsoft.com/office/drawing/2014/main" id="{B54282E6-F123-0E33-C8EF-7AB05CAF3B6E}"/>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04" name="Text Box 2">
          <a:extLst>
            <a:ext uri="{FF2B5EF4-FFF2-40B4-BE49-F238E27FC236}">
              <a16:creationId xmlns:a16="http://schemas.microsoft.com/office/drawing/2014/main" id="{86ADAFFF-7282-A8AE-55A4-4A9877C0E0F9}"/>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05" name="Text Box 2">
          <a:extLst>
            <a:ext uri="{FF2B5EF4-FFF2-40B4-BE49-F238E27FC236}">
              <a16:creationId xmlns:a16="http://schemas.microsoft.com/office/drawing/2014/main" id="{91271385-AB47-0C25-11AE-DC0C854C495E}"/>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06" name="Text Box 6">
          <a:extLst>
            <a:ext uri="{FF2B5EF4-FFF2-40B4-BE49-F238E27FC236}">
              <a16:creationId xmlns:a16="http://schemas.microsoft.com/office/drawing/2014/main" id="{181FBE95-3007-9B7B-65E2-CE0824431B69}"/>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07" name="Text Box 2">
          <a:extLst>
            <a:ext uri="{FF2B5EF4-FFF2-40B4-BE49-F238E27FC236}">
              <a16:creationId xmlns:a16="http://schemas.microsoft.com/office/drawing/2014/main" id="{1C713037-6223-CB0D-EEC3-86EDAE8706F3}"/>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08" name="Text Box 2">
          <a:extLst>
            <a:ext uri="{FF2B5EF4-FFF2-40B4-BE49-F238E27FC236}">
              <a16:creationId xmlns:a16="http://schemas.microsoft.com/office/drawing/2014/main" id="{914E5B64-68AC-BB80-6956-DEECEEAE48EA}"/>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09" name="Text Box 2">
          <a:extLst>
            <a:ext uri="{FF2B5EF4-FFF2-40B4-BE49-F238E27FC236}">
              <a16:creationId xmlns:a16="http://schemas.microsoft.com/office/drawing/2014/main" id="{A9742DD0-3894-1214-299F-CF2CCCC4E32C}"/>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10" name="Text Box 6">
          <a:extLst>
            <a:ext uri="{FF2B5EF4-FFF2-40B4-BE49-F238E27FC236}">
              <a16:creationId xmlns:a16="http://schemas.microsoft.com/office/drawing/2014/main" id="{9F578DEE-5E71-3651-74C3-50C1B25AA544}"/>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11" name="Text Box 2">
          <a:extLst>
            <a:ext uri="{FF2B5EF4-FFF2-40B4-BE49-F238E27FC236}">
              <a16:creationId xmlns:a16="http://schemas.microsoft.com/office/drawing/2014/main" id="{04B6ACB2-8400-EAD4-716F-2245580BAB8E}"/>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12" name="Text Box 2">
          <a:extLst>
            <a:ext uri="{FF2B5EF4-FFF2-40B4-BE49-F238E27FC236}">
              <a16:creationId xmlns:a16="http://schemas.microsoft.com/office/drawing/2014/main" id="{9A1C2E28-0C21-D612-4D73-2232DECDA56C}"/>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13" name="Text Box 2">
          <a:extLst>
            <a:ext uri="{FF2B5EF4-FFF2-40B4-BE49-F238E27FC236}">
              <a16:creationId xmlns:a16="http://schemas.microsoft.com/office/drawing/2014/main" id="{C9CB42DC-5E87-689F-1E5B-7360F602A22D}"/>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14" name="Text Box 6">
          <a:extLst>
            <a:ext uri="{FF2B5EF4-FFF2-40B4-BE49-F238E27FC236}">
              <a16:creationId xmlns:a16="http://schemas.microsoft.com/office/drawing/2014/main" id="{47244947-A939-C889-1EE8-9916FA22EFC2}"/>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15" name="Text Box 2">
          <a:extLst>
            <a:ext uri="{FF2B5EF4-FFF2-40B4-BE49-F238E27FC236}">
              <a16:creationId xmlns:a16="http://schemas.microsoft.com/office/drawing/2014/main" id="{857F6DCF-3D68-4680-7C1D-512CCA231D55}"/>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16" name="Text Box 2">
          <a:extLst>
            <a:ext uri="{FF2B5EF4-FFF2-40B4-BE49-F238E27FC236}">
              <a16:creationId xmlns:a16="http://schemas.microsoft.com/office/drawing/2014/main" id="{762F442D-DAF5-915F-1A50-C39FDD47BEB6}"/>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17" name="Text Box 2">
          <a:extLst>
            <a:ext uri="{FF2B5EF4-FFF2-40B4-BE49-F238E27FC236}">
              <a16:creationId xmlns:a16="http://schemas.microsoft.com/office/drawing/2014/main" id="{B48033FD-793D-9D18-9B9A-740C441B0411}"/>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18" name="Text Box 6">
          <a:extLst>
            <a:ext uri="{FF2B5EF4-FFF2-40B4-BE49-F238E27FC236}">
              <a16:creationId xmlns:a16="http://schemas.microsoft.com/office/drawing/2014/main" id="{D7E82D9A-3BF0-C9E4-A604-F9D1B440D8BA}"/>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19" name="Text Box 2">
          <a:extLst>
            <a:ext uri="{FF2B5EF4-FFF2-40B4-BE49-F238E27FC236}">
              <a16:creationId xmlns:a16="http://schemas.microsoft.com/office/drawing/2014/main" id="{0C7D502D-28DA-E9E2-AAA0-BAF2A8CAA25C}"/>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20" name="Text Box 2">
          <a:extLst>
            <a:ext uri="{FF2B5EF4-FFF2-40B4-BE49-F238E27FC236}">
              <a16:creationId xmlns:a16="http://schemas.microsoft.com/office/drawing/2014/main" id="{17E70020-2518-E884-F705-EB0D32EABA90}"/>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21" name="Text Box 2">
          <a:extLst>
            <a:ext uri="{FF2B5EF4-FFF2-40B4-BE49-F238E27FC236}">
              <a16:creationId xmlns:a16="http://schemas.microsoft.com/office/drawing/2014/main" id="{5D21BED2-E433-0F1A-E99C-471379350D16}"/>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22" name="Text Box 6">
          <a:extLst>
            <a:ext uri="{FF2B5EF4-FFF2-40B4-BE49-F238E27FC236}">
              <a16:creationId xmlns:a16="http://schemas.microsoft.com/office/drawing/2014/main" id="{D4847A65-BA1A-0D4B-5C4A-DC2258CCA1C5}"/>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23" name="Text Box 2">
          <a:extLst>
            <a:ext uri="{FF2B5EF4-FFF2-40B4-BE49-F238E27FC236}">
              <a16:creationId xmlns:a16="http://schemas.microsoft.com/office/drawing/2014/main" id="{81EC0BC6-A128-ADFC-34B7-63129B82F466}"/>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24" name="Text Box 2">
          <a:extLst>
            <a:ext uri="{FF2B5EF4-FFF2-40B4-BE49-F238E27FC236}">
              <a16:creationId xmlns:a16="http://schemas.microsoft.com/office/drawing/2014/main" id="{2908F089-0833-6230-A728-C84ABBE42B92}"/>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25" name="Text Box 2">
          <a:extLst>
            <a:ext uri="{FF2B5EF4-FFF2-40B4-BE49-F238E27FC236}">
              <a16:creationId xmlns:a16="http://schemas.microsoft.com/office/drawing/2014/main" id="{D88B64EB-D74C-D0F5-E0ED-8ABAA76F4E95}"/>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26" name="Text Box 6">
          <a:extLst>
            <a:ext uri="{FF2B5EF4-FFF2-40B4-BE49-F238E27FC236}">
              <a16:creationId xmlns:a16="http://schemas.microsoft.com/office/drawing/2014/main" id="{41198DCA-86E1-A171-9E28-C78E42520D29}"/>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27" name="Text Box 2">
          <a:extLst>
            <a:ext uri="{FF2B5EF4-FFF2-40B4-BE49-F238E27FC236}">
              <a16:creationId xmlns:a16="http://schemas.microsoft.com/office/drawing/2014/main" id="{67042F93-5F04-C28D-21C1-A4722DB76E53}"/>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28" name="Text Box 2">
          <a:extLst>
            <a:ext uri="{FF2B5EF4-FFF2-40B4-BE49-F238E27FC236}">
              <a16:creationId xmlns:a16="http://schemas.microsoft.com/office/drawing/2014/main" id="{5DEDD18E-EA3C-D578-5B24-EBC84054F416}"/>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29" name="Text Box 2">
          <a:extLst>
            <a:ext uri="{FF2B5EF4-FFF2-40B4-BE49-F238E27FC236}">
              <a16:creationId xmlns:a16="http://schemas.microsoft.com/office/drawing/2014/main" id="{F54959BD-77DC-C402-2E6B-6757CB664277}"/>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30" name="Text Box 6">
          <a:extLst>
            <a:ext uri="{FF2B5EF4-FFF2-40B4-BE49-F238E27FC236}">
              <a16:creationId xmlns:a16="http://schemas.microsoft.com/office/drawing/2014/main" id="{1C72AE9B-9796-09A5-0199-A8E9CAAC0A6C}"/>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31" name="Text Box 2">
          <a:extLst>
            <a:ext uri="{FF2B5EF4-FFF2-40B4-BE49-F238E27FC236}">
              <a16:creationId xmlns:a16="http://schemas.microsoft.com/office/drawing/2014/main" id="{FEA05EDE-5054-C1BE-4692-9AB268573DF3}"/>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32" name="Text Box 2">
          <a:extLst>
            <a:ext uri="{FF2B5EF4-FFF2-40B4-BE49-F238E27FC236}">
              <a16:creationId xmlns:a16="http://schemas.microsoft.com/office/drawing/2014/main" id="{0CA57795-E4DE-7C0F-629A-241F4F759A43}"/>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33" name="Text Box 2">
          <a:extLst>
            <a:ext uri="{FF2B5EF4-FFF2-40B4-BE49-F238E27FC236}">
              <a16:creationId xmlns:a16="http://schemas.microsoft.com/office/drawing/2014/main" id="{EA66844F-05D8-6048-EE3E-85DABEA4C2BF}"/>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34" name="Text Box 6">
          <a:extLst>
            <a:ext uri="{FF2B5EF4-FFF2-40B4-BE49-F238E27FC236}">
              <a16:creationId xmlns:a16="http://schemas.microsoft.com/office/drawing/2014/main" id="{33C955B1-1986-552B-F452-88F0D6D85C8D}"/>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35" name="Text Box 2">
          <a:extLst>
            <a:ext uri="{FF2B5EF4-FFF2-40B4-BE49-F238E27FC236}">
              <a16:creationId xmlns:a16="http://schemas.microsoft.com/office/drawing/2014/main" id="{22D05B56-D5E8-2C4C-A0CF-F142E60EB61C}"/>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36" name="Text Box 2">
          <a:extLst>
            <a:ext uri="{FF2B5EF4-FFF2-40B4-BE49-F238E27FC236}">
              <a16:creationId xmlns:a16="http://schemas.microsoft.com/office/drawing/2014/main" id="{AC0CD8A3-6D91-BC17-D3DB-C86AD8FBE117}"/>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37" name="Text Box 2">
          <a:extLst>
            <a:ext uri="{FF2B5EF4-FFF2-40B4-BE49-F238E27FC236}">
              <a16:creationId xmlns:a16="http://schemas.microsoft.com/office/drawing/2014/main" id="{C90EA8E5-F4E5-CA46-249A-FD4DF67C355B}"/>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38" name="Text Box 6">
          <a:extLst>
            <a:ext uri="{FF2B5EF4-FFF2-40B4-BE49-F238E27FC236}">
              <a16:creationId xmlns:a16="http://schemas.microsoft.com/office/drawing/2014/main" id="{82B0E0ED-4E49-02C0-42CA-4DC2716612E3}"/>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39" name="Text Box 2">
          <a:extLst>
            <a:ext uri="{FF2B5EF4-FFF2-40B4-BE49-F238E27FC236}">
              <a16:creationId xmlns:a16="http://schemas.microsoft.com/office/drawing/2014/main" id="{D48C22E4-BD72-6645-73BD-FC7FC2CA5D03}"/>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40" name="Text Box 2">
          <a:extLst>
            <a:ext uri="{FF2B5EF4-FFF2-40B4-BE49-F238E27FC236}">
              <a16:creationId xmlns:a16="http://schemas.microsoft.com/office/drawing/2014/main" id="{E37F66A2-925B-3FD9-B074-DF7D626D79DA}"/>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41" name="Text Box 2">
          <a:extLst>
            <a:ext uri="{FF2B5EF4-FFF2-40B4-BE49-F238E27FC236}">
              <a16:creationId xmlns:a16="http://schemas.microsoft.com/office/drawing/2014/main" id="{00D00B24-6473-5EC6-89A4-982B73AC1AD3}"/>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19050</xdr:rowOff>
    </xdr:to>
    <xdr:sp macro="" textlink="">
      <xdr:nvSpPr>
        <xdr:cNvPr id="2068742" name="Text Box 2">
          <a:extLst>
            <a:ext uri="{FF2B5EF4-FFF2-40B4-BE49-F238E27FC236}">
              <a16:creationId xmlns:a16="http://schemas.microsoft.com/office/drawing/2014/main" id="{05177DF1-5391-26FA-7C07-948091A9742B}"/>
            </a:ext>
          </a:extLst>
        </xdr:cNvPr>
        <xdr:cNvSpPr txBox="1">
          <a:spLocks noChangeArrowheads="1"/>
        </xdr:cNvSpPr>
      </xdr:nvSpPr>
      <xdr:spPr bwMode="auto">
        <a:xfrm>
          <a:off x="3108960" y="116586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19050</xdr:rowOff>
    </xdr:to>
    <xdr:sp macro="" textlink="">
      <xdr:nvSpPr>
        <xdr:cNvPr id="2068743" name="Text Box 6">
          <a:extLst>
            <a:ext uri="{FF2B5EF4-FFF2-40B4-BE49-F238E27FC236}">
              <a16:creationId xmlns:a16="http://schemas.microsoft.com/office/drawing/2014/main" id="{4134A7D1-1509-8076-74D0-107093C36A91}"/>
            </a:ext>
          </a:extLst>
        </xdr:cNvPr>
        <xdr:cNvSpPr txBox="1">
          <a:spLocks noChangeArrowheads="1"/>
        </xdr:cNvSpPr>
      </xdr:nvSpPr>
      <xdr:spPr bwMode="auto">
        <a:xfrm>
          <a:off x="3108960" y="116586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19050</xdr:rowOff>
    </xdr:to>
    <xdr:sp macro="" textlink="">
      <xdr:nvSpPr>
        <xdr:cNvPr id="2068744" name="Text Box 2">
          <a:extLst>
            <a:ext uri="{FF2B5EF4-FFF2-40B4-BE49-F238E27FC236}">
              <a16:creationId xmlns:a16="http://schemas.microsoft.com/office/drawing/2014/main" id="{7146296F-7399-51C9-B79A-2CE3911D9F96}"/>
            </a:ext>
          </a:extLst>
        </xdr:cNvPr>
        <xdr:cNvSpPr txBox="1">
          <a:spLocks noChangeArrowheads="1"/>
        </xdr:cNvSpPr>
      </xdr:nvSpPr>
      <xdr:spPr bwMode="auto">
        <a:xfrm>
          <a:off x="3108960" y="116586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19050</xdr:rowOff>
    </xdr:to>
    <xdr:sp macro="" textlink="">
      <xdr:nvSpPr>
        <xdr:cNvPr id="2068745" name="Text Box 2">
          <a:extLst>
            <a:ext uri="{FF2B5EF4-FFF2-40B4-BE49-F238E27FC236}">
              <a16:creationId xmlns:a16="http://schemas.microsoft.com/office/drawing/2014/main" id="{56A5F548-15E6-15C2-3F84-CA30A07A4486}"/>
            </a:ext>
          </a:extLst>
        </xdr:cNvPr>
        <xdr:cNvSpPr txBox="1">
          <a:spLocks noChangeArrowheads="1"/>
        </xdr:cNvSpPr>
      </xdr:nvSpPr>
      <xdr:spPr bwMode="auto">
        <a:xfrm>
          <a:off x="3108960" y="116586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19050</xdr:rowOff>
    </xdr:to>
    <xdr:sp macro="" textlink="">
      <xdr:nvSpPr>
        <xdr:cNvPr id="2068746" name="Text Box 2">
          <a:extLst>
            <a:ext uri="{FF2B5EF4-FFF2-40B4-BE49-F238E27FC236}">
              <a16:creationId xmlns:a16="http://schemas.microsoft.com/office/drawing/2014/main" id="{315D5F87-D7A5-7399-A608-79970BD38529}"/>
            </a:ext>
          </a:extLst>
        </xdr:cNvPr>
        <xdr:cNvSpPr txBox="1">
          <a:spLocks noChangeArrowheads="1"/>
        </xdr:cNvSpPr>
      </xdr:nvSpPr>
      <xdr:spPr bwMode="auto">
        <a:xfrm>
          <a:off x="3108960" y="116586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19050</xdr:rowOff>
    </xdr:to>
    <xdr:sp macro="" textlink="">
      <xdr:nvSpPr>
        <xdr:cNvPr id="2068747" name="Text Box 2">
          <a:extLst>
            <a:ext uri="{FF2B5EF4-FFF2-40B4-BE49-F238E27FC236}">
              <a16:creationId xmlns:a16="http://schemas.microsoft.com/office/drawing/2014/main" id="{51B8CB08-683F-3794-3D05-C086A62E5B0F}"/>
            </a:ext>
          </a:extLst>
        </xdr:cNvPr>
        <xdr:cNvSpPr txBox="1">
          <a:spLocks noChangeArrowheads="1"/>
        </xdr:cNvSpPr>
      </xdr:nvSpPr>
      <xdr:spPr bwMode="auto">
        <a:xfrm>
          <a:off x="3108960" y="116586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19050</xdr:rowOff>
    </xdr:to>
    <xdr:sp macro="" textlink="">
      <xdr:nvSpPr>
        <xdr:cNvPr id="2068748" name="Text Box 2">
          <a:extLst>
            <a:ext uri="{FF2B5EF4-FFF2-40B4-BE49-F238E27FC236}">
              <a16:creationId xmlns:a16="http://schemas.microsoft.com/office/drawing/2014/main" id="{A96A54F0-A8F5-53BC-FDE1-1E0157306DF7}"/>
            </a:ext>
          </a:extLst>
        </xdr:cNvPr>
        <xdr:cNvSpPr txBox="1">
          <a:spLocks noChangeArrowheads="1"/>
        </xdr:cNvSpPr>
      </xdr:nvSpPr>
      <xdr:spPr bwMode="auto">
        <a:xfrm>
          <a:off x="3108960" y="116586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19050</xdr:rowOff>
    </xdr:to>
    <xdr:sp macro="" textlink="">
      <xdr:nvSpPr>
        <xdr:cNvPr id="2068749" name="Text Box 6">
          <a:extLst>
            <a:ext uri="{FF2B5EF4-FFF2-40B4-BE49-F238E27FC236}">
              <a16:creationId xmlns:a16="http://schemas.microsoft.com/office/drawing/2014/main" id="{40D00935-023B-62BF-AD4C-916273B6B18D}"/>
            </a:ext>
          </a:extLst>
        </xdr:cNvPr>
        <xdr:cNvSpPr txBox="1">
          <a:spLocks noChangeArrowheads="1"/>
        </xdr:cNvSpPr>
      </xdr:nvSpPr>
      <xdr:spPr bwMode="auto">
        <a:xfrm>
          <a:off x="3108960" y="116586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19050</xdr:rowOff>
    </xdr:to>
    <xdr:sp macro="" textlink="">
      <xdr:nvSpPr>
        <xdr:cNvPr id="2068750" name="Text Box 2">
          <a:extLst>
            <a:ext uri="{FF2B5EF4-FFF2-40B4-BE49-F238E27FC236}">
              <a16:creationId xmlns:a16="http://schemas.microsoft.com/office/drawing/2014/main" id="{426AD96D-4C67-53C7-55B0-A3784C683F72}"/>
            </a:ext>
          </a:extLst>
        </xdr:cNvPr>
        <xdr:cNvSpPr txBox="1">
          <a:spLocks noChangeArrowheads="1"/>
        </xdr:cNvSpPr>
      </xdr:nvSpPr>
      <xdr:spPr bwMode="auto">
        <a:xfrm>
          <a:off x="3108960" y="116586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19050</xdr:rowOff>
    </xdr:to>
    <xdr:sp macro="" textlink="">
      <xdr:nvSpPr>
        <xdr:cNvPr id="2068751" name="Text Box 2">
          <a:extLst>
            <a:ext uri="{FF2B5EF4-FFF2-40B4-BE49-F238E27FC236}">
              <a16:creationId xmlns:a16="http://schemas.microsoft.com/office/drawing/2014/main" id="{89B9FBB2-F691-F1D1-6C59-23067D28407E}"/>
            </a:ext>
          </a:extLst>
        </xdr:cNvPr>
        <xdr:cNvSpPr txBox="1">
          <a:spLocks noChangeArrowheads="1"/>
        </xdr:cNvSpPr>
      </xdr:nvSpPr>
      <xdr:spPr bwMode="auto">
        <a:xfrm>
          <a:off x="3108960" y="116586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121920</xdr:colOff>
      <xdr:row>5</xdr:row>
      <xdr:rowOff>7620</xdr:rowOff>
    </xdr:from>
    <xdr:to>
      <xdr:col>33</xdr:col>
      <xdr:colOff>0</xdr:colOff>
      <xdr:row>7</xdr:row>
      <xdr:rowOff>19050</xdr:rowOff>
    </xdr:to>
    <xdr:sp macro="" textlink="">
      <xdr:nvSpPr>
        <xdr:cNvPr id="2068752" name="Text Box 2">
          <a:extLst>
            <a:ext uri="{FF2B5EF4-FFF2-40B4-BE49-F238E27FC236}">
              <a16:creationId xmlns:a16="http://schemas.microsoft.com/office/drawing/2014/main" id="{47EA3F1E-B815-4E43-BC7F-648161BCDFAF}"/>
            </a:ext>
          </a:extLst>
        </xdr:cNvPr>
        <xdr:cNvSpPr txBox="1">
          <a:spLocks noChangeArrowheads="1"/>
        </xdr:cNvSpPr>
      </xdr:nvSpPr>
      <xdr:spPr bwMode="auto">
        <a:xfrm>
          <a:off x="8161020" y="1363980"/>
          <a:ext cx="137160" cy="396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53" name="Text Box 6">
          <a:extLst>
            <a:ext uri="{FF2B5EF4-FFF2-40B4-BE49-F238E27FC236}">
              <a16:creationId xmlns:a16="http://schemas.microsoft.com/office/drawing/2014/main" id="{326912C2-3A98-35D9-020E-0D1DCB62E50D}"/>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54" name="Text Box 2">
          <a:extLst>
            <a:ext uri="{FF2B5EF4-FFF2-40B4-BE49-F238E27FC236}">
              <a16:creationId xmlns:a16="http://schemas.microsoft.com/office/drawing/2014/main" id="{F1515643-3A14-0632-0E83-176B7832253C}"/>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55" name="Text Box 2">
          <a:extLst>
            <a:ext uri="{FF2B5EF4-FFF2-40B4-BE49-F238E27FC236}">
              <a16:creationId xmlns:a16="http://schemas.microsoft.com/office/drawing/2014/main" id="{C12218D3-FC40-4C18-9568-D9AD855A952E}"/>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56" name="Text Box 2">
          <a:extLst>
            <a:ext uri="{FF2B5EF4-FFF2-40B4-BE49-F238E27FC236}">
              <a16:creationId xmlns:a16="http://schemas.microsoft.com/office/drawing/2014/main" id="{9F03210C-E8DA-307B-002D-38F35855B166}"/>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57" name="Text Box 2">
          <a:extLst>
            <a:ext uri="{FF2B5EF4-FFF2-40B4-BE49-F238E27FC236}">
              <a16:creationId xmlns:a16="http://schemas.microsoft.com/office/drawing/2014/main" id="{2F6B8C9B-53A3-BE6B-8082-44B92901282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58" name="Text Box 2">
          <a:extLst>
            <a:ext uri="{FF2B5EF4-FFF2-40B4-BE49-F238E27FC236}">
              <a16:creationId xmlns:a16="http://schemas.microsoft.com/office/drawing/2014/main" id="{265859B6-742B-974B-488C-A828801CD28C}"/>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59" name="Text Box 6">
          <a:extLst>
            <a:ext uri="{FF2B5EF4-FFF2-40B4-BE49-F238E27FC236}">
              <a16:creationId xmlns:a16="http://schemas.microsoft.com/office/drawing/2014/main" id="{D289EFAE-7C52-A925-B6DE-F747BAE8F001}"/>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60" name="Text Box 2">
          <a:extLst>
            <a:ext uri="{FF2B5EF4-FFF2-40B4-BE49-F238E27FC236}">
              <a16:creationId xmlns:a16="http://schemas.microsoft.com/office/drawing/2014/main" id="{C97C4055-A702-D396-7D8C-393A05F5D25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61" name="Text Box 2">
          <a:extLst>
            <a:ext uri="{FF2B5EF4-FFF2-40B4-BE49-F238E27FC236}">
              <a16:creationId xmlns:a16="http://schemas.microsoft.com/office/drawing/2014/main" id="{94A42CB5-74DC-01D4-6361-72E2BF5BD1E1}"/>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62" name="Text Box 2">
          <a:extLst>
            <a:ext uri="{FF2B5EF4-FFF2-40B4-BE49-F238E27FC236}">
              <a16:creationId xmlns:a16="http://schemas.microsoft.com/office/drawing/2014/main" id="{FA646269-A26D-9260-993C-67064C5CD6C3}"/>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63" name="Text Box 2">
          <a:extLst>
            <a:ext uri="{FF2B5EF4-FFF2-40B4-BE49-F238E27FC236}">
              <a16:creationId xmlns:a16="http://schemas.microsoft.com/office/drawing/2014/main" id="{355C8FBA-89DA-EE18-A362-8BFE99243BD2}"/>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64" name="Text Box 6">
          <a:extLst>
            <a:ext uri="{FF2B5EF4-FFF2-40B4-BE49-F238E27FC236}">
              <a16:creationId xmlns:a16="http://schemas.microsoft.com/office/drawing/2014/main" id="{AA079D68-264C-A17D-DF10-5EE9286C6E7C}"/>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65" name="Text Box 2">
          <a:extLst>
            <a:ext uri="{FF2B5EF4-FFF2-40B4-BE49-F238E27FC236}">
              <a16:creationId xmlns:a16="http://schemas.microsoft.com/office/drawing/2014/main" id="{F2607820-B881-737E-01C2-3E81B76D4A7C}"/>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66" name="Text Box 2">
          <a:extLst>
            <a:ext uri="{FF2B5EF4-FFF2-40B4-BE49-F238E27FC236}">
              <a16:creationId xmlns:a16="http://schemas.microsoft.com/office/drawing/2014/main" id="{019131A4-3F74-2312-C334-42F1E2C94B83}"/>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67" name="Text Box 2">
          <a:extLst>
            <a:ext uri="{FF2B5EF4-FFF2-40B4-BE49-F238E27FC236}">
              <a16:creationId xmlns:a16="http://schemas.microsoft.com/office/drawing/2014/main" id="{5013DCC2-2255-C7AE-F6E0-10FD07D3517B}"/>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68" name="Text Box 2">
          <a:extLst>
            <a:ext uri="{FF2B5EF4-FFF2-40B4-BE49-F238E27FC236}">
              <a16:creationId xmlns:a16="http://schemas.microsoft.com/office/drawing/2014/main" id="{94A29FE3-E805-791B-9DE7-7003E745A4DF}"/>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69" name="Text Box 6">
          <a:extLst>
            <a:ext uri="{FF2B5EF4-FFF2-40B4-BE49-F238E27FC236}">
              <a16:creationId xmlns:a16="http://schemas.microsoft.com/office/drawing/2014/main" id="{649B236B-ED17-9AA6-0E72-559609DDFFC0}"/>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70" name="Text Box 2">
          <a:extLst>
            <a:ext uri="{FF2B5EF4-FFF2-40B4-BE49-F238E27FC236}">
              <a16:creationId xmlns:a16="http://schemas.microsoft.com/office/drawing/2014/main" id="{8A9D795F-5730-A357-10D0-21E633DF66C2}"/>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71" name="Text Box 2">
          <a:extLst>
            <a:ext uri="{FF2B5EF4-FFF2-40B4-BE49-F238E27FC236}">
              <a16:creationId xmlns:a16="http://schemas.microsoft.com/office/drawing/2014/main" id="{EE8FFAA6-ECD5-7F36-D846-0A78726392C3}"/>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72" name="Text Box 2">
          <a:extLst>
            <a:ext uri="{FF2B5EF4-FFF2-40B4-BE49-F238E27FC236}">
              <a16:creationId xmlns:a16="http://schemas.microsoft.com/office/drawing/2014/main" id="{8E8E44E7-78BB-9E02-7E94-2305C69CE5F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73" name="Text Box 2">
          <a:extLst>
            <a:ext uri="{FF2B5EF4-FFF2-40B4-BE49-F238E27FC236}">
              <a16:creationId xmlns:a16="http://schemas.microsoft.com/office/drawing/2014/main" id="{A84C2EAA-F331-9081-1EEF-136CDC09DF07}"/>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74" name="Text Box 2">
          <a:extLst>
            <a:ext uri="{FF2B5EF4-FFF2-40B4-BE49-F238E27FC236}">
              <a16:creationId xmlns:a16="http://schemas.microsoft.com/office/drawing/2014/main" id="{C1764396-61B7-AD3C-8B71-F6A27CE0030C}"/>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75" name="Text Box 6">
          <a:extLst>
            <a:ext uri="{FF2B5EF4-FFF2-40B4-BE49-F238E27FC236}">
              <a16:creationId xmlns:a16="http://schemas.microsoft.com/office/drawing/2014/main" id="{CCA0907B-DB9D-18E0-3CE0-92F42279924D}"/>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76" name="Text Box 2">
          <a:extLst>
            <a:ext uri="{FF2B5EF4-FFF2-40B4-BE49-F238E27FC236}">
              <a16:creationId xmlns:a16="http://schemas.microsoft.com/office/drawing/2014/main" id="{7B5F1CE5-5172-5198-4DB9-5A484EC83395}"/>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777" name="Text Box 2">
          <a:extLst>
            <a:ext uri="{FF2B5EF4-FFF2-40B4-BE49-F238E27FC236}">
              <a16:creationId xmlns:a16="http://schemas.microsoft.com/office/drawing/2014/main" id="{7FFF7589-14D7-9A06-6548-43E59A393C06}"/>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778" name="Text Box 2">
          <a:extLst>
            <a:ext uri="{FF2B5EF4-FFF2-40B4-BE49-F238E27FC236}">
              <a16:creationId xmlns:a16="http://schemas.microsoft.com/office/drawing/2014/main" id="{EB491813-D7DC-C0BB-82BF-CEE882122DA9}"/>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779" name="Text Box 2">
          <a:extLst>
            <a:ext uri="{FF2B5EF4-FFF2-40B4-BE49-F238E27FC236}">
              <a16:creationId xmlns:a16="http://schemas.microsoft.com/office/drawing/2014/main" id="{CF2CCDB1-7C3C-FE34-A600-0728901B3110}"/>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780" name="Text Box 2">
          <a:extLst>
            <a:ext uri="{FF2B5EF4-FFF2-40B4-BE49-F238E27FC236}">
              <a16:creationId xmlns:a16="http://schemas.microsoft.com/office/drawing/2014/main" id="{E2157997-6AFA-070E-33FA-51744922B6D6}"/>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81" name="Text Box 2">
          <a:extLst>
            <a:ext uri="{FF2B5EF4-FFF2-40B4-BE49-F238E27FC236}">
              <a16:creationId xmlns:a16="http://schemas.microsoft.com/office/drawing/2014/main" id="{42CD9358-7EC2-83FA-2267-B22C02FED84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82" name="Text Box 2">
          <a:extLst>
            <a:ext uri="{FF2B5EF4-FFF2-40B4-BE49-F238E27FC236}">
              <a16:creationId xmlns:a16="http://schemas.microsoft.com/office/drawing/2014/main" id="{53C647BD-458B-48CC-0102-B0BC2B1BFDF8}"/>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83" name="Text Box 2">
          <a:extLst>
            <a:ext uri="{FF2B5EF4-FFF2-40B4-BE49-F238E27FC236}">
              <a16:creationId xmlns:a16="http://schemas.microsoft.com/office/drawing/2014/main" id="{26ECF139-A99B-DB42-BE84-61B6F918316B}"/>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84" name="Text Box 2">
          <a:extLst>
            <a:ext uri="{FF2B5EF4-FFF2-40B4-BE49-F238E27FC236}">
              <a16:creationId xmlns:a16="http://schemas.microsoft.com/office/drawing/2014/main" id="{6E11D211-29AC-90D0-2187-7F6D3508E9D2}"/>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85" name="Text Box 2">
          <a:extLst>
            <a:ext uri="{FF2B5EF4-FFF2-40B4-BE49-F238E27FC236}">
              <a16:creationId xmlns:a16="http://schemas.microsoft.com/office/drawing/2014/main" id="{4550650B-AA1B-3BD3-7C7F-4A1F00776BCC}"/>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86" name="Text Box 2">
          <a:extLst>
            <a:ext uri="{FF2B5EF4-FFF2-40B4-BE49-F238E27FC236}">
              <a16:creationId xmlns:a16="http://schemas.microsoft.com/office/drawing/2014/main" id="{9C768FB7-2B1A-571C-8E5D-5EAA24F56C99}"/>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87" name="Text Box 2">
          <a:extLst>
            <a:ext uri="{FF2B5EF4-FFF2-40B4-BE49-F238E27FC236}">
              <a16:creationId xmlns:a16="http://schemas.microsoft.com/office/drawing/2014/main" id="{542888C2-1028-580E-5131-3D6B75373364}"/>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88" name="Text Box 2">
          <a:extLst>
            <a:ext uri="{FF2B5EF4-FFF2-40B4-BE49-F238E27FC236}">
              <a16:creationId xmlns:a16="http://schemas.microsoft.com/office/drawing/2014/main" id="{25391C42-F2A9-9F19-21FB-EC5CAB8DBA78}"/>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789" name="Text Box 2">
          <a:extLst>
            <a:ext uri="{FF2B5EF4-FFF2-40B4-BE49-F238E27FC236}">
              <a16:creationId xmlns:a16="http://schemas.microsoft.com/office/drawing/2014/main" id="{F06AC7B2-A58D-F31C-5B6A-9BCAB498ADBF}"/>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790" name="Text Box 2">
          <a:extLst>
            <a:ext uri="{FF2B5EF4-FFF2-40B4-BE49-F238E27FC236}">
              <a16:creationId xmlns:a16="http://schemas.microsoft.com/office/drawing/2014/main" id="{D75C5FA6-D276-C93B-AA13-24FACE24B70D}"/>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791" name="Text Box 2">
          <a:extLst>
            <a:ext uri="{FF2B5EF4-FFF2-40B4-BE49-F238E27FC236}">
              <a16:creationId xmlns:a16="http://schemas.microsoft.com/office/drawing/2014/main" id="{B18A2AB9-9CAB-FA3F-6463-B89F6F6882AA}"/>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792" name="Text Box 2">
          <a:extLst>
            <a:ext uri="{FF2B5EF4-FFF2-40B4-BE49-F238E27FC236}">
              <a16:creationId xmlns:a16="http://schemas.microsoft.com/office/drawing/2014/main" id="{D3292571-4008-A74E-17A2-FCA6341BCB1B}"/>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93" name="Text Box 2">
          <a:extLst>
            <a:ext uri="{FF2B5EF4-FFF2-40B4-BE49-F238E27FC236}">
              <a16:creationId xmlns:a16="http://schemas.microsoft.com/office/drawing/2014/main" id="{91134C42-874E-1608-73E5-01738C2116A4}"/>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94" name="Text Box 2">
          <a:extLst>
            <a:ext uri="{FF2B5EF4-FFF2-40B4-BE49-F238E27FC236}">
              <a16:creationId xmlns:a16="http://schemas.microsoft.com/office/drawing/2014/main" id="{26C5A6EC-10D9-C511-D03A-89CD70CF3D2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95" name="Text Box 2">
          <a:extLst>
            <a:ext uri="{FF2B5EF4-FFF2-40B4-BE49-F238E27FC236}">
              <a16:creationId xmlns:a16="http://schemas.microsoft.com/office/drawing/2014/main" id="{D139CDCF-F19D-EF1F-41EA-FB9611184331}"/>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96" name="Text Box 2">
          <a:extLst>
            <a:ext uri="{FF2B5EF4-FFF2-40B4-BE49-F238E27FC236}">
              <a16:creationId xmlns:a16="http://schemas.microsoft.com/office/drawing/2014/main" id="{E0AED216-7B08-532E-50A1-E46D7C2C7BB3}"/>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97" name="Text Box 2">
          <a:extLst>
            <a:ext uri="{FF2B5EF4-FFF2-40B4-BE49-F238E27FC236}">
              <a16:creationId xmlns:a16="http://schemas.microsoft.com/office/drawing/2014/main" id="{9C014C92-BDBC-BEE0-D164-EE0FE7251989}"/>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798" name="Text Box 2">
          <a:extLst>
            <a:ext uri="{FF2B5EF4-FFF2-40B4-BE49-F238E27FC236}">
              <a16:creationId xmlns:a16="http://schemas.microsoft.com/office/drawing/2014/main" id="{BE8F3CEF-DD60-EC1C-D521-DA549FB42CC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799" name="Text Box 2">
          <a:extLst>
            <a:ext uri="{FF2B5EF4-FFF2-40B4-BE49-F238E27FC236}">
              <a16:creationId xmlns:a16="http://schemas.microsoft.com/office/drawing/2014/main" id="{A1FEA0DE-465F-C69D-1347-A774B80FDCDD}"/>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800" name="Text Box 2">
          <a:extLst>
            <a:ext uri="{FF2B5EF4-FFF2-40B4-BE49-F238E27FC236}">
              <a16:creationId xmlns:a16="http://schemas.microsoft.com/office/drawing/2014/main" id="{0F24DF43-14B4-A2AA-8182-2A5C78D90D4E}"/>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801" name="Text Box 2">
          <a:extLst>
            <a:ext uri="{FF2B5EF4-FFF2-40B4-BE49-F238E27FC236}">
              <a16:creationId xmlns:a16="http://schemas.microsoft.com/office/drawing/2014/main" id="{A7A3D963-F05A-B363-CC00-2EBD9B3B69D5}"/>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802" name="Text Box 2">
          <a:extLst>
            <a:ext uri="{FF2B5EF4-FFF2-40B4-BE49-F238E27FC236}">
              <a16:creationId xmlns:a16="http://schemas.microsoft.com/office/drawing/2014/main" id="{E3DA57C1-3CF3-872E-0A0D-AF910953D1E8}"/>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803" name="Text Box 2">
          <a:extLst>
            <a:ext uri="{FF2B5EF4-FFF2-40B4-BE49-F238E27FC236}">
              <a16:creationId xmlns:a16="http://schemas.microsoft.com/office/drawing/2014/main" id="{13DACDD9-680E-469E-2ECD-9B2FA395D294}"/>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804" name="Text Box 2">
          <a:extLst>
            <a:ext uri="{FF2B5EF4-FFF2-40B4-BE49-F238E27FC236}">
              <a16:creationId xmlns:a16="http://schemas.microsoft.com/office/drawing/2014/main" id="{34036FFA-E55F-4B57-75B9-FC7DB889A95B}"/>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805" name="Text Box 2">
          <a:extLst>
            <a:ext uri="{FF2B5EF4-FFF2-40B4-BE49-F238E27FC236}">
              <a16:creationId xmlns:a16="http://schemas.microsoft.com/office/drawing/2014/main" id="{81BDBEEA-AE47-848D-8D55-7D7D61B059BD}"/>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806" name="Text Box 2">
          <a:extLst>
            <a:ext uri="{FF2B5EF4-FFF2-40B4-BE49-F238E27FC236}">
              <a16:creationId xmlns:a16="http://schemas.microsoft.com/office/drawing/2014/main" id="{6E6B7DF6-1938-C7BF-1C54-19E9918065C4}"/>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807" name="Text Box 2">
          <a:extLst>
            <a:ext uri="{FF2B5EF4-FFF2-40B4-BE49-F238E27FC236}">
              <a16:creationId xmlns:a16="http://schemas.microsoft.com/office/drawing/2014/main" id="{DDD3AC94-DCF1-CCF8-36CD-F8922AE04097}"/>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808" name="Text Box 2">
          <a:extLst>
            <a:ext uri="{FF2B5EF4-FFF2-40B4-BE49-F238E27FC236}">
              <a16:creationId xmlns:a16="http://schemas.microsoft.com/office/drawing/2014/main" id="{8392C95D-7803-5C86-80EC-54059A1DF04C}"/>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809" name="Text Box 2">
          <a:extLst>
            <a:ext uri="{FF2B5EF4-FFF2-40B4-BE49-F238E27FC236}">
              <a16:creationId xmlns:a16="http://schemas.microsoft.com/office/drawing/2014/main" id="{6EA0218E-4D1E-5D5B-00C2-12BC09C2CA59}"/>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810" name="Text Box 2">
          <a:extLst>
            <a:ext uri="{FF2B5EF4-FFF2-40B4-BE49-F238E27FC236}">
              <a16:creationId xmlns:a16="http://schemas.microsoft.com/office/drawing/2014/main" id="{25EBA093-B5C2-C22C-EBC5-196BE99CBFE0}"/>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811" name="Text Box 2">
          <a:extLst>
            <a:ext uri="{FF2B5EF4-FFF2-40B4-BE49-F238E27FC236}">
              <a16:creationId xmlns:a16="http://schemas.microsoft.com/office/drawing/2014/main" id="{92351C21-29E6-79A8-CEB3-3FB65B0B42D5}"/>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812" name="Text Box 2">
          <a:extLst>
            <a:ext uri="{FF2B5EF4-FFF2-40B4-BE49-F238E27FC236}">
              <a16:creationId xmlns:a16="http://schemas.microsoft.com/office/drawing/2014/main" id="{6AC0AB3E-7163-E4BA-6E5E-4C31FE930932}"/>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813" name="Text Box 2">
          <a:extLst>
            <a:ext uri="{FF2B5EF4-FFF2-40B4-BE49-F238E27FC236}">
              <a16:creationId xmlns:a16="http://schemas.microsoft.com/office/drawing/2014/main" id="{5E772FEF-0EA0-BFE1-E0BD-5E1CB0A72CF7}"/>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814" name="Text Box 2">
          <a:extLst>
            <a:ext uri="{FF2B5EF4-FFF2-40B4-BE49-F238E27FC236}">
              <a16:creationId xmlns:a16="http://schemas.microsoft.com/office/drawing/2014/main" id="{6E913DB2-E464-A57D-364B-4F4657F5D5BE}"/>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815" name="Text Box 2">
          <a:extLst>
            <a:ext uri="{FF2B5EF4-FFF2-40B4-BE49-F238E27FC236}">
              <a16:creationId xmlns:a16="http://schemas.microsoft.com/office/drawing/2014/main" id="{C7177DF5-29DB-21EC-FFD9-053BD1A141EF}"/>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816" name="Text Box 2">
          <a:extLst>
            <a:ext uri="{FF2B5EF4-FFF2-40B4-BE49-F238E27FC236}">
              <a16:creationId xmlns:a16="http://schemas.microsoft.com/office/drawing/2014/main" id="{04BBA400-4E77-EB2E-C37A-1EBEFF5D4B27}"/>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817" name="Text Box 2">
          <a:extLst>
            <a:ext uri="{FF2B5EF4-FFF2-40B4-BE49-F238E27FC236}">
              <a16:creationId xmlns:a16="http://schemas.microsoft.com/office/drawing/2014/main" id="{D6BF414B-1469-DAB8-0E34-F0B95FF01709}"/>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818" name="Text Box 2">
          <a:extLst>
            <a:ext uri="{FF2B5EF4-FFF2-40B4-BE49-F238E27FC236}">
              <a16:creationId xmlns:a16="http://schemas.microsoft.com/office/drawing/2014/main" id="{DED0637A-0857-B893-D2F8-5C48D3266A92}"/>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819" name="Text Box 2">
          <a:extLst>
            <a:ext uri="{FF2B5EF4-FFF2-40B4-BE49-F238E27FC236}">
              <a16:creationId xmlns:a16="http://schemas.microsoft.com/office/drawing/2014/main" id="{802F56C7-BC10-486D-950C-212F975D3CA0}"/>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820" name="Text Box 2">
          <a:extLst>
            <a:ext uri="{FF2B5EF4-FFF2-40B4-BE49-F238E27FC236}">
              <a16:creationId xmlns:a16="http://schemas.microsoft.com/office/drawing/2014/main" id="{581FFC28-BB7A-DE98-9DD7-7ED806CB323B}"/>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821" name="Text Box 2">
          <a:extLst>
            <a:ext uri="{FF2B5EF4-FFF2-40B4-BE49-F238E27FC236}">
              <a16:creationId xmlns:a16="http://schemas.microsoft.com/office/drawing/2014/main" id="{638F6556-63AA-ABD8-5FEF-48C13B931347}"/>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822" name="Text Box 2">
          <a:extLst>
            <a:ext uri="{FF2B5EF4-FFF2-40B4-BE49-F238E27FC236}">
              <a16:creationId xmlns:a16="http://schemas.microsoft.com/office/drawing/2014/main" id="{487383C6-1A19-B83C-153B-59A203A29E63}"/>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823" name="Text Box 2">
          <a:extLst>
            <a:ext uri="{FF2B5EF4-FFF2-40B4-BE49-F238E27FC236}">
              <a16:creationId xmlns:a16="http://schemas.microsoft.com/office/drawing/2014/main" id="{4AAAEE51-F490-9F79-2F3E-CC36B3ADF9F4}"/>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824" name="Text Box 2">
          <a:extLst>
            <a:ext uri="{FF2B5EF4-FFF2-40B4-BE49-F238E27FC236}">
              <a16:creationId xmlns:a16="http://schemas.microsoft.com/office/drawing/2014/main" id="{2E3812FD-95F7-56BE-B7C0-F3F755FC85FA}"/>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825" name="Text Box 2">
          <a:extLst>
            <a:ext uri="{FF2B5EF4-FFF2-40B4-BE49-F238E27FC236}">
              <a16:creationId xmlns:a16="http://schemas.microsoft.com/office/drawing/2014/main" id="{626D101C-F13F-9AE3-6F03-1901FEA3B984}"/>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826" name="Text Box 2">
          <a:extLst>
            <a:ext uri="{FF2B5EF4-FFF2-40B4-BE49-F238E27FC236}">
              <a16:creationId xmlns:a16="http://schemas.microsoft.com/office/drawing/2014/main" id="{4756BFE1-C9AE-3D11-AF15-5BC267284276}"/>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827" name="Text Box 2">
          <a:extLst>
            <a:ext uri="{FF2B5EF4-FFF2-40B4-BE49-F238E27FC236}">
              <a16:creationId xmlns:a16="http://schemas.microsoft.com/office/drawing/2014/main" id="{CD2FC528-735F-44EE-E857-48B765DB294F}"/>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828" name="Text Box 2">
          <a:extLst>
            <a:ext uri="{FF2B5EF4-FFF2-40B4-BE49-F238E27FC236}">
              <a16:creationId xmlns:a16="http://schemas.microsoft.com/office/drawing/2014/main" id="{94AEB79F-7CB0-5D80-0238-BC8CA432EC6E}"/>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829" name="Text Box 2">
          <a:extLst>
            <a:ext uri="{FF2B5EF4-FFF2-40B4-BE49-F238E27FC236}">
              <a16:creationId xmlns:a16="http://schemas.microsoft.com/office/drawing/2014/main" id="{FAA3EE3F-7978-8EC3-B20C-0BF52FA54040}"/>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830" name="Text Box 2">
          <a:extLst>
            <a:ext uri="{FF2B5EF4-FFF2-40B4-BE49-F238E27FC236}">
              <a16:creationId xmlns:a16="http://schemas.microsoft.com/office/drawing/2014/main" id="{F2AD5B0B-5F03-86B2-8876-2BC53E23BDD6}"/>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831" name="Text Box 2">
          <a:extLst>
            <a:ext uri="{FF2B5EF4-FFF2-40B4-BE49-F238E27FC236}">
              <a16:creationId xmlns:a16="http://schemas.microsoft.com/office/drawing/2014/main" id="{7BE767D5-0F20-D39C-8CDD-DF443B7ED62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832" name="Text Box 2">
          <a:extLst>
            <a:ext uri="{FF2B5EF4-FFF2-40B4-BE49-F238E27FC236}">
              <a16:creationId xmlns:a16="http://schemas.microsoft.com/office/drawing/2014/main" id="{8C924E35-F803-5465-D265-60079338694E}"/>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833" name="Text Box 2">
          <a:extLst>
            <a:ext uri="{FF2B5EF4-FFF2-40B4-BE49-F238E27FC236}">
              <a16:creationId xmlns:a16="http://schemas.microsoft.com/office/drawing/2014/main" id="{8733A11F-CF6B-EE68-4113-9D5D22F3F379}"/>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834" name="Text Box 2">
          <a:extLst>
            <a:ext uri="{FF2B5EF4-FFF2-40B4-BE49-F238E27FC236}">
              <a16:creationId xmlns:a16="http://schemas.microsoft.com/office/drawing/2014/main" id="{E6340ED3-46E8-BF87-ADF7-F540C363EAF2}"/>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835" name="Text Box 2">
          <a:extLst>
            <a:ext uri="{FF2B5EF4-FFF2-40B4-BE49-F238E27FC236}">
              <a16:creationId xmlns:a16="http://schemas.microsoft.com/office/drawing/2014/main" id="{3755E274-6AC0-B44B-48A8-8DD10355AB8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19050</xdr:rowOff>
    </xdr:to>
    <xdr:sp macro="" textlink="">
      <xdr:nvSpPr>
        <xdr:cNvPr id="2068836" name="Text Box 2">
          <a:extLst>
            <a:ext uri="{FF2B5EF4-FFF2-40B4-BE49-F238E27FC236}">
              <a16:creationId xmlns:a16="http://schemas.microsoft.com/office/drawing/2014/main" id="{F8209DEF-81B0-672C-8E23-08243BCE4CF5}"/>
            </a:ext>
          </a:extLst>
        </xdr:cNvPr>
        <xdr:cNvSpPr txBox="1">
          <a:spLocks noChangeArrowheads="1"/>
        </xdr:cNvSpPr>
      </xdr:nvSpPr>
      <xdr:spPr bwMode="auto">
        <a:xfrm>
          <a:off x="3108960" y="116586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837" name="Text Box 2">
          <a:extLst>
            <a:ext uri="{FF2B5EF4-FFF2-40B4-BE49-F238E27FC236}">
              <a16:creationId xmlns:a16="http://schemas.microsoft.com/office/drawing/2014/main" id="{92CE3AAE-9EF3-4918-2866-8EC237C6FDB3}"/>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5</xdr:row>
      <xdr:rowOff>167640</xdr:rowOff>
    </xdr:to>
    <xdr:sp macro="" textlink="">
      <xdr:nvSpPr>
        <xdr:cNvPr id="2068838" name="Text Box 2">
          <a:extLst>
            <a:ext uri="{FF2B5EF4-FFF2-40B4-BE49-F238E27FC236}">
              <a16:creationId xmlns:a16="http://schemas.microsoft.com/office/drawing/2014/main" id="{C2F4D49E-56EC-E5D7-0F76-89B2B4269E94}"/>
            </a:ext>
          </a:extLst>
        </xdr:cNvPr>
        <xdr:cNvSpPr txBox="1">
          <a:spLocks noChangeArrowheads="1"/>
        </xdr:cNvSpPr>
      </xdr:nvSpPr>
      <xdr:spPr bwMode="auto">
        <a:xfrm>
          <a:off x="3108960" y="116586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839" name="Text Box 2">
          <a:extLst>
            <a:ext uri="{FF2B5EF4-FFF2-40B4-BE49-F238E27FC236}">
              <a16:creationId xmlns:a16="http://schemas.microsoft.com/office/drawing/2014/main" id="{5E5A1F49-39A7-2755-475D-BC0CF8494679}"/>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xdr:row>
      <xdr:rowOff>0</xdr:rowOff>
    </xdr:from>
    <xdr:to>
      <xdr:col>13</xdr:col>
      <xdr:colOff>19050</xdr:colOff>
      <xdr:row>6</xdr:row>
      <xdr:rowOff>0</xdr:rowOff>
    </xdr:to>
    <xdr:sp macro="" textlink="">
      <xdr:nvSpPr>
        <xdr:cNvPr id="2068840" name="Text Box 2">
          <a:extLst>
            <a:ext uri="{FF2B5EF4-FFF2-40B4-BE49-F238E27FC236}">
              <a16:creationId xmlns:a16="http://schemas.microsoft.com/office/drawing/2014/main" id="{A1171ABE-F64A-99B1-3C1D-A1A63AF04076}"/>
            </a:ext>
          </a:extLst>
        </xdr:cNvPr>
        <xdr:cNvSpPr txBox="1">
          <a:spLocks noChangeArrowheads="1"/>
        </xdr:cNvSpPr>
      </xdr:nvSpPr>
      <xdr:spPr bwMode="auto">
        <a:xfrm>
          <a:off x="3108960" y="116586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41" name="Text Box 1">
          <a:extLst>
            <a:ext uri="{FF2B5EF4-FFF2-40B4-BE49-F238E27FC236}">
              <a16:creationId xmlns:a16="http://schemas.microsoft.com/office/drawing/2014/main" id="{FD838BDB-F588-821E-AE4B-1426AC8A703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42" name="Text Box 2">
          <a:extLst>
            <a:ext uri="{FF2B5EF4-FFF2-40B4-BE49-F238E27FC236}">
              <a16:creationId xmlns:a16="http://schemas.microsoft.com/office/drawing/2014/main" id="{20A8F8D2-4532-4615-2D25-C9B74B57586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43" name="Text Box 3">
          <a:extLst>
            <a:ext uri="{FF2B5EF4-FFF2-40B4-BE49-F238E27FC236}">
              <a16:creationId xmlns:a16="http://schemas.microsoft.com/office/drawing/2014/main" id="{11CF279F-1634-3478-62F3-76CB4BDED58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44" name="Text Box 4">
          <a:extLst>
            <a:ext uri="{FF2B5EF4-FFF2-40B4-BE49-F238E27FC236}">
              <a16:creationId xmlns:a16="http://schemas.microsoft.com/office/drawing/2014/main" id="{38378E9A-6572-D611-4247-56E4B4CCEF0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45" name="Text Box 5">
          <a:extLst>
            <a:ext uri="{FF2B5EF4-FFF2-40B4-BE49-F238E27FC236}">
              <a16:creationId xmlns:a16="http://schemas.microsoft.com/office/drawing/2014/main" id="{CE3838A5-6E19-8CA8-7AB2-CBA47289B02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46" name="Text Box 1">
          <a:extLst>
            <a:ext uri="{FF2B5EF4-FFF2-40B4-BE49-F238E27FC236}">
              <a16:creationId xmlns:a16="http://schemas.microsoft.com/office/drawing/2014/main" id="{B7F9744C-6FB6-0EA1-E12D-13455B4FF19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47" name="Text Box 2">
          <a:extLst>
            <a:ext uri="{FF2B5EF4-FFF2-40B4-BE49-F238E27FC236}">
              <a16:creationId xmlns:a16="http://schemas.microsoft.com/office/drawing/2014/main" id="{FFA9EED6-E1ED-600F-0047-B6B5E385AD4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48" name="Text Box 3">
          <a:extLst>
            <a:ext uri="{FF2B5EF4-FFF2-40B4-BE49-F238E27FC236}">
              <a16:creationId xmlns:a16="http://schemas.microsoft.com/office/drawing/2014/main" id="{FD46A07E-BAC3-DD35-7FC9-50E25B7B695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49" name="Text Box 4">
          <a:extLst>
            <a:ext uri="{FF2B5EF4-FFF2-40B4-BE49-F238E27FC236}">
              <a16:creationId xmlns:a16="http://schemas.microsoft.com/office/drawing/2014/main" id="{EDFD4F21-DE7C-CAC3-818F-DEF6515BD92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50" name="Text Box 5">
          <a:extLst>
            <a:ext uri="{FF2B5EF4-FFF2-40B4-BE49-F238E27FC236}">
              <a16:creationId xmlns:a16="http://schemas.microsoft.com/office/drawing/2014/main" id="{6E8DDF48-DEDB-1268-12FF-FBB63526366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51" name="Text Box 6">
          <a:extLst>
            <a:ext uri="{FF2B5EF4-FFF2-40B4-BE49-F238E27FC236}">
              <a16:creationId xmlns:a16="http://schemas.microsoft.com/office/drawing/2014/main" id="{19191C1F-C919-0492-2D9C-812FD228148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52" name="Text Box 7">
          <a:extLst>
            <a:ext uri="{FF2B5EF4-FFF2-40B4-BE49-F238E27FC236}">
              <a16:creationId xmlns:a16="http://schemas.microsoft.com/office/drawing/2014/main" id="{B4AB712D-190E-6DBC-0FC4-ECE39B370DF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53" name="Text Box 8">
          <a:extLst>
            <a:ext uri="{FF2B5EF4-FFF2-40B4-BE49-F238E27FC236}">
              <a16:creationId xmlns:a16="http://schemas.microsoft.com/office/drawing/2014/main" id="{01FC8DD9-8981-0715-EB35-5E382E5BE2B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54" name="Text Box 7">
          <a:extLst>
            <a:ext uri="{FF2B5EF4-FFF2-40B4-BE49-F238E27FC236}">
              <a16:creationId xmlns:a16="http://schemas.microsoft.com/office/drawing/2014/main" id="{1B2B865B-6F4D-45B2-4948-D5045A8BE62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55" name="Text Box 8">
          <a:extLst>
            <a:ext uri="{FF2B5EF4-FFF2-40B4-BE49-F238E27FC236}">
              <a16:creationId xmlns:a16="http://schemas.microsoft.com/office/drawing/2014/main" id="{288EE05C-C76B-AC16-4632-CEFCE612370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56" name="Text Box 7">
          <a:extLst>
            <a:ext uri="{FF2B5EF4-FFF2-40B4-BE49-F238E27FC236}">
              <a16:creationId xmlns:a16="http://schemas.microsoft.com/office/drawing/2014/main" id="{6BF89F21-4594-C1D9-ED76-B66A3324EC7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274320</xdr:colOff>
      <xdr:row>142</xdr:row>
      <xdr:rowOff>0</xdr:rowOff>
    </xdr:from>
    <xdr:to>
      <xdr:col>14</xdr:col>
      <xdr:colOff>0</xdr:colOff>
      <xdr:row>143</xdr:row>
      <xdr:rowOff>19050</xdr:rowOff>
    </xdr:to>
    <xdr:sp macro="" textlink="">
      <xdr:nvSpPr>
        <xdr:cNvPr id="2068857" name="Text Box 8">
          <a:extLst>
            <a:ext uri="{FF2B5EF4-FFF2-40B4-BE49-F238E27FC236}">
              <a16:creationId xmlns:a16="http://schemas.microsoft.com/office/drawing/2014/main" id="{8343BAFE-93EA-D6EC-2217-19148789F1A5}"/>
            </a:ext>
          </a:extLst>
        </xdr:cNvPr>
        <xdr:cNvSpPr txBox="1">
          <a:spLocks noChangeArrowheads="1"/>
        </xdr:cNvSpPr>
      </xdr:nvSpPr>
      <xdr:spPr bwMode="auto">
        <a:xfrm>
          <a:off x="3322320" y="26951940"/>
          <a:ext cx="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58" name="Text Box 2">
          <a:extLst>
            <a:ext uri="{FF2B5EF4-FFF2-40B4-BE49-F238E27FC236}">
              <a16:creationId xmlns:a16="http://schemas.microsoft.com/office/drawing/2014/main" id="{D8C16BB4-1DBF-430E-88BC-5C1B8A418AE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59" name="Text Box 2">
          <a:extLst>
            <a:ext uri="{FF2B5EF4-FFF2-40B4-BE49-F238E27FC236}">
              <a16:creationId xmlns:a16="http://schemas.microsoft.com/office/drawing/2014/main" id="{14A0FE53-91D2-0C7E-D4D2-D8CB7EF9206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60" name="Text Box 2">
          <a:extLst>
            <a:ext uri="{FF2B5EF4-FFF2-40B4-BE49-F238E27FC236}">
              <a16:creationId xmlns:a16="http://schemas.microsoft.com/office/drawing/2014/main" id="{37C5975C-31BF-2815-32A9-68FEB242A68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61" name="Text Box 2">
          <a:extLst>
            <a:ext uri="{FF2B5EF4-FFF2-40B4-BE49-F238E27FC236}">
              <a16:creationId xmlns:a16="http://schemas.microsoft.com/office/drawing/2014/main" id="{DC8230A0-EB46-FBBA-4CDF-82CF36CEB97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62" name="Text Box 2">
          <a:extLst>
            <a:ext uri="{FF2B5EF4-FFF2-40B4-BE49-F238E27FC236}">
              <a16:creationId xmlns:a16="http://schemas.microsoft.com/office/drawing/2014/main" id="{217D0A9A-A725-EE90-F9DF-BBA6C422BB7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63" name="Text Box 6">
          <a:extLst>
            <a:ext uri="{FF2B5EF4-FFF2-40B4-BE49-F238E27FC236}">
              <a16:creationId xmlns:a16="http://schemas.microsoft.com/office/drawing/2014/main" id="{E7256B32-D2AB-4368-22A9-6E16435211B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64" name="Text Box 2">
          <a:extLst>
            <a:ext uri="{FF2B5EF4-FFF2-40B4-BE49-F238E27FC236}">
              <a16:creationId xmlns:a16="http://schemas.microsoft.com/office/drawing/2014/main" id="{ED73DD7C-97B0-BC27-B34E-15051A94412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65" name="Text Box 2">
          <a:extLst>
            <a:ext uri="{FF2B5EF4-FFF2-40B4-BE49-F238E27FC236}">
              <a16:creationId xmlns:a16="http://schemas.microsoft.com/office/drawing/2014/main" id="{338E7101-898C-E818-CE9C-1419B68CCEB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66" name="Text Box 2">
          <a:extLst>
            <a:ext uri="{FF2B5EF4-FFF2-40B4-BE49-F238E27FC236}">
              <a16:creationId xmlns:a16="http://schemas.microsoft.com/office/drawing/2014/main" id="{F3C9D7AF-6814-F3C5-1AB6-5B478AFF607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67" name="Text Box 6">
          <a:extLst>
            <a:ext uri="{FF2B5EF4-FFF2-40B4-BE49-F238E27FC236}">
              <a16:creationId xmlns:a16="http://schemas.microsoft.com/office/drawing/2014/main" id="{597EA3D1-C082-2908-10FA-254CBAB8DB8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68" name="Text Box 2">
          <a:extLst>
            <a:ext uri="{FF2B5EF4-FFF2-40B4-BE49-F238E27FC236}">
              <a16:creationId xmlns:a16="http://schemas.microsoft.com/office/drawing/2014/main" id="{B8F39176-9ACC-8017-194B-DF146CC1C3D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69" name="Text Box 2">
          <a:extLst>
            <a:ext uri="{FF2B5EF4-FFF2-40B4-BE49-F238E27FC236}">
              <a16:creationId xmlns:a16="http://schemas.microsoft.com/office/drawing/2014/main" id="{CB08C6A1-D489-2732-FE15-0833E8CA93E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70" name="Text Box 2">
          <a:extLst>
            <a:ext uri="{FF2B5EF4-FFF2-40B4-BE49-F238E27FC236}">
              <a16:creationId xmlns:a16="http://schemas.microsoft.com/office/drawing/2014/main" id="{C899B3BE-1280-D240-BE62-28E9ED3CE26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71" name="Text Box 6">
          <a:extLst>
            <a:ext uri="{FF2B5EF4-FFF2-40B4-BE49-F238E27FC236}">
              <a16:creationId xmlns:a16="http://schemas.microsoft.com/office/drawing/2014/main" id="{89E96F50-F7D9-8A6C-C776-CC52F04C158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72" name="Text Box 2">
          <a:extLst>
            <a:ext uri="{FF2B5EF4-FFF2-40B4-BE49-F238E27FC236}">
              <a16:creationId xmlns:a16="http://schemas.microsoft.com/office/drawing/2014/main" id="{6071C2AC-EED6-1C1E-0B48-BBBED44B97C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73" name="Text Box 2">
          <a:extLst>
            <a:ext uri="{FF2B5EF4-FFF2-40B4-BE49-F238E27FC236}">
              <a16:creationId xmlns:a16="http://schemas.microsoft.com/office/drawing/2014/main" id="{02871430-2170-58AB-ABD3-4D1D816C2C6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74" name="Text Box 2">
          <a:extLst>
            <a:ext uri="{FF2B5EF4-FFF2-40B4-BE49-F238E27FC236}">
              <a16:creationId xmlns:a16="http://schemas.microsoft.com/office/drawing/2014/main" id="{861C788B-A43E-8F5F-ACC9-02010B3B89C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75" name="Text Box 6">
          <a:extLst>
            <a:ext uri="{FF2B5EF4-FFF2-40B4-BE49-F238E27FC236}">
              <a16:creationId xmlns:a16="http://schemas.microsoft.com/office/drawing/2014/main" id="{2FD00F55-8345-49D2-DF75-92E9372D9A8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76" name="Text Box 2">
          <a:extLst>
            <a:ext uri="{FF2B5EF4-FFF2-40B4-BE49-F238E27FC236}">
              <a16:creationId xmlns:a16="http://schemas.microsoft.com/office/drawing/2014/main" id="{4FD33F0D-3A93-6B82-CE3B-00BB1BCEE54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77" name="Text Box 2">
          <a:extLst>
            <a:ext uri="{FF2B5EF4-FFF2-40B4-BE49-F238E27FC236}">
              <a16:creationId xmlns:a16="http://schemas.microsoft.com/office/drawing/2014/main" id="{7FADBC92-AC91-5BC0-AE3B-37080E3B4EA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78" name="Text Box 2">
          <a:extLst>
            <a:ext uri="{FF2B5EF4-FFF2-40B4-BE49-F238E27FC236}">
              <a16:creationId xmlns:a16="http://schemas.microsoft.com/office/drawing/2014/main" id="{1C523DBE-40B7-88D7-3D9F-440457D73A4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79" name="Text Box 6">
          <a:extLst>
            <a:ext uri="{FF2B5EF4-FFF2-40B4-BE49-F238E27FC236}">
              <a16:creationId xmlns:a16="http://schemas.microsoft.com/office/drawing/2014/main" id="{330CF8CF-AE34-090F-6203-B848E9951AC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80" name="Text Box 2">
          <a:extLst>
            <a:ext uri="{FF2B5EF4-FFF2-40B4-BE49-F238E27FC236}">
              <a16:creationId xmlns:a16="http://schemas.microsoft.com/office/drawing/2014/main" id="{2D87DE2C-EBDD-EB38-7CB9-D4D2FB1C70E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81" name="Text Box 2">
          <a:extLst>
            <a:ext uri="{FF2B5EF4-FFF2-40B4-BE49-F238E27FC236}">
              <a16:creationId xmlns:a16="http://schemas.microsoft.com/office/drawing/2014/main" id="{9445B203-4278-81E8-6560-4DCD55BAFBC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82" name="Text Box 2">
          <a:extLst>
            <a:ext uri="{FF2B5EF4-FFF2-40B4-BE49-F238E27FC236}">
              <a16:creationId xmlns:a16="http://schemas.microsoft.com/office/drawing/2014/main" id="{ECEB3BD8-539C-8FD8-8068-896200CD6F0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83" name="Text Box 6">
          <a:extLst>
            <a:ext uri="{FF2B5EF4-FFF2-40B4-BE49-F238E27FC236}">
              <a16:creationId xmlns:a16="http://schemas.microsoft.com/office/drawing/2014/main" id="{8FFD4D47-EF1A-F5B8-026C-5AB6D769951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84" name="Text Box 2">
          <a:extLst>
            <a:ext uri="{FF2B5EF4-FFF2-40B4-BE49-F238E27FC236}">
              <a16:creationId xmlns:a16="http://schemas.microsoft.com/office/drawing/2014/main" id="{7BCB70BE-E006-5017-576D-60D8CD5E9C5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85" name="Text Box 2">
          <a:extLst>
            <a:ext uri="{FF2B5EF4-FFF2-40B4-BE49-F238E27FC236}">
              <a16:creationId xmlns:a16="http://schemas.microsoft.com/office/drawing/2014/main" id="{F44736E7-8B16-FFC6-3D4D-1FDFA9AEFED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86" name="Text Box 2">
          <a:extLst>
            <a:ext uri="{FF2B5EF4-FFF2-40B4-BE49-F238E27FC236}">
              <a16:creationId xmlns:a16="http://schemas.microsoft.com/office/drawing/2014/main" id="{0168D915-A87B-64C4-49ED-B874ECDB6D0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87" name="Text Box 6">
          <a:extLst>
            <a:ext uri="{FF2B5EF4-FFF2-40B4-BE49-F238E27FC236}">
              <a16:creationId xmlns:a16="http://schemas.microsoft.com/office/drawing/2014/main" id="{2F879942-1D7B-8A34-2915-1DE833BB7DA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88" name="Text Box 2">
          <a:extLst>
            <a:ext uri="{FF2B5EF4-FFF2-40B4-BE49-F238E27FC236}">
              <a16:creationId xmlns:a16="http://schemas.microsoft.com/office/drawing/2014/main" id="{86DCE53F-B042-64CF-6D76-2E44670E860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89" name="Text Box 2">
          <a:extLst>
            <a:ext uri="{FF2B5EF4-FFF2-40B4-BE49-F238E27FC236}">
              <a16:creationId xmlns:a16="http://schemas.microsoft.com/office/drawing/2014/main" id="{81702E99-C82A-93BB-501B-3EB516606EB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90" name="Text Box 2">
          <a:extLst>
            <a:ext uri="{FF2B5EF4-FFF2-40B4-BE49-F238E27FC236}">
              <a16:creationId xmlns:a16="http://schemas.microsoft.com/office/drawing/2014/main" id="{0CEBC97A-5D8F-BF5B-AFB0-A014AAF692D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91" name="Text Box 6">
          <a:extLst>
            <a:ext uri="{FF2B5EF4-FFF2-40B4-BE49-F238E27FC236}">
              <a16:creationId xmlns:a16="http://schemas.microsoft.com/office/drawing/2014/main" id="{BBF1D31A-F977-2BF1-65E6-24ADEE5A148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92" name="Text Box 2">
          <a:extLst>
            <a:ext uri="{FF2B5EF4-FFF2-40B4-BE49-F238E27FC236}">
              <a16:creationId xmlns:a16="http://schemas.microsoft.com/office/drawing/2014/main" id="{3106353F-EB3E-4ED9-47A0-9EEA2500E70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93" name="Text Box 2">
          <a:extLst>
            <a:ext uri="{FF2B5EF4-FFF2-40B4-BE49-F238E27FC236}">
              <a16:creationId xmlns:a16="http://schemas.microsoft.com/office/drawing/2014/main" id="{D0F64A92-7B46-71C0-6684-991CD35E251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94" name="Text Box 2">
          <a:extLst>
            <a:ext uri="{FF2B5EF4-FFF2-40B4-BE49-F238E27FC236}">
              <a16:creationId xmlns:a16="http://schemas.microsoft.com/office/drawing/2014/main" id="{BBC6E0F1-391B-F2F9-A268-586A9F4225F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95" name="Text Box 6">
          <a:extLst>
            <a:ext uri="{FF2B5EF4-FFF2-40B4-BE49-F238E27FC236}">
              <a16:creationId xmlns:a16="http://schemas.microsoft.com/office/drawing/2014/main" id="{252B3E7D-8FD5-DFEA-4014-117E3B4F4F3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96" name="Text Box 2">
          <a:extLst>
            <a:ext uri="{FF2B5EF4-FFF2-40B4-BE49-F238E27FC236}">
              <a16:creationId xmlns:a16="http://schemas.microsoft.com/office/drawing/2014/main" id="{9DFC9F14-A23D-B79D-93E2-EDE58A32F96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97" name="Text Box 2">
          <a:extLst>
            <a:ext uri="{FF2B5EF4-FFF2-40B4-BE49-F238E27FC236}">
              <a16:creationId xmlns:a16="http://schemas.microsoft.com/office/drawing/2014/main" id="{6F64954F-67E0-C55F-A930-BBA40FE7B53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98" name="Text Box 2">
          <a:extLst>
            <a:ext uri="{FF2B5EF4-FFF2-40B4-BE49-F238E27FC236}">
              <a16:creationId xmlns:a16="http://schemas.microsoft.com/office/drawing/2014/main" id="{82A4683E-7952-AB65-7B60-2D7141CE63A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899" name="Text Box 6">
          <a:extLst>
            <a:ext uri="{FF2B5EF4-FFF2-40B4-BE49-F238E27FC236}">
              <a16:creationId xmlns:a16="http://schemas.microsoft.com/office/drawing/2014/main" id="{4B122097-A0E1-A30B-FDEF-10EEBD58E10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00" name="Text Box 2">
          <a:extLst>
            <a:ext uri="{FF2B5EF4-FFF2-40B4-BE49-F238E27FC236}">
              <a16:creationId xmlns:a16="http://schemas.microsoft.com/office/drawing/2014/main" id="{0DA7A4BF-96FB-BB55-E719-700B7E88A67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01" name="Text Box 2">
          <a:extLst>
            <a:ext uri="{FF2B5EF4-FFF2-40B4-BE49-F238E27FC236}">
              <a16:creationId xmlns:a16="http://schemas.microsoft.com/office/drawing/2014/main" id="{2C8BF0DF-4E3B-A491-E1B2-95962F3FACB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02" name="Text Box 2">
          <a:extLst>
            <a:ext uri="{FF2B5EF4-FFF2-40B4-BE49-F238E27FC236}">
              <a16:creationId xmlns:a16="http://schemas.microsoft.com/office/drawing/2014/main" id="{FAD0CE90-FD1A-06FA-BF8B-E3D001239E4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03" name="Text Box 6">
          <a:extLst>
            <a:ext uri="{FF2B5EF4-FFF2-40B4-BE49-F238E27FC236}">
              <a16:creationId xmlns:a16="http://schemas.microsoft.com/office/drawing/2014/main" id="{324AACCE-105C-AF2E-2D98-FB7133B0C19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04" name="Text Box 2">
          <a:extLst>
            <a:ext uri="{FF2B5EF4-FFF2-40B4-BE49-F238E27FC236}">
              <a16:creationId xmlns:a16="http://schemas.microsoft.com/office/drawing/2014/main" id="{95D825C5-7E91-FDD9-6546-B6D0BC03E62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05" name="Text Box 2">
          <a:extLst>
            <a:ext uri="{FF2B5EF4-FFF2-40B4-BE49-F238E27FC236}">
              <a16:creationId xmlns:a16="http://schemas.microsoft.com/office/drawing/2014/main" id="{CBD17F28-5525-B6F3-1CF4-FBE9713DC39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06" name="Text Box 2">
          <a:extLst>
            <a:ext uri="{FF2B5EF4-FFF2-40B4-BE49-F238E27FC236}">
              <a16:creationId xmlns:a16="http://schemas.microsoft.com/office/drawing/2014/main" id="{4598802F-B7D2-D89A-8FFA-64A1B81E9F7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07" name="Text Box 6">
          <a:extLst>
            <a:ext uri="{FF2B5EF4-FFF2-40B4-BE49-F238E27FC236}">
              <a16:creationId xmlns:a16="http://schemas.microsoft.com/office/drawing/2014/main" id="{EE5812F2-FF17-EB1C-A422-6A971B56BC4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08" name="Text Box 2">
          <a:extLst>
            <a:ext uri="{FF2B5EF4-FFF2-40B4-BE49-F238E27FC236}">
              <a16:creationId xmlns:a16="http://schemas.microsoft.com/office/drawing/2014/main" id="{16C7F582-82D6-435E-881F-7198C25E233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09" name="Text Box 2">
          <a:extLst>
            <a:ext uri="{FF2B5EF4-FFF2-40B4-BE49-F238E27FC236}">
              <a16:creationId xmlns:a16="http://schemas.microsoft.com/office/drawing/2014/main" id="{A2062DF0-31F5-AA3B-C6ED-37050A3D0F2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10" name="Text Box 2">
          <a:extLst>
            <a:ext uri="{FF2B5EF4-FFF2-40B4-BE49-F238E27FC236}">
              <a16:creationId xmlns:a16="http://schemas.microsoft.com/office/drawing/2014/main" id="{00BFF012-6122-7A43-F327-5424D7B08A6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11" name="Text Box 6">
          <a:extLst>
            <a:ext uri="{FF2B5EF4-FFF2-40B4-BE49-F238E27FC236}">
              <a16:creationId xmlns:a16="http://schemas.microsoft.com/office/drawing/2014/main" id="{B747CE79-DEF2-5BE0-7386-A5F21715E83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12" name="Text Box 2">
          <a:extLst>
            <a:ext uri="{FF2B5EF4-FFF2-40B4-BE49-F238E27FC236}">
              <a16:creationId xmlns:a16="http://schemas.microsoft.com/office/drawing/2014/main" id="{D9713647-79DD-1E0C-F160-B5837E9A39C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13" name="Text Box 2">
          <a:extLst>
            <a:ext uri="{FF2B5EF4-FFF2-40B4-BE49-F238E27FC236}">
              <a16:creationId xmlns:a16="http://schemas.microsoft.com/office/drawing/2014/main" id="{3E8BD147-92FB-79A5-EA8A-DC646661D3E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14" name="Text Box 2">
          <a:extLst>
            <a:ext uri="{FF2B5EF4-FFF2-40B4-BE49-F238E27FC236}">
              <a16:creationId xmlns:a16="http://schemas.microsoft.com/office/drawing/2014/main" id="{03037396-4A2E-AF33-1452-0990B69478F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15" name="Text Box 6">
          <a:extLst>
            <a:ext uri="{FF2B5EF4-FFF2-40B4-BE49-F238E27FC236}">
              <a16:creationId xmlns:a16="http://schemas.microsoft.com/office/drawing/2014/main" id="{614F038D-7899-CC5D-E35D-98C33B252DB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16" name="Text Box 2">
          <a:extLst>
            <a:ext uri="{FF2B5EF4-FFF2-40B4-BE49-F238E27FC236}">
              <a16:creationId xmlns:a16="http://schemas.microsoft.com/office/drawing/2014/main" id="{E05DFB2B-DEBB-0F18-B020-6812178DCF6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17" name="Text Box 2">
          <a:extLst>
            <a:ext uri="{FF2B5EF4-FFF2-40B4-BE49-F238E27FC236}">
              <a16:creationId xmlns:a16="http://schemas.microsoft.com/office/drawing/2014/main" id="{4197C22F-C33E-224F-4ECC-657424568A1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18" name="Text Box 2">
          <a:extLst>
            <a:ext uri="{FF2B5EF4-FFF2-40B4-BE49-F238E27FC236}">
              <a16:creationId xmlns:a16="http://schemas.microsoft.com/office/drawing/2014/main" id="{B7FDFE82-DD5F-6E41-F935-365FBF136B6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19" name="Text Box 6">
          <a:extLst>
            <a:ext uri="{FF2B5EF4-FFF2-40B4-BE49-F238E27FC236}">
              <a16:creationId xmlns:a16="http://schemas.microsoft.com/office/drawing/2014/main" id="{1CFBE396-92AF-1747-470D-AB7440BA3E4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20" name="Text Box 2">
          <a:extLst>
            <a:ext uri="{FF2B5EF4-FFF2-40B4-BE49-F238E27FC236}">
              <a16:creationId xmlns:a16="http://schemas.microsoft.com/office/drawing/2014/main" id="{68977BBC-921B-9420-E608-1FA3DC320E4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21" name="Text Box 2">
          <a:extLst>
            <a:ext uri="{FF2B5EF4-FFF2-40B4-BE49-F238E27FC236}">
              <a16:creationId xmlns:a16="http://schemas.microsoft.com/office/drawing/2014/main" id="{D51D62C3-7606-2FA3-EC10-88327D37029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22" name="Text Box 2">
          <a:extLst>
            <a:ext uri="{FF2B5EF4-FFF2-40B4-BE49-F238E27FC236}">
              <a16:creationId xmlns:a16="http://schemas.microsoft.com/office/drawing/2014/main" id="{27080778-3DDF-1B54-4209-79741267615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23" name="Text Box 6">
          <a:extLst>
            <a:ext uri="{FF2B5EF4-FFF2-40B4-BE49-F238E27FC236}">
              <a16:creationId xmlns:a16="http://schemas.microsoft.com/office/drawing/2014/main" id="{4827E8A6-2950-00B3-DD97-CEFF094AC35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24" name="Text Box 2">
          <a:extLst>
            <a:ext uri="{FF2B5EF4-FFF2-40B4-BE49-F238E27FC236}">
              <a16:creationId xmlns:a16="http://schemas.microsoft.com/office/drawing/2014/main" id="{6E550035-CB23-15DE-AF38-EAC5B492E15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25" name="Text Box 2">
          <a:extLst>
            <a:ext uri="{FF2B5EF4-FFF2-40B4-BE49-F238E27FC236}">
              <a16:creationId xmlns:a16="http://schemas.microsoft.com/office/drawing/2014/main" id="{25E1BD3C-85D2-F339-269D-3C8E7EB2A8F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26" name="Text Box 2">
          <a:extLst>
            <a:ext uri="{FF2B5EF4-FFF2-40B4-BE49-F238E27FC236}">
              <a16:creationId xmlns:a16="http://schemas.microsoft.com/office/drawing/2014/main" id="{73139E26-44D3-B3C0-C395-B4EB30D3197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27" name="Text Box 6">
          <a:extLst>
            <a:ext uri="{FF2B5EF4-FFF2-40B4-BE49-F238E27FC236}">
              <a16:creationId xmlns:a16="http://schemas.microsoft.com/office/drawing/2014/main" id="{31F1626E-31CD-090B-3B1E-AB70CBD0306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28" name="Text Box 2">
          <a:extLst>
            <a:ext uri="{FF2B5EF4-FFF2-40B4-BE49-F238E27FC236}">
              <a16:creationId xmlns:a16="http://schemas.microsoft.com/office/drawing/2014/main" id="{FB899C5B-DF14-5E03-32C3-47A95F1DD7F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29" name="Text Box 2">
          <a:extLst>
            <a:ext uri="{FF2B5EF4-FFF2-40B4-BE49-F238E27FC236}">
              <a16:creationId xmlns:a16="http://schemas.microsoft.com/office/drawing/2014/main" id="{BBC5E3BF-81C6-575B-17A7-783E1803C8F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30" name="Text Box 2">
          <a:extLst>
            <a:ext uri="{FF2B5EF4-FFF2-40B4-BE49-F238E27FC236}">
              <a16:creationId xmlns:a16="http://schemas.microsoft.com/office/drawing/2014/main" id="{783B1A50-D771-4C19-0BA0-B55E94FA757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31" name="Text Box 6">
          <a:extLst>
            <a:ext uri="{FF2B5EF4-FFF2-40B4-BE49-F238E27FC236}">
              <a16:creationId xmlns:a16="http://schemas.microsoft.com/office/drawing/2014/main" id="{BE6F1CE2-40E0-6501-67B4-8109E8FAE41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32" name="Text Box 2">
          <a:extLst>
            <a:ext uri="{FF2B5EF4-FFF2-40B4-BE49-F238E27FC236}">
              <a16:creationId xmlns:a16="http://schemas.microsoft.com/office/drawing/2014/main" id="{DB38E26F-0D81-C27C-CA81-8266695E973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33" name="Text Box 2">
          <a:extLst>
            <a:ext uri="{FF2B5EF4-FFF2-40B4-BE49-F238E27FC236}">
              <a16:creationId xmlns:a16="http://schemas.microsoft.com/office/drawing/2014/main" id="{0FCA256D-FC6F-5000-EBB3-E43520EBDF5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34" name="Text Box 2">
          <a:extLst>
            <a:ext uri="{FF2B5EF4-FFF2-40B4-BE49-F238E27FC236}">
              <a16:creationId xmlns:a16="http://schemas.microsoft.com/office/drawing/2014/main" id="{9E9AB03B-E53D-D29C-3DDA-BF71C3CBE89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35" name="Text Box 6">
          <a:extLst>
            <a:ext uri="{FF2B5EF4-FFF2-40B4-BE49-F238E27FC236}">
              <a16:creationId xmlns:a16="http://schemas.microsoft.com/office/drawing/2014/main" id="{45F1BAE9-4DE7-A7DB-8C01-9E860A37913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36" name="Text Box 2">
          <a:extLst>
            <a:ext uri="{FF2B5EF4-FFF2-40B4-BE49-F238E27FC236}">
              <a16:creationId xmlns:a16="http://schemas.microsoft.com/office/drawing/2014/main" id="{A37A1A3E-B8C4-EB40-B845-BB8DB3AA259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37" name="Text Box 2">
          <a:extLst>
            <a:ext uri="{FF2B5EF4-FFF2-40B4-BE49-F238E27FC236}">
              <a16:creationId xmlns:a16="http://schemas.microsoft.com/office/drawing/2014/main" id="{4B230C07-C0A0-673E-A04A-ECA78DC934B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38" name="Text Box 2">
          <a:extLst>
            <a:ext uri="{FF2B5EF4-FFF2-40B4-BE49-F238E27FC236}">
              <a16:creationId xmlns:a16="http://schemas.microsoft.com/office/drawing/2014/main" id="{A2F15DF5-2AFD-21E7-5AAA-0CBC0746FD2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39" name="Text Box 6">
          <a:extLst>
            <a:ext uri="{FF2B5EF4-FFF2-40B4-BE49-F238E27FC236}">
              <a16:creationId xmlns:a16="http://schemas.microsoft.com/office/drawing/2014/main" id="{70AB4C9C-FD51-8E94-14E6-AED7ACB6B5C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40" name="Text Box 2">
          <a:extLst>
            <a:ext uri="{FF2B5EF4-FFF2-40B4-BE49-F238E27FC236}">
              <a16:creationId xmlns:a16="http://schemas.microsoft.com/office/drawing/2014/main" id="{0395D97C-27BD-D13A-C07E-DE8DEF38C4F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41" name="Text Box 2">
          <a:extLst>
            <a:ext uri="{FF2B5EF4-FFF2-40B4-BE49-F238E27FC236}">
              <a16:creationId xmlns:a16="http://schemas.microsoft.com/office/drawing/2014/main" id="{DDDECDA1-7759-0AB1-210B-671C03E4533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42" name="Text Box 2">
          <a:extLst>
            <a:ext uri="{FF2B5EF4-FFF2-40B4-BE49-F238E27FC236}">
              <a16:creationId xmlns:a16="http://schemas.microsoft.com/office/drawing/2014/main" id="{412F940A-C1DC-425B-F5FD-7E020AF0C7E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43" name="Text Box 6">
          <a:extLst>
            <a:ext uri="{FF2B5EF4-FFF2-40B4-BE49-F238E27FC236}">
              <a16:creationId xmlns:a16="http://schemas.microsoft.com/office/drawing/2014/main" id="{192CD230-1E86-2507-54ED-F85CFA7BFF5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44" name="Text Box 2">
          <a:extLst>
            <a:ext uri="{FF2B5EF4-FFF2-40B4-BE49-F238E27FC236}">
              <a16:creationId xmlns:a16="http://schemas.microsoft.com/office/drawing/2014/main" id="{73E76953-EE34-D8AD-2203-F01934A8F65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45" name="Text Box 2">
          <a:extLst>
            <a:ext uri="{FF2B5EF4-FFF2-40B4-BE49-F238E27FC236}">
              <a16:creationId xmlns:a16="http://schemas.microsoft.com/office/drawing/2014/main" id="{D46FEF9B-E04D-1156-4AC8-D2B1DEBD195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46" name="Text Box 2">
          <a:extLst>
            <a:ext uri="{FF2B5EF4-FFF2-40B4-BE49-F238E27FC236}">
              <a16:creationId xmlns:a16="http://schemas.microsoft.com/office/drawing/2014/main" id="{498A0B24-15D2-EE65-0E1B-48F7116DE8F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47" name="Text Box 6">
          <a:extLst>
            <a:ext uri="{FF2B5EF4-FFF2-40B4-BE49-F238E27FC236}">
              <a16:creationId xmlns:a16="http://schemas.microsoft.com/office/drawing/2014/main" id="{EBC98490-56C2-8930-A3EE-9324B35B4B2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48" name="Text Box 2">
          <a:extLst>
            <a:ext uri="{FF2B5EF4-FFF2-40B4-BE49-F238E27FC236}">
              <a16:creationId xmlns:a16="http://schemas.microsoft.com/office/drawing/2014/main" id="{0F1C6B1B-2CDC-35ED-E867-8188FA42C4C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49" name="Text Box 2">
          <a:extLst>
            <a:ext uri="{FF2B5EF4-FFF2-40B4-BE49-F238E27FC236}">
              <a16:creationId xmlns:a16="http://schemas.microsoft.com/office/drawing/2014/main" id="{115AD70A-D95C-0622-1AA0-ED1A3C54E53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50" name="Text Box 2">
          <a:extLst>
            <a:ext uri="{FF2B5EF4-FFF2-40B4-BE49-F238E27FC236}">
              <a16:creationId xmlns:a16="http://schemas.microsoft.com/office/drawing/2014/main" id="{A841FDC5-9611-F86A-C45A-2280CAD22A3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51" name="Text Box 6">
          <a:extLst>
            <a:ext uri="{FF2B5EF4-FFF2-40B4-BE49-F238E27FC236}">
              <a16:creationId xmlns:a16="http://schemas.microsoft.com/office/drawing/2014/main" id="{4D97DBD7-C65E-C491-0748-E1C730B5927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52" name="Text Box 2">
          <a:extLst>
            <a:ext uri="{FF2B5EF4-FFF2-40B4-BE49-F238E27FC236}">
              <a16:creationId xmlns:a16="http://schemas.microsoft.com/office/drawing/2014/main" id="{262EC886-7672-7AC0-990F-C3D7807C9F2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53" name="Text Box 2">
          <a:extLst>
            <a:ext uri="{FF2B5EF4-FFF2-40B4-BE49-F238E27FC236}">
              <a16:creationId xmlns:a16="http://schemas.microsoft.com/office/drawing/2014/main" id="{8AD5D19D-8D62-8B8F-E55A-EA5EF9DADBA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54" name="Text Box 2">
          <a:extLst>
            <a:ext uri="{FF2B5EF4-FFF2-40B4-BE49-F238E27FC236}">
              <a16:creationId xmlns:a16="http://schemas.microsoft.com/office/drawing/2014/main" id="{F09DAEC2-E068-85C6-B3AA-54D33FDC628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55" name="Text Box 6">
          <a:extLst>
            <a:ext uri="{FF2B5EF4-FFF2-40B4-BE49-F238E27FC236}">
              <a16:creationId xmlns:a16="http://schemas.microsoft.com/office/drawing/2014/main" id="{64702F61-8190-0921-C406-17DEE5B303E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56" name="Text Box 2">
          <a:extLst>
            <a:ext uri="{FF2B5EF4-FFF2-40B4-BE49-F238E27FC236}">
              <a16:creationId xmlns:a16="http://schemas.microsoft.com/office/drawing/2014/main" id="{B58B9434-87BA-7CF0-6C00-F8F75B27CC4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57" name="Text Box 2">
          <a:extLst>
            <a:ext uri="{FF2B5EF4-FFF2-40B4-BE49-F238E27FC236}">
              <a16:creationId xmlns:a16="http://schemas.microsoft.com/office/drawing/2014/main" id="{8A0FF8FA-A0D1-B9C6-8300-5D8DB7AA098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58" name="Text Box 2">
          <a:extLst>
            <a:ext uri="{FF2B5EF4-FFF2-40B4-BE49-F238E27FC236}">
              <a16:creationId xmlns:a16="http://schemas.microsoft.com/office/drawing/2014/main" id="{DD6D98F9-34DE-E395-DDAF-A665DA3A5DB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59" name="Text Box 6">
          <a:extLst>
            <a:ext uri="{FF2B5EF4-FFF2-40B4-BE49-F238E27FC236}">
              <a16:creationId xmlns:a16="http://schemas.microsoft.com/office/drawing/2014/main" id="{A1C238DC-3C91-032E-4664-5AAF4A571E8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60" name="Text Box 2">
          <a:extLst>
            <a:ext uri="{FF2B5EF4-FFF2-40B4-BE49-F238E27FC236}">
              <a16:creationId xmlns:a16="http://schemas.microsoft.com/office/drawing/2014/main" id="{FADF2577-C057-479A-28F3-B820F028686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61" name="Text Box 2">
          <a:extLst>
            <a:ext uri="{FF2B5EF4-FFF2-40B4-BE49-F238E27FC236}">
              <a16:creationId xmlns:a16="http://schemas.microsoft.com/office/drawing/2014/main" id="{74886E94-494B-6E10-32CA-1D986151B8E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62" name="Text Box 2">
          <a:extLst>
            <a:ext uri="{FF2B5EF4-FFF2-40B4-BE49-F238E27FC236}">
              <a16:creationId xmlns:a16="http://schemas.microsoft.com/office/drawing/2014/main" id="{6BCAF84C-A8F0-9048-5BAD-AFA12A76656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63" name="Text Box 6">
          <a:extLst>
            <a:ext uri="{FF2B5EF4-FFF2-40B4-BE49-F238E27FC236}">
              <a16:creationId xmlns:a16="http://schemas.microsoft.com/office/drawing/2014/main" id="{C7FD4409-FADE-8EC5-E404-8F9C68FE428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64" name="Text Box 2">
          <a:extLst>
            <a:ext uri="{FF2B5EF4-FFF2-40B4-BE49-F238E27FC236}">
              <a16:creationId xmlns:a16="http://schemas.microsoft.com/office/drawing/2014/main" id="{3DBABA7C-2BAE-F918-A4B4-94B9691DC11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65" name="Text Box 2">
          <a:extLst>
            <a:ext uri="{FF2B5EF4-FFF2-40B4-BE49-F238E27FC236}">
              <a16:creationId xmlns:a16="http://schemas.microsoft.com/office/drawing/2014/main" id="{DF3A3CC5-A787-1221-8E22-BAC24CF2A95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66" name="Text Box 2">
          <a:extLst>
            <a:ext uri="{FF2B5EF4-FFF2-40B4-BE49-F238E27FC236}">
              <a16:creationId xmlns:a16="http://schemas.microsoft.com/office/drawing/2014/main" id="{C91830EE-63E1-F0AB-1A59-998F56D9C66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67" name="Text Box 2">
          <a:extLst>
            <a:ext uri="{FF2B5EF4-FFF2-40B4-BE49-F238E27FC236}">
              <a16:creationId xmlns:a16="http://schemas.microsoft.com/office/drawing/2014/main" id="{90C798B5-2B8A-07C2-D479-FE1CC1D559A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68" name="Text Box 2">
          <a:extLst>
            <a:ext uri="{FF2B5EF4-FFF2-40B4-BE49-F238E27FC236}">
              <a16:creationId xmlns:a16="http://schemas.microsoft.com/office/drawing/2014/main" id="{8A23360E-86C7-B8C6-04B2-C02EBC40A74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69" name="Text Box 6">
          <a:extLst>
            <a:ext uri="{FF2B5EF4-FFF2-40B4-BE49-F238E27FC236}">
              <a16:creationId xmlns:a16="http://schemas.microsoft.com/office/drawing/2014/main" id="{0FD68506-697C-0155-70BE-DA143A669EA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70" name="Text Box 2">
          <a:extLst>
            <a:ext uri="{FF2B5EF4-FFF2-40B4-BE49-F238E27FC236}">
              <a16:creationId xmlns:a16="http://schemas.microsoft.com/office/drawing/2014/main" id="{0CB8CDCF-30DA-6456-FD84-9F6E4D3980B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71" name="Text Box 2">
          <a:extLst>
            <a:ext uri="{FF2B5EF4-FFF2-40B4-BE49-F238E27FC236}">
              <a16:creationId xmlns:a16="http://schemas.microsoft.com/office/drawing/2014/main" id="{2D39F248-0926-290F-BEDD-E389A3F0D67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72" name="Text Box 2">
          <a:extLst>
            <a:ext uri="{FF2B5EF4-FFF2-40B4-BE49-F238E27FC236}">
              <a16:creationId xmlns:a16="http://schemas.microsoft.com/office/drawing/2014/main" id="{8307B9EC-73E4-21A8-150F-2D880AC0FD6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73" name="Text Box 2">
          <a:extLst>
            <a:ext uri="{FF2B5EF4-FFF2-40B4-BE49-F238E27FC236}">
              <a16:creationId xmlns:a16="http://schemas.microsoft.com/office/drawing/2014/main" id="{228DDBEE-554D-03A6-E7AE-C7C5F446B36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74" name="Text Box 6">
          <a:extLst>
            <a:ext uri="{FF2B5EF4-FFF2-40B4-BE49-F238E27FC236}">
              <a16:creationId xmlns:a16="http://schemas.microsoft.com/office/drawing/2014/main" id="{C7101570-05C8-D686-E533-B36A59E0ECE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75" name="Text Box 2">
          <a:extLst>
            <a:ext uri="{FF2B5EF4-FFF2-40B4-BE49-F238E27FC236}">
              <a16:creationId xmlns:a16="http://schemas.microsoft.com/office/drawing/2014/main" id="{E00304A4-1004-52F1-B782-D350C0195BF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76" name="Text Box 2">
          <a:extLst>
            <a:ext uri="{FF2B5EF4-FFF2-40B4-BE49-F238E27FC236}">
              <a16:creationId xmlns:a16="http://schemas.microsoft.com/office/drawing/2014/main" id="{1E5F5D0A-C6E5-B22C-1446-75B891AFFED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77" name="Text Box 2">
          <a:extLst>
            <a:ext uri="{FF2B5EF4-FFF2-40B4-BE49-F238E27FC236}">
              <a16:creationId xmlns:a16="http://schemas.microsoft.com/office/drawing/2014/main" id="{A2FBC5A0-61A4-43E0-FB9C-EB0CC0AA919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78" name="Text Box 2">
          <a:extLst>
            <a:ext uri="{FF2B5EF4-FFF2-40B4-BE49-F238E27FC236}">
              <a16:creationId xmlns:a16="http://schemas.microsoft.com/office/drawing/2014/main" id="{A66B1642-42D9-1FF2-8CFC-EDD49A0C442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79" name="Text Box 6">
          <a:extLst>
            <a:ext uri="{FF2B5EF4-FFF2-40B4-BE49-F238E27FC236}">
              <a16:creationId xmlns:a16="http://schemas.microsoft.com/office/drawing/2014/main" id="{69C6DDB4-B638-6724-D297-48A454C5A95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80" name="Text Box 2">
          <a:extLst>
            <a:ext uri="{FF2B5EF4-FFF2-40B4-BE49-F238E27FC236}">
              <a16:creationId xmlns:a16="http://schemas.microsoft.com/office/drawing/2014/main" id="{F728840E-6F14-BEF5-95F0-1E4DE87A305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81" name="Text Box 2">
          <a:extLst>
            <a:ext uri="{FF2B5EF4-FFF2-40B4-BE49-F238E27FC236}">
              <a16:creationId xmlns:a16="http://schemas.microsoft.com/office/drawing/2014/main" id="{3FA287CC-A00D-768D-6D5D-71EC40553E3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82" name="Text Box 2">
          <a:extLst>
            <a:ext uri="{FF2B5EF4-FFF2-40B4-BE49-F238E27FC236}">
              <a16:creationId xmlns:a16="http://schemas.microsoft.com/office/drawing/2014/main" id="{211106D1-AC1F-BAEC-7C80-586737748F0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83" name="Text Box 2">
          <a:extLst>
            <a:ext uri="{FF2B5EF4-FFF2-40B4-BE49-F238E27FC236}">
              <a16:creationId xmlns:a16="http://schemas.microsoft.com/office/drawing/2014/main" id="{3410BFF8-6E5C-1E98-7F8B-86F5B4B9773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84" name="Text Box 2">
          <a:extLst>
            <a:ext uri="{FF2B5EF4-FFF2-40B4-BE49-F238E27FC236}">
              <a16:creationId xmlns:a16="http://schemas.microsoft.com/office/drawing/2014/main" id="{524D2E72-DC48-9B00-34E3-D7D70B64D62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403860</xdr:colOff>
      <xdr:row>142</xdr:row>
      <xdr:rowOff>0</xdr:rowOff>
    </xdr:from>
    <xdr:to>
      <xdr:col>16</xdr:col>
      <xdr:colOff>0</xdr:colOff>
      <xdr:row>144</xdr:row>
      <xdr:rowOff>0</xdr:rowOff>
    </xdr:to>
    <xdr:sp macro="" textlink="">
      <xdr:nvSpPr>
        <xdr:cNvPr id="2068985" name="Text Box 2">
          <a:extLst>
            <a:ext uri="{FF2B5EF4-FFF2-40B4-BE49-F238E27FC236}">
              <a16:creationId xmlns:a16="http://schemas.microsoft.com/office/drawing/2014/main" id="{3089D99C-751C-AC67-3EC7-90A8E1033294}"/>
            </a:ext>
          </a:extLst>
        </xdr:cNvPr>
        <xdr:cNvSpPr txBox="1">
          <a:spLocks noChangeArrowheads="1"/>
        </xdr:cNvSpPr>
      </xdr:nvSpPr>
      <xdr:spPr bwMode="auto">
        <a:xfrm>
          <a:off x="3916680" y="26951940"/>
          <a:ext cx="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86" name="Text Box 6">
          <a:extLst>
            <a:ext uri="{FF2B5EF4-FFF2-40B4-BE49-F238E27FC236}">
              <a16:creationId xmlns:a16="http://schemas.microsoft.com/office/drawing/2014/main" id="{97C7FDE2-8106-9A3B-034A-8DC656466D2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87" name="Text Box 2">
          <a:extLst>
            <a:ext uri="{FF2B5EF4-FFF2-40B4-BE49-F238E27FC236}">
              <a16:creationId xmlns:a16="http://schemas.microsoft.com/office/drawing/2014/main" id="{66FC4F65-7F11-62DE-640F-EB82FBE42FF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88" name="Text Box 2">
          <a:extLst>
            <a:ext uri="{FF2B5EF4-FFF2-40B4-BE49-F238E27FC236}">
              <a16:creationId xmlns:a16="http://schemas.microsoft.com/office/drawing/2014/main" id="{644AECE5-4F06-1AAB-AC1B-EC1801F068F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89" name="Text Box 2">
          <a:extLst>
            <a:ext uri="{FF2B5EF4-FFF2-40B4-BE49-F238E27FC236}">
              <a16:creationId xmlns:a16="http://schemas.microsoft.com/office/drawing/2014/main" id="{74010394-D87B-5AE0-6CDC-25B13A6EF3A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90" name="Text Box 2">
          <a:extLst>
            <a:ext uri="{FF2B5EF4-FFF2-40B4-BE49-F238E27FC236}">
              <a16:creationId xmlns:a16="http://schemas.microsoft.com/office/drawing/2014/main" id="{B179AEB6-4419-A0FD-D214-95213DF80BA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91" name="Text Box 1">
          <a:extLst>
            <a:ext uri="{FF2B5EF4-FFF2-40B4-BE49-F238E27FC236}">
              <a16:creationId xmlns:a16="http://schemas.microsoft.com/office/drawing/2014/main" id="{396F18A6-E6F2-8D82-66A0-E6B84897672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92" name="Text Box 3">
          <a:extLst>
            <a:ext uri="{FF2B5EF4-FFF2-40B4-BE49-F238E27FC236}">
              <a16:creationId xmlns:a16="http://schemas.microsoft.com/office/drawing/2014/main" id="{5EC50D1E-3263-AC51-F8FE-15F0929AEA1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93" name="Text Box 4">
          <a:extLst>
            <a:ext uri="{FF2B5EF4-FFF2-40B4-BE49-F238E27FC236}">
              <a16:creationId xmlns:a16="http://schemas.microsoft.com/office/drawing/2014/main" id="{C15600A5-DBAE-C3B6-D434-DF10E0BF9C8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94" name="Text Box 5">
          <a:extLst>
            <a:ext uri="{FF2B5EF4-FFF2-40B4-BE49-F238E27FC236}">
              <a16:creationId xmlns:a16="http://schemas.microsoft.com/office/drawing/2014/main" id="{6C416A56-5A90-1271-DEF0-3A2562FF58B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95" name="Text Box 1">
          <a:extLst>
            <a:ext uri="{FF2B5EF4-FFF2-40B4-BE49-F238E27FC236}">
              <a16:creationId xmlns:a16="http://schemas.microsoft.com/office/drawing/2014/main" id="{FC663A06-F4A2-5625-1D7D-D657CCC51CD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96" name="Text Box 3">
          <a:extLst>
            <a:ext uri="{FF2B5EF4-FFF2-40B4-BE49-F238E27FC236}">
              <a16:creationId xmlns:a16="http://schemas.microsoft.com/office/drawing/2014/main" id="{C5F8F46E-9CD3-5E2D-EB90-11C380ADA21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97" name="Text Box 4">
          <a:extLst>
            <a:ext uri="{FF2B5EF4-FFF2-40B4-BE49-F238E27FC236}">
              <a16:creationId xmlns:a16="http://schemas.microsoft.com/office/drawing/2014/main" id="{9354B82F-BE75-A0BF-6C2B-FBFBE26E6A4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8998" name="Text Box 5">
          <a:extLst>
            <a:ext uri="{FF2B5EF4-FFF2-40B4-BE49-F238E27FC236}">
              <a16:creationId xmlns:a16="http://schemas.microsoft.com/office/drawing/2014/main" id="{F56D4032-90D9-18AA-122B-1B1B45E60C2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8999" name="Text Box 2">
          <a:extLst>
            <a:ext uri="{FF2B5EF4-FFF2-40B4-BE49-F238E27FC236}">
              <a16:creationId xmlns:a16="http://schemas.microsoft.com/office/drawing/2014/main" id="{5000645C-8AEE-B87E-BC09-149CE9A67D59}"/>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000" name="Text Box 6">
          <a:extLst>
            <a:ext uri="{FF2B5EF4-FFF2-40B4-BE49-F238E27FC236}">
              <a16:creationId xmlns:a16="http://schemas.microsoft.com/office/drawing/2014/main" id="{3172BF9F-A214-DEFA-09BF-DBCEEBF2337C}"/>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001" name="Text Box 2">
          <a:extLst>
            <a:ext uri="{FF2B5EF4-FFF2-40B4-BE49-F238E27FC236}">
              <a16:creationId xmlns:a16="http://schemas.microsoft.com/office/drawing/2014/main" id="{69F6EAA0-0EBD-CD90-85A9-78C13B085EBD}"/>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002" name="Text Box 2">
          <a:extLst>
            <a:ext uri="{FF2B5EF4-FFF2-40B4-BE49-F238E27FC236}">
              <a16:creationId xmlns:a16="http://schemas.microsoft.com/office/drawing/2014/main" id="{C7252F32-7A9D-B055-24AA-AE0EE753A2D6}"/>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03" name="Text Box 2">
          <a:extLst>
            <a:ext uri="{FF2B5EF4-FFF2-40B4-BE49-F238E27FC236}">
              <a16:creationId xmlns:a16="http://schemas.microsoft.com/office/drawing/2014/main" id="{9C366F48-3A1E-F8AA-D781-46687ECB6C3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04" name="Text Box 6">
          <a:extLst>
            <a:ext uri="{FF2B5EF4-FFF2-40B4-BE49-F238E27FC236}">
              <a16:creationId xmlns:a16="http://schemas.microsoft.com/office/drawing/2014/main" id="{E4BC4C08-DA84-E7C1-CE11-D18CEAD554E6}"/>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05" name="Text Box 2">
          <a:extLst>
            <a:ext uri="{FF2B5EF4-FFF2-40B4-BE49-F238E27FC236}">
              <a16:creationId xmlns:a16="http://schemas.microsoft.com/office/drawing/2014/main" id="{5313234E-49CF-E107-0403-92C108D61BB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06" name="Text Box 2">
          <a:extLst>
            <a:ext uri="{FF2B5EF4-FFF2-40B4-BE49-F238E27FC236}">
              <a16:creationId xmlns:a16="http://schemas.microsoft.com/office/drawing/2014/main" id="{710D23E5-AB78-D11C-5916-6F9F804D5E0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07" name="Text Box 2">
          <a:extLst>
            <a:ext uri="{FF2B5EF4-FFF2-40B4-BE49-F238E27FC236}">
              <a16:creationId xmlns:a16="http://schemas.microsoft.com/office/drawing/2014/main" id="{5D6B87C1-9A91-24D4-7F05-4F89AC47FF6E}"/>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08" name="Text Box 6">
          <a:extLst>
            <a:ext uri="{FF2B5EF4-FFF2-40B4-BE49-F238E27FC236}">
              <a16:creationId xmlns:a16="http://schemas.microsoft.com/office/drawing/2014/main" id="{AC1BB6C1-DB7E-23CC-C084-E8BC7C572C6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09" name="Text Box 2">
          <a:extLst>
            <a:ext uri="{FF2B5EF4-FFF2-40B4-BE49-F238E27FC236}">
              <a16:creationId xmlns:a16="http://schemas.microsoft.com/office/drawing/2014/main" id="{EC1F1C60-3F05-0A03-1571-06DF508D8D6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10" name="Text Box 2">
          <a:extLst>
            <a:ext uri="{FF2B5EF4-FFF2-40B4-BE49-F238E27FC236}">
              <a16:creationId xmlns:a16="http://schemas.microsoft.com/office/drawing/2014/main" id="{F3754E40-4483-890E-6C3A-0C4F4133C3F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11" name="Text Box 2">
          <a:extLst>
            <a:ext uri="{FF2B5EF4-FFF2-40B4-BE49-F238E27FC236}">
              <a16:creationId xmlns:a16="http://schemas.microsoft.com/office/drawing/2014/main" id="{8EABC067-0A9F-3C33-3951-65DA440DAFB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12" name="Text Box 6">
          <a:extLst>
            <a:ext uri="{FF2B5EF4-FFF2-40B4-BE49-F238E27FC236}">
              <a16:creationId xmlns:a16="http://schemas.microsoft.com/office/drawing/2014/main" id="{6B0D4738-6825-2C6A-F7F5-38F5F00B85E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13" name="Text Box 2">
          <a:extLst>
            <a:ext uri="{FF2B5EF4-FFF2-40B4-BE49-F238E27FC236}">
              <a16:creationId xmlns:a16="http://schemas.microsoft.com/office/drawing/2014/main" id="{DA5844F1-B831-D4E0-33A4-96D73E65FF11}"/>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14" name="Text Box 2">
          <a:extLst>
            <a:ext uri="{FF2B5EF4-FFF2-40B4-BE49-F238E27FC236}">
              <a16:creationId xmlns:a16="http://schemas.microsoft.com/office/drawing/2014/main" id="{7A11875D-95F9-A32A-5F9D-B34B2C1E68E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15" name="Text Box 2">
          <a:extLst>
            <a:ext uri="{FF2B5EF4-FFF2-40B4-BE49-F238E27FC236}">
              <a16:creationId xmlns:a16="http://schemas.microsoft.com/office/drawing/2014/main" id="{9488F373-C08E-9A36-0C8B-E40129025A7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16" name="Text Box 6">
          <a:extLst>
            <a:ext uri="{FF2B5EF4-FFF2-40B4-BE49-F238E27FC236}">
              <a16:creationId xmlns:a16="http://schemas.microsoft.com/office/drawing/2014/main" id="{D5F9F4BC-C0DD-DABA-CFDA-8CE1DA4A9F2E}"/>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17" name="Text Box 2">
          <a:extLst>
            <a:ext uri="{FF2B5EF4-FFF2-40B4-BE49-F238E27FC236}">
              <a16:creationId xmlns:a16="http://schemas.microsoft.com/office/drawing/2014/main" id="{08E450DB-F765-52A8-EC0A-A2917AAEF4A9}"/>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18" name="Text Box 2">
          <a:extLst>
            <a:ext uri="{FF2B5EF4-FFF2-40B4-BE49-F238E27FC236}">
              <a16:creationId xmlns:a16="http://schemas.microsoft.com/office/drawing/2014/main" id="{7CDFDDB7-8848-7DCA-6A28-AE05C3294B1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19" name="Text Box 2">
          <a:extLst>
            <a:ext uri="{FF2B5EF4-FFF2-40B4-BE49-F238E27FC236}">
              <a16:creationId xmlns:a16="http://schemas.microsoft.com/office/drawing/2014/main" id="{02ABB630-1363-E507-450A-AD7C24C195E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020" name="Text Box 2">
          <a:extLst>
            <a:ext uri="{FF2B5EF4-FFF2-40B4-BE49-F238E27FC236}">
              <a16:creationId xmlns:a16="http://schemas.microsoft.com/office/drawing/2014/main" id="{5AA65CB1-3ED2-9F30-F6DC-5FAB21C8B503}"/>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21" name="Text Box 6">
          <a:extLst>
            <a:ext uri="{FF2B5EF4-FFF2-40B4-BE49-F238E27FC236}">
              <a16:creationId xmlns:a16="http://schemas.microsoft.com/office/drawing/2014/main" id="{CDF589CD-0740-F5C6-5773-C3FF021A824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22" name="Text Box 2">
          <a:extLst>
            <a:ext uri="{FF2B5EF4-FFF2-40B4-BE49-F238E27FC236}">
              <a16:creationId xmlns:a16="http://schemas.microsoft.com/office/drawing/2014/main" id="{69F13DC4-8063-A85F-80A1-08C329DD65D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23" name="Text Box 2">
          <a:extLst>
            <a:ext uri="{FF2B5EF4-FFF2-40B4-BE49-F238E27FC236}">
              <a16:creationId xmlns:a16="http://schemas.microsoft.com/office/drawing/2014/main" id="{26B72DED-B1C9-1EB3-E6D8-0D4A88AFDE08}"/>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24" name="Text Box 2">
          <a:extLst>
            <a:ext uri="{FF2B5EF4-FFF2-40B4-BE49-F238E27FC236}">
              <a16:creationId xmlns:a16="http://schemas.microsoft.com/office/drawing/2014/main" id="{45CEC6A1-F550-026D-2417-20561D53EF58}"/>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25" name="Text Box 6">
          <a:extLst>
            <a:ext uri="{FF2B5EF4-FFF2-40B4-BE49-F238E27FC236}">
              <a16:creationId xmlns:a16="http://schemas.microsoft.com/office/drawing/2014/main" id="{E321FA7A-99DE-6F09-CDB7-AD5B3253F009}"/>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26" name="Text Box 2">
          <a:extLst>
            <a:ext uri="{FF2B5EF4-FFF2-40B4-BE49-F238E27FC236}">
              <a16:creationId xmlns:a16="http://schemas.microsoft.com/office/drawing/2014/main" id="{D33AF521-D042-ACAA-19F4-EC832C0FC19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27" name="Text Box 2">
          <a:extLst>
            <a:ext uri="{FF2B5EF4-FFF2-40B4-BE49-F238E27FC236}">
              <a16:creationId xmlns:a16="http://schemas.microsoft.com/office/drawing/2014/main" id="{95CC966F-7242-A6A6-BECC-C628CB21A6BB}"/>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28" name="Text Box 2">
          <a:extLst>
            <a:ext uri="{FF2B5EF4-FFF2-40B4-BE49-F238E27FC236}">
              <a16:creationId xmlns:a16="http://schemas.microsoft.com/office/drawing/2014/main" id="{340DA161-456C-1C38-1F53-E9D74749FEFE}"/>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29" name="Text Box 6">
          <a:extLst>
            <a:ext uri="{FF2B5EF4-FFF2-40B4-BE49-F238E27FC236}">
              <a16:creationId xmlns:a16="http://schemas.microsoft.com/office/drawing/2014/main" id="{00BF3156-50D4-1EF6-DB7A-975FA37D987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30" name="Text Box 2">
          <a:extLst>
            <a:ext uri="{FF2B5EF4-FFF2-40B4-BE49-F238E27FC236}">
              <a16:creationId xmlns:a16="http://schemas.microsoft.com/office/drawing/2014/main" id="{246453CB-9328-8EA3-FE61-C433DEB8A6A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31" name="Text Box 2">
          <a:extLst>
            <a:ext uri="{FF2B5EF4-FFF2-40B4-BE49-F238E27FC236}">
              <a16:creationId xmlns:a16="http://schemas.microsoft.com/office/drawing/2014/main" id="{3F2A0880-1983-21A8-66BC-CF27FB802CE8}"/>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32" name="Text Box 2">
          <a:extLst>
            <a:ext uri="{FF2B5EF4-FFF2-40B4-BE49-F238E27FC236}">
              <a16:creationId xmlns:a16="http://schemas.microsoft.com/office/drawing/2014/main" id="{F07AC634-CA1C-682E-4E8D-5D54A56422D8}"/>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33" name="Text Box 6">
          <a:extLst>
            <a:ext uri="{FF2B5EF4-FFF2-40B4-BE49-F238E27FC236}">
              <a16:creationId xmlns:a16="http://schemas.microsoft.com/office/drawing/2014/main" id="{EABB02B4-DA85-1C4A-4898-A818DF11736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34" name="Text Box 2">
          <a:extLst>
            <a:ext uri="{FF2B5EF4-FFF2-40B4-BE49-F238E27FC236}">
              <a16:creationId xmlns:a16="http://schemas.microsoft.com/office/drawing/2014/main" id="{5170C881-A642-B72B-BC0E-0E24FCC7F5E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35" name="Text Box 2">
          <a:extLst>
            <a:ext uri="{FF2B5EF4-FFF2-40B4-BE49-F238E27FC236}">
              <a16:creationId xmlns:a16="http://schemas.microsoft.com/office/drawing/2014/main" id="{E324F224-C925-5C01-F14C-A672EE454FC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36" name="Text Box 2">
          <a:extLst>
            <a:ext uri="{FF2B5EF4-FFF2-40B4-BE49-F238E27FC236}">
              <a16:creationId xmlns:a16="http://schemas.microsoft.com/office/drawing/2014/main" id="{3BA2D6AA-2DD1-5858-02B6-6934BE4318F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37" name="Text Box 6">
          <a:extLst>
            <a:ext uri="{FF2B5EF4-FFF2-40B4-BE49-F238E27FC236}">
              <a16:creationId xmlns:a16="http://schemas.microsoft.com/office/drawing/2014/main" id="{B9648E3E-8390-13BC-5292-01E1DAD16E7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38" name="Text Box 2">
          <a:extLst>
            <a:ext uri="{FF2B5EF4-FFF2-40B4-BE49-F238E27FC236}">
              <a16:creationId xmlns:a16="http://schemas.microsoft.com/office/drawing/2014/main" id="{17A3A837-9B2C-3F57-1FE0-26F8AB65E25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39" name="Text Box 2">
          <a:extLst>
            <a:ext uri="{FF2B5EF4-FFF2-40B4-BE49-F238E27FC236}">
              <a16:creationId xmlns:a16="http://schemas.microsoft.com/office/drawing/2014/main" id="{04466701-2339-86C1-F88D-8AE79DEB8AF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40" name="Text Box 2">
          <a:extLst>
            <a:ext uri="{FF2B5EF4-FFF2-40B4-BE49-F238E27FC236}">
              <a16:creationId xmlns:a16="http://schemas.microsoft.com/office/drawing/2014/main" id="{EC184110-B7F1-4F29-D33B-32CF2CDD6EF8}"/>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41" name="Text Box 6">
          <a:extLst>
            <a:ext uri="{FF2B5EF4-FFF2-40B4-BE49-F238E27FC236}">
              <a16:creationId xmlns:a16="http://schemas.microsoft.com/office/drawing/2014/main" id="{7F276F35-3542-3FAB-48C3-0E2084737FC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42" name="Text Box 2">
          <a:extLst>
            <a:ext uri="{FF2B5EF4-FFF2-40B4-BE49-F238E27FC236}">
              <a16:creationId xmlns:a16="http://schemas.microsoft.com/office/drawing/2014/main" id="{711EA61A-BAF3-81AB-C946-626DBFCA346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43" name="Text Box 2">
          <a:extLst>
            <a:ext uri="{FF2B5EF4-FFF2-40B4-BE49-F238E27FC236}">
              <a16:creationId xmlns:a16="http://schemas.microsoft.com/office/drawing/2014/main" id="{2E9949C4-06F7-78B5-83DD-3A7D3955C8A8}"/>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44" name="Text Box 2">
          <a:extLst>
            <a:ext uri="{FF2B5EF4-FFF2-40B4-BE49-F238E27FC236}">
              <a16:creationId xmlns:a16="http://schemas.microsoft.com/office/drawing/2014/main" id="{BAF80970-4F69-FC54-BC91-CCF33110F5B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45" name="Text Box 6">
          <a:extLst>
            <a:ext uri="{FF2B5EF4-FFF2-40B4-BE49-F238E27FC236}">
              <a16:creationId xmlns:a16="http://schemas.microsoft.com/office/drawing/2014/main" id="{BB444FBC-57CD-A542-2AB1-F6547155B32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46" name="Text Box 2">
          <a:extLst>
            <a:ext uri="{FF2B5EF4-FFF2-40B4-BE49-F238E27FC236}">
              <a16:creationId xmlns:a16="http://schemas.microsoft.com/office/drawing/2014/main" id="{060E2F1C-B224-7D03-FF60-F277EC0D610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47" name="Text Box 2">
          <a:extLst>
            <a:ext uri="{FF2B5EF4-FFF2-40B4-BE49-F238E27FC236}">
              <a16:creationId xmlns:a16="http://schemas.microsoft.com/office/drawing/2014/main" id="{71E5BEF0-4ACE-B59C-E54C-4518B27FD38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48" name="Text Box 2">
          <a:extLst>
            <a:ext uri="{FF2B5EF4-FFF2-40B4-BE49-F238E27FC236}">
              <a16:creationId xmlns:a16="http://schemas.microsoft.com/office/drawing/2014/main" id="{5560BA11-4E28-7E4F-FA8A-2F0F83F810C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49" name="Text Box 6">
          <a:extLst>
            <a:ext uri="{FF2B5EF4-FFF2-40B4-BE49-F238E27FC236}">
              <a16:creationId xmlns:a16="http://schemas.microsoft.com/office/drawing/2014/main" id="{89197299-FA2F-9E26-51B1-01EEBE4F033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50" name="Text Box 2">
          <a:extLst>
            <a:ext uri="{FF2B5EF4-FFF2-40B4-BE49-F238E27FC236}">
              <a16:creationId xmlns:a16="http://schemas.microsoft.com/office/drawing/2014/main" id="{33DE76ED-8130-8057-FE2B-FA03EC029728}"/>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51" name="Text Box 2">
          <a:extLst>
            <a:ext uri="{FF2B5EF4-FFF2-40B4-BE49-F238E27FC236}">
              <a16:creationId xmlns:a16="http://schemas.microsoft.com/office/drawing/2014/main" id="{80D849A0-AAC9-98DC-ABA0-614B3C87AEE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52" name="Text Box 2">
          <a:extLst>
            <a:ext uri="{FF2B5EF4-FFF2-40B4-BE49-F238E27FC236}">
              <a16:creationId xmlns:a16="http://schemas.microsoft.com/office/drawing/2014/main" id="{A0A028E3-A7CC-ECC9-4640-FB35E6F9174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53" name="Text Box 6">
          <a:extLst>
            <a:ext uri="{FF2B5EF4-FFF2-40B4-BE49-F238E27FC236}">
              <a16:creationId xmlns:a16="http://schemas.microsoft.com/office/drawing/2014/main" id="{69904A54-FE25-6120-A39F-77BB53C83F29}"/>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54" name="Text Box 2">
          <a:extLst>
            <a:ext uri="{FF2B5EF4-FFF2-40B4-BE49-F238E27FC236}">
              <a16:creationId xmlns:a16="http://schemas.microsoft.com/office/drawing/2014/main" id="{46358826-4D35-CADF-D8BF-BCDB72A8BCB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55" name="Text Box 2">
          <a:extLst>
            <a:ext uri="{FF2B5EF4-FFF2-40B4-BE49-F238E27FC236}">
              <a16:creationId xmlns:a16="http://schemas.microsoft.com/office/drawing/2014/main" id="{79A15441-37D8-1B6F-91CD-9A9ACC9CC9B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56" name="Text Box 2">
          <a:extLst>
            <a:ext uri="{FF2B5EF4-FFF2-40B4-BE49-F238E27FC236}">
              <a16:creationId xmlns:a16="http://schemas.microsoft.com/office/drawing/2014/main" id="{C62865DD-658A-C8D7-9960-390F1FC3DF5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57" name="Text Box 6">
          <a:extLst>
            <a:ext uri="{FF2B5EF4-FFF2-40B4-BE49-F238E27FC236}">
              <a16:creationId xmlns:a16="http://schemas.microsoft.com/office/drawing/2014/main" id="{58D529E5-397A-DAC7-6449-8D312562F1D6}"/>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58" name="Text Box 2">
          <a:extLst>
            <a:ext uri="{FF2B5EF4-FFF2-40B4-BE49-F238E27FC236}">
              <a16:creationId xmlns:a16="http://schemas.microsoft.com/office/drawing/2014/main" id="{95FE6B7A-099A-206D-9C5C-0173C2B58E08}"/>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59" name="Text Box 2">
          <a:extLst>
            <a:ext uri="{FF2B5EF4-FFF2-40B4-BE49-F238E27FC236}">
              <a16:creationId xmlns:a16="http://schemas.microsoft.com/office/drawing/2014/main" id="{105F8F44-74AF-7DB0-3841-A9647F7EE01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60" name="Text Box 2">
          <a:extLst>
            <a:ext uri="{FF2B5EF4-FFF2-40B4-BE49-F238E27FC236}">
              <a16:creationId xmlns:a16="http://schemas.microsoft.com/office/drawing/2014/main" id="{D6D893BC-6CBF-F6D7-05CC-B43769FA943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61" name="Text Box 6">
          <a:extLst>
            <a:ext uri="{FF2B5EF4-FFF2-40B4-BE49-F238E27FC236}">
              <a16:creationId xmlns:a16="http://schemas.microsoft.com/office/drawing/2014/main" id="{1D061B21-58D1-A42D-F2C4-F5D7358FB03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62" name="Text Box 2">
          <a:extLst>
            <a:ext uri="{FF2B5EF4-FFF2-40B4-BE49-F238E27FC236}">
              <a16:creationId xmlns:a16="http://schemas.microsoft.com/office/drawing/2014/main" id="{F6061B85-6700-F30F-2F4C-EC92354D119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63" name="Text Box 2">
          <a:extLst>
            <a:ext uri="{FF2B5EF4-FFF2-40B4-BE49-F238E27FC236}">
              <a16:creationId xmlns:a16="http://schemas.microsoft.com/office/drawing/2014/main" id="{21B30473-5C1D-DCCC-FB7A-FF43F7754AC1}"/>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64" name="Text Box 2">
          <a:extLst>
            <a:ext uri="{FF2B5EF4-FFF2-40B4-BE49-F238E27FC236}">
              <a16:creationId xmlns:a16="http://schemas.microsoft.com/office/drawing/2014/main" id="{165FA3EB-5F48-DBCF-3A05-F38EC511179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65" name="Text Box 6">
          <a:extLst>
            <a:ext uri="{FF2B5EF4-FFF2-40B4-BE49-F238E27FC236}">
              <a16:creationId xmlns:a16="http://schemas.microsoft.com/office/drawing/2014/main" id="{4EC2CF65-814F-750D-2076-0C66D0D4401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66" name="Text Box 2">
          <a:extLst>
            <a:ext uri="{FF2B5EF4-FFF2-40B4-BE49-F238E27FC236}">
              <a16:creationId xmlns:a16="http://schemas.microsoft.com/office/drawing/2014/main" id="{058FA3A3-258F-5502-75BA-5E4E0CF0DCF6}"/>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67" name="Text Box 2">
          <a:extLst>
            <a:ext uri="{FF2B5EF4-FFF2-40B4-BE49-F238E27FC236}">
              <a16:creationId xmlns:a16="http://schemas.microsoft.com/office/drawing/2014/main" id="{36C181C8-41BA-D76B-D354-5B726C55CA26}"/>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68" name="Text Box 2">
          <a:extLst>
            <a:ext uri="{FF2B5EF4-FFF2-40B4-BE49-F238E27FC236}">
              <a16:creationId xmlns:a16="http://schemas.microsoft.com/office/drawing/2014/main" id="{FADE54D7-F907-D1B8-4C43-DB40019F0A2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69" name="Text Box 6">
          <a:extLst>
            <a:ext uri="{FF2B5EF4-FFF2-40B4-BE49-F238E27FC236}">
              <a16:creationId xmlns:a16="http://schemas.microsoft.com/office/drawing/2014/main" id="{E9C33338-F43D-ABB6-A2AB-560C50742F6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70" name="Text Box 2">
          <a:extLst>
            <a:ext uri="{FF2B5EF4-FFF2-40B4-BE49-F238E27FC236}">
              <a16:creationId xmlns:a16="http://schemas.microsoft.com/office/drawing/2014/main" id="{A502E5CA-4071-D280-44CB-B3AF0771D558}"/>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71" name="Text Box 2">
          <a:extLst>
            <a:ext uri="{FF2B5EF4-FFF2-40B4-BE49-F238E27FC236}">
              <a16:creationId xmlns:a16="http://schemas.microsoft.com/office/drawing/2014/main" id="{187ED7BE-2984-E495-F1BB-6AE2FD4E302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72" name="Text Box 2">
          <a:extLst>
            <a:ext uri="{FF2B5EF4-FFF2-40B4-BE49-F238E27FC236}">
              <a16:creationId xmlns:a16="http://schemas.microsoft.com/office/drawing/2014/main" id="{DCCE468F-BCE3-9A20-3FE6-AEA35C878F5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73" name="Text Box 6">
          <a:extLst>
            <a:ext uri="{FF2B5EF4-FFF2-40B4-BE49-F238E27FC236}">
              <a16:creationId xmlns:a16="http://schemas.microsoft.com/office/drawing/2014/main" id="{B81D765C-3CA5-C6AE-B9F7-936180A5233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74" name="Text Box 2">
          <a:extLst>
            <a:ext uri="{FF2B5EF4-FFF2-40B4-BE49-F238E27FC236}">
              <a16:creationId xmlns:a16="http://schemas.microsoft.com/office/drawing/2014/main" id="{65793175-C032-0C86-D2FD-84D8BA3EB05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75" name="Text Box 2">
          <a:extLst>
            <a:ext uri="{FF2B5EF4-FFF2-40B4-BE49-F238E27FC236}">
              <a16:creationId xmlns:a16="http://schemas.microsoft.com/office/drawing/2014/main" id="{7126651E-3288-18AB-B437-C48916FA83C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76" name="Text Box 2">
          <a:extLst>
            <a:ext uri="{FF2B5EF4-FFF2-40B4-BE49-F238E27FC236}">
              <a16:creationId xmlns:a16="http://schemas.microsoft.com/office/drawing/2014/main" id="{8E9F5778-0FA1-ED8D-4607-597502D32646}"/>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77" name="Text Box 6">
          <a:extLst>
            <a:ext uri="{FF2B5EF4-FFF2-40B4-BE49-F238E27FC236}">
              <a16:creationId xmlns:a16="http://schemas.microsoft.com/office/drawing/2014/main" id="{94008BE0-5774-A0BF-1085-96DF9F11818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78" name="Text Box 2">
          <a:extLst>
            <a:ext uri="{FF2B5EF4-FFF2-40B4-BE49-F238E27FC236}">
              <a16:creationId xmlns:a16="http://schemas.microsoft.com/office/drawing/2014/main" id="{FD69318A-7FC0-FBB5-0167-816EB18BAA46}"/>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79" name="Text Box 2">
          <a:extLst>
            <a:ext uri="{FF2B5EF4-FFF2-40B4-BE49-F238E27FC236}">
              <a16:creationId xmlns:a16="http://schemas.microsoft.com/office/drawing/2014/main" id="{10335DC2-1C0D-1615-90C4-B242E03EAEB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80" name="Text Box 2">
          <a:extLst>
            <a:ext uri="{FF2B5EF4-FFF2-40B4-BE49-F238E27FC236}">
              <a16:creationId xmlns:a16="http://schemas.microsoft.com/office/drawing/2014/main" id="{9ACAEF40-5709-81E9-05FA-C618128D9569}"/>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81" name="Text Box 6">
          <a:extLst>
            <a:ext uri="{FF2B5EF4-FFF2-40B4-BE49-F238E27FC236}">
              <a16:creationId xmlns:a16="http://schemas.microsoft.com/office/drawing/2014/main" id="{4F67E3D5-62CD-AC1B-C92D-B4EA972ADB0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82" name="Text Box 2">
          <a:extLst>
            <a:ext uri="{FF2B5EF4-FFF2-40B4-BE49-F238E27FC236}">
              <a16:creationId xmlns:a16="http://schemas.microsoft.com/office/drawing/2014/main" id="{493E86F8-2141-934A-2A1E-6FA37484037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83" name="Text Box 2">
          <a:extLst>
            <a:ext uri="{FF2B5EF4-FFF2-40B4-BE49-F238E27FC236}">
              <a16:creationId xmlns:a16="http://schemas.microsoft.com/office/drawing/2014/main" id="{D8420B1C-8AB1-821A-65C0-68BEBD26C77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84" name="Text Box 2">
          <a:extLst>
            <a:ext uri="{FF2B5EF4-FFF2-40B4-BE49-F238E27FC236}">
              <a16:creationId xmlns:a16="http://schemas.microsoft.com/office/drawing/2014/main" id="{5419A659-D495-1B14-7BC4-06EEA83B3C6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85" name="Text Box 6">
          <a:extLst>
            <a:ext uri="{FF2B5EF4-FFF2-40B4-BE49-F238E27FC236}">
              <a16:creationId xmlns:a16="http://schemas.microsoft.com/office/drawing/2014/main" id="{C7D30DCA-CDCF-9635-8F3E-A05B606247B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86" name="Text Box 2">
          <a:extLst>
            <a:ext uri="{FF2B5EF4-FFF2-40B4-BE49-F238E27FC236}">
              <a16:creationId xmlns:a16="http://schemas.microsoft.com/office/drawing/2014/main" id="{CC45B3C5-036F-9BE3-F9D3-399A32A4D2F1}"/>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87" name="Text Box 2">
          <a:extLst>
            <a:ext uri="{FF2B5EF4-FFF2-40B4-BE49-F238E27FC236}">
              <a16:creationId xmlns:a16="http://schemas.microsoft.com/office/drawing/2014/main" id="{DFAED9DA-FDDE-8673-2ACA-95005FB83BA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88" name="Text Box 2">
          <a:extLst>
            <a:ext uri="{FF2B5EF4-FFF2-40B4-BE49-F238E27FC236}">
              <a16:creationId xmlns:a16="http://schemas.microsoft.com/office/drawing/2014/main" id="{1515BF72-4710-1DA8-E71D-7EBF08AA3BD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89" name="Text Box 6">
          <a:extLst>
            <a:ext uri="{FF2B5EF4-FFF2-40B4-BE49-F238E27FC236}">
              <a16:creationId xmlns:a16="http://schemas.microsoft.com/office/drawing/2014/main" id="{830C63F0-0665-45CD-580D-857921D0AF1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90" name="Text Box 2">
          <a:extLst>
            <a:ext uri="{FF2B5EF4-FFF2-40B4-BE49-F238E27FC236}">
              <a16:creationId xmlns:a16="http://schemas.microsoft.com/office/drawing/2014/main" id="{EBCCE4AE-5CB7-329C-8AEC-D21282C34749}"/>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91" name="Text Box 2">
          <a:extLst>
            <a:ext uri="{FF2B5EF4-FFF2-40B4-BE49-F238E27FC236}">
              <a16:creationId xmlns:a16="http://schemas.microsoft.com/office/drawing/2014/main" id="{CD9A19C9-AE4B-994A-FE16-8646437F305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92" name="Text Box 2">
          <a:extLst>
            <a:ext uri="{FF2B5EF4-FFF2-40B4-BE49-F238E27FC236}">
              <a16:creationId xmlns:a16="http://schemas.microsoft.com/office/drawing/2014/main" id="{56BF3DBD-DA01-232A-CC7F-B6427167033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93" name="Text Box 6">
          <a:extLst>
            <a:ext uri="{FF2B5EF4-FFF2-40B4-BE49-F238E27FC236}">
              <a16:creationId xmlns:a16="http://schemas.microsoft.com/office/drawing/2014/main" id="{BB95279B-DD32-F856-432B-8CBD14AE3FCE}"/>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94" name="Text Box 2">
          <a:extLst>
            <a:ext uri="{FF2B5EF4-FFF2-40B4-BE49-F238E27FC236}">
              <a16:creationId xmlns:a16="http://schemas.microsoft.com/office/drawing/2014/main" id="{3E09522E-BD23-EDB7-F5E6-7DE15361BC6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95" name="Text Box 2">
          <a:extLst>
            <a:ext uri="{FF2B5EF4-FFF2-40B4-BE49-F238E27FC236}">
              <a16:creationId xmlns:a16="http://schemas.microsoft.com/office/drawing/2014/main" id="{1D795BCD-ACA8-DAE6-F016-2E90FB5AD54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96" name="Text Box 2">
          <a:extLst>
            <a:ext uri="{FF2B5EF4-FFF2-40B4-BE49-F238E27FC236}">
              <a16:creationId xmlns:a16="http://schemas.microsoft.com/office/drawing/2014/main" id="{B0C5B493-E695-B6D5-F8FC-FE3F8F0E288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97" name="Text Box 6">
          <a:extLst>
            <a:ext uri="{FF2B5EF4-FFF2-40B4-BE49-F238E27FC236}">
              <a16:creationId xmlns:a16="http://schemas.microsoft.com/office/drawing/2014/main" id="{2F858E73-D314-71EA-5B55-2C1BDDBEB7C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98" name="Text Box 2">
          <a:extLst>
            <a:ext uri="{FF2B5EF4-FFF2-40B4-BE49-F238E27FC236}">
              <a16:creationId xmlns:a16="http://schemas.microsoft.com/office/drawing/2014/main" id="{8A9F2ADB-717E-13BC-5AE4-64DE9A01D5B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099" name="Text Box 2">
          <a:extLst>
            <a:ext uri="{FF2B5EF4-FFF2-40B4-BE49-F238E27FC236}">
              <a16:creationId xmlns:a16="http://schemas.microsoft.com/office/drawing/2014/main" id="{A68C4F53-AAA1-9F57-17C1-11E601BD859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00" name="Text Box 2">
          <a:extLst>
            <a:ext uri="{FF2B5EF4-FFF2-40B4-BE49-F238E27FC236}">
              <a16:creationId xmlns:a16="http://schemas.microsoft.com/office/drawing/2014/main" id="{BCCA3391-2A95-B02B-C721-7EA7314BCA58}"/>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01" name="Text Box 6">
          <a:extLst>
            <a:ext uri="{FF2B5EF4-FFF2-40B4-BE49-F238E27FC236}">
              <a16:creationId xmlns:a16="http://schemas.microsoft.com/office/drawing/2014/main" id="{D7B5A45F-48B9-47CA-B693-687866E55A8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02" name="Text Box 2">
          <a:extLst>
            <a:ext uri="{FF2B5EF4-FFF2-40B4-BE49-F238E27FC236}">
              <a16:creationId xmlns:a16="http://schemas.microsoft.com/office/drawing/2014/main" id="{FC6AB104-1A52-DAE5-A7BC-9A151B7E939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03" name="Text Box 2">
          <a:extLst>
            <a:ext uri="{FF2B5EF4-FFF2-40B4-BE49-F238E27FC236}">
              <a16:creationId xmlns:a16="http://schemas.microsoft.com/office/drawing/2014/main" id="{AD77D08D-B7D5-FC07-C434-D426A6385846}"/>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04" name="Text Box 2">
          <a:extLst>
            <a:ext uri="{FF2B5EF4-FFF2-40B4-BE49-F238E27FC236}">
              <a16:creationId xmlns:a16="http://schemas.microsoft.com/office/drawing/2014/main" id="{D9AC83C6-2681-1B98-4C65-BA288F76031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05" name="Text Box 2">
          <a:extLst>
            <a:ext uri="{FF2B5EF4-FFF2-40B4-BE49-F238E27FC236}">
              <a16:creationId xmlns:a16="http://schemas.microsoft.com/office/drawing/2014/main" id="{352748CD-F988-B039-0154-8AA37C23A457}"/>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06" name="Text Box 6">
          <a:extLst>
            <a:ext uri="{FF2B5EF4-FFF2-40B4-BE49-F238E27FC236}">
              <a16:creationId xmlns:a16="http://schemas.microsoft.com/office/drawing/2014/main" id="{716FFC01-D83A-BA14-F8AB-9A2D68FA51A0}"/>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07" name="Text Box 2">
          <a:extLst>
            <a:ext uri="{FF2B5EF4-FFF2-40B4-BE49-F238E27FC236}">
              <a16:creationId xmlns:a16="http://schemas.microsoft.com/office/drawing/2014/main" id="{DDB41508-21C3-0364-19A2-C081E836B67B}"/>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08" name="Text Box 2">
          <a:extLst>
            <a:ext uri="{FF2B5EF4-FFF2-40B4-BE49-F238E27FC236}">
              <a16:creationId xmlns:a16="http://schemas.microsoft.com/office/drawing/2014/main" id="{6A0245E0-7E60-E399-E5F6-8809A129314A}"/>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09" name="Text Box 2">
          <a:extLst>
            <a:ext uri="{FF2B5EF4-FFF2-40B4-BE49-F238E27FC236}">
              <a16:creationId xmlns:a16="http://schemas.microsoft.com/office/drawing/2014/main" id="{21E1E0D1-93C5-8414-5563-F5E7FAF21A2B}"/>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10" name="Text Box 2">
          <a:extLst>
            <a:ext uri="{FF2B5EF4-FFF2-40B4-BE49-F238E27FC236}">
              <a16:creationId xmlns:a16="http://schemas.microsoft.com/office/drawing/2014/main" id="{F07FAECF-A95A-AC2A-6936-CC609A124EF3}"/>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11" name="Text Box 2">
          <a:extLst>
            <a:ext uri="{FF2B5EF4-FFF2-40B4-BE49-F238E27FC236}">
              <a16:creationId xmlns:a16="http://schemas.microsoft.com/office/drawing/2014/main" id="{54E771A8-E675-25D0-45F5-5103DC803C75}"/>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12" name="Text Box 6">
          <a:extLst>
            <a:ext uri="{FF2B5EF4-FFF2-40B4-BE49-F238E27FC236}">
              <a16:creationId xmlns:a16="http://schemas.microsoft.com/office/drawing/2014/main" id="{D58292F9-2FA8-BB33-4FA5-278B54A15249}"/>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13" name="Text Box 2">
          <a:extLst>
            <a:ext uri="{FF2B5EF4-FFF2-40B4-BE49-F238E27FC236}">
              <a16:creationId xmlns:a16="http://schemas.microsoft.com/office/drawing/2014/main" id="{A7DDFCD7-1D0F-4A30-472C-97DABEC3FA92}"/>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14" name="Text Box 2">
          <a:extLst>
            <a:ext uri="{FF2B5EF4-FFF2-40B4-BE49-F238E27FC236}">
              <a16:creationId xmlns:a16="http://schemas.microsoft.com/office/drawing/2014/main" id="{E8AAF1C4-32FF-8942-DE83-DE09367AE4DC}"/>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15" name="Text Box 2">
          <a:extLst>
            <a:ext uri="{FF2B5EF4-FFF2-40B4-BE49-F238E27FC236}">
              <a16:creationId xmlns:a16="http://schemas.microsoft.com/office/drawing/2014/main" id="{53DC8DAF-8D9D-5EB1-C649-76C2450E31C0}"/>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16" name="Text Box 2">
          <a:extLst>
            <a:ext uri="{FF2B5EF4-FFF2-40B4-BE49-F238E27FC236}">
              <a16:creationId xmlns:a16="http://schemas.microsoft.com/office/drawing/2014/main" id="{037F9B29-983E-B2FF-7EC0-A076360A10D7}"/>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17" name="Text Box 2">
          <a:extLst>
            <a:ext uri="{FF2B5EF4-FFF2-40B4-BE49-F238E27FC236}">
              <a16:creationId xmlns:a16="http://schemas.microsoft.com/office/drawing/2014/main" id="{9511CF6D-2B7F-9905-F768-23689CE4B946}"/>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18" name="Text Box 6">
          <a:extLst>
            <a:ext uri="{FF2B5EF4-FFF2-40B4-BE49-F238E27FC236}">
              <a16:creationId xmlns:a16="http://schemas.microsoft.com/office/drawing/2014/main" id="{419F63CF-84D4-A861-CB5A-B023BDD69A5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19" name="Text Box 2">
          <a:extLst>
            <a:ext uri="{FF2B5EF4-FFF2-40B4-BE49-F238E27FC236}">
              <a16:creationId xmlns:a16="http://schemas.microsoft.com/office/drawing/2014/main" id="{30B20026-79E8-AA31-71B5-CFABB230EAC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20" name="Text Box 2">
          <a:extLst>
            <a:ext uri="{FF2B5EF4-FFF2-40B4-BE49-F238E27FC236}">
              <a16:creationId xmlns:a16="http://schemas.microsoft.com/office/drawing/2014/main" id="{CD5085E8-BC1B-2530-2D02-0DB8F470318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21" name="Text Box 2">
          <a:extLst>
            <a:ext uri="{FF2B5EF4-FFF2-40B4-BE49-F238E27FC236}">
              <a16:creationId xmlns:a16="http://schemas.microsoft.com/office/drawing/2014/main" id="{A171BA57-4325-DEB0-3D3A-4DDB4BA4B03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22" name="Text Box 2">
          <a:extLst>
            <a:ext uri="{FF2B5EF4-FFF2-40B4-BE49-F238E27FC236}">
              <a16:creationId xmlns:a16="http://schemas.microsoft.com/office/drawing/2014/main" id="{3C2561F7-616A-E271-A020-DB82FCB236A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23" name="Text Box 2">
          <a:extLst>
            <a:ext uri="{FF2B5EF4-FFF2-40B4-BE49-F238E27FC236}">
              <a16:creationId xmlns:a16="http://schemas.microsoft.com/office/drawing/2014/main" id="{3B8D5B19-5EA3-E9C8-AA43-D8E9279E740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24" name="Text Box 6">
          <a:extLst>
            <a:ext uri="{FF2B5EF4-FFF2-40B4-BE49-F238E27FC236}">
              <a16:creationId xmlns:a16="http://schemas.microsoft.com/office/drawing/2014/main" id="{6A8F5CBA-EC1F-F85D-0480-0466695DA33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25" name="Text Box 2">
          <a:extLst>
            <a:ext uri="{FF2B5EF4-FFF2-40B4-BE49-F238E27FC236}">
              <a16:creationId xmlns:a16="http://schemas.microsoft.com/office/drawing/2014/main" id="{2F083271-B1A4-1E64-2169-63A2AF896FD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26" name="Text Box 2">
          <a:extLst>
            <a:ext uri="{FF2B5EF4-FFF2-40B4-BE49-F238E27FC236}">
              <a16:creationId xmlns:a16="http://schemas.microsoft.com/office/drawing/2014/main" id="{5688EACE-CA79-DABB-9961-EA8961A799A6}"/>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27" name="Text Box 2">
          <a:extLst>
            <a:ext uri="{FF2B5EF4-FFF2-40B4-BE49-F238E27FC236}">
              <a16:creationId xmlns:a16="http://schemas.microsoft.com/office/drawing/2014/main" id="{FA6ECDE1-6044-F637-E852-2940B73BC7D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28" name="Text Box 2">
          <a:extLst>
            <a:ext uri="{FF2B5EF4-FFF2-40B4-BE49-F238E27FC236}">
              <a16:creationId xmlns:a16="http://schemas.microsoft.com/office/drawing/2014/main" id="{3735C431-7E96-B58F-5AF8-BC54644C5CC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29" name="Text Box 6">
          <a:extLst>
            <a:ext uri="{FF2B5EF4-FFF2-40B4-BE49-F238E27FC236}">
              <a16:creationId xmlns:a16="http://schemas.microsoft.com/office/drawing/2014/main" id="{D6BF3A3A-DF51-097F-7BEE-F20EFF778AD8}"/>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30" name="Text Box 2">
          <a:extLst>
            <a:ext uri="{FF2B5EF4-FFF2-40B4-BE49-F238E27FC236}">
              <a16:creationId xmlns:a16="http://schemas.microsoft.com/office/drawing/2014/main" id="{8AD190C6-A0A1-33F9-7CC1-2EA5E0302F4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31" name="Text Box 2">
          <a:extLst>
            <a:ext uri="{FF2B5EF4-FFF2-40B4-BE49-F238E27FC236}">
              <a16:creationId xmlns:a16="http://schemas.microsoft.com/office/drawing/2014/main" id="{EAC02D6E-F3A6-E354-FA98-E8E6D2DCED38}"/>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32" name="Text Box 2">
          <a:extLst>
            <a:ext uri="{FF2B5EF4-FFF2-40B4-BE49-F238E27FC236}">
              <a16:creationId xmlns:a16="http://schemas.microsoft.com/office/drawing/2014/main" id="{5658095A-DDD1-446E-A7EC-B859520FF08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33" name="Text Box 2">
          <a:extLst>
            <a:ext uri="{FF2B5EF4-FFF2-40B4-BE49-F238E27FC236}">
              <a16:creationId xmlns:a16="http://schemas.microsoft.com/office/drawing/2014/main" id="{79D38850-6349-D029-C566-EA59605C0DE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34" name="Text Box 6">
          <a:extLst>
            <a:ext uri="{FF2B5EF4-FFF2-40B4-BE49-F238E27FC236}">
              <a16:creationId xmlns:a16="http://schemas.microsoft.com/office/drawing/2014/main" id="{03923198-A16C-C942-47B8-6DFF4CFDF57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35" name="Text Box 2">
          <a:extLst>
            <a:ext uri="{FF2B5EF4-FFF2-40B4-BE49-F238E27FC236}">
              <a16:creationId xmlns:a16="http://schemas.microsoft.com/office/drawing/2014/main" id="{6DB0A392-0562-ABB5-8384-E61F1BC551E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36" name="Text Box 2">
          <a:extLst>
            <a:ext uri="{FF2B5EF4-FFF2-40B4-BE49-F238E27FC236}">
              <a16:creationId xmlns:a16="http://schemas.microsoft.com/office/drawing/2014/main" id="{0278ACA8-9C7D-0389-423E-4F9120421C6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37" name="Text Box 2">
          <a:extLst>
            <a:ext uri="{FF2B5EF4-FFF2-40B4-BE49-F238E27FC236}">
              <a16:creationId xmlns:a16="http://schemas.microsoft.com/office/drawing/2014/main" id="{14F37C45-D23A-CD70-609D-AA3435EBDB1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38" name="Text Box 2">
          <a:extLst>
            <a:ext uri="{FF2B5EF4-FFF2-40B4-BE49-F238E27FC236}">
              <a16:creationId xmlns:a16="http://schemas.microsoft.com/office/drawing/2014/main" id="{63746396-80EB-EBE2-CCC5-B07890636D0E}"/>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39" name="Text Box 2">
          <a:extLst>
            <a:ext uri="{FF2B5EF4-FFF2-40B4-BE49-F238E27FC236}">
              <a16:creationId xmlns:a16="http://schemas.microsoft.com/office/drawing/2014/main" id="{8887AE66-0C6A-6F3D-198B-D6547FA56D2E}"/>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40" name="Text Box 2">
          <a:extLst>
            <a:ext uri="{FF2B5EF4-FFF2-40B4-BE49-F238E27FC236}">
              <a16:creationId xmlns:a16="http://schemas.microsoft.com/office/drawing/2014/main" id="{E3AF02A2-CC8C-BE27-7B01-D6DF4DF02169}"/>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41" name="Text Box 2">
          <a:extLst>
            <a:ext uri="{FF2B5EF4-FFF2-40B4-BE49-F238E27FC236}">
              <a16:creationId xmlns:a16="http://schemas.microsoft.com/office/drawing/2014/main" id="{837F06F6-8150-A510-C7F1-71B7CE42DB34}"/>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42" name="Text Box 2">
          <a:extLst>
            <a:ext uri="{FF2B5EF4-FFF2-40B4-BE49-F238E27FC236}">
              <a16:creationId xmlns:a16="http://schemas.microsoft.com/office/drawing/2014/main" id="{D685A311-77E2-2E3F-BFD8-769EF34F32F7}"/>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43" name="Text Box 2">
          <a:extLst>
            <a:ext uri="{FF2B5EF4-FFF2-40B4-BE49-F238E27FC236}">
              <a16:creationId xmlns:a16="http://schemas.microsoft.com/office/drawing/2014/main" id="{077B5E9D-766C-004D-E600-1F498A7BD6C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44" name="Text Box 2">
          <a:extLst>
            <a:ext uri="{FF2B5EF4-FFF2-40B4-BE49-F238E27FC236}">
              <a16:creationId xmlns:a16="http://schemas.microsoft.com/office/drawing/2014/main" id="{E6C287BA-0240-D814-06D4-0DFCA15DC4B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45" name="Text Box 2">
          <a:extLst>
            <a:ext uri="{FF2B5EF4-FFF2-40B4-BE49-F238E27FC236}">
              <a16:creationId xmlns:a16="http://schemas.microsoft.com/office/drawing/2014/main" id="{E67436D6-30D2-F405-74C0-8E0340EBEF9A}"/>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146" name="Text Box 2">
          <a:extLst>
            <a:ext uri="{FF2B5EF4-FFF2-40B4-BE49-F238E27FC236}">
              <a16:creationId xmlns:a16="http://schemas.microsoft.com/office/drawing/2014/main" id="{145CBC38-21D0-1262-6D81-0429945DBD8E}"/>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47" name="Text Box 6">
          <a:extLst>
            <a:ext uri="{FF2B5EF4-FFF2-40B4-BE49-F238E27FC236}">
              <a16:creationId xmlns:a16="http://schemas.microsoft.com/office/drawing/2014/main" id="{2888E20B-CF4C-AF91-4B41-2646C92C30A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48" name="Text Box 2">
          <a:extLst>
            <a:ext uri="{FF2B5EF4-FFF2-40B4-BE49-F238E27FC236}">
              <a16:creationId xmlns:a16="http://schemas.microsoft.com/office/drawing/2014/main" id="{D3E16267-DD60-CBE0-8D5A-B42F6565C80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49" name="Text Box 2">
          <a:extLst>
            <a:ext uri="{FF2B5EF4-FFF2-40B4-BE49-F238E27FC236}">
              <a16:creationId xmlns:a16="http://schemas.microsoft.com/office/drawing/2014/main" id="{8A396420-FEAC-BEC7-D27B-EA4E67F74FB9}"/>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50" name="Text Box 2">
          <a:extLst>
            <a:ext uri="{FF2B5EF4-FFF2-40B4-BE49-F238E27FC236}">
              <a16:creationId xmlns:a16="http://schemas.microsoft.com/office/drawing/2014/main" id="{D74DC9B5-E3DA-9119-CCAE-C381B2B608C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51" name="Text Box 2">
          <a:extLst>
            <a:ext uri="{FF2B5EF4-FFF2-40B4-BE49-F238E27FC236}">
              <a16:creationId xmlns:a16="http://schemas.microsoft.com/office/drawing/2014/main" id="{3740F52E-FBB4-EDC3-7BDA-873B053073C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457200</xdr:colOff>
      <xdr:row>142</xdr:row>
      <xdr:rowOff>0</xdr:rowOff>
    </xdr:from>
    <xdr:to>
      <xdr:col>14</xdr:col>
      <xdr:colOff>0</xdr:colOff>
      <xdr:row>143</xdr:row>
      <xdr:rowOff>19050</xdr:rowOff>
    </xdr:to>
    <xdr:sp macro="" textlink="">
      <xdr:nvSpPr>
        <xdr:cNvPr id="2069152" name="Text Box 2">
          <a:extLst>
            <a:ext uri="{FF2B5EF4-FFF2-40B4-BE49-F238E27FC236}">
              <a16:creationId xmlns:a16="http://schemas.microsoft.com/office/drawing/2014/main" id="{BC6846CC-8A47-A13E-0F8A-F0D307723C2E}"/>
            </a:ext>
          </a:extLst>
        </xdr:cNvPr>
        <xdr:cNvSpPr txBox="1">
          <a:spLocks noChangeArrowheads="1"/>
        </xdr:cNvSpPr>
      </xdr:nvSpPr>
      <xdr:spPr bwMode="auto">
        <a:xfrm>
          <a:off x="3322320" y="26951940"/>
          <a:ext cx="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153" name="Text Box 2">
          <a:extLst>
            <a:ext uri="{FF2B5EF4-FFF2-40B4-BE49-F238E27FC236}">
              <a16:creationId xmlns:a16="http://schemas.microsoft.com/office/drawing/2014/main" id="{A072A2F1-14C2-A494-135B-BCE89456C1F0}"/>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154" name="Text Box 2">
          <a:extLst>
            <a:ext uri="{FF2B5EF4-FFF2-40B4-BE49-F238E27FC236}">
              <a16:creationId xmlns:a16="http://schemas.microsoft.com/office/drawing/2014/main" id="{4EE315B4-D885-F2AF-EE43-AEB91A2294A1}"/>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155" name="Text Box 2">
          <a:extLst>
            <a:ext uri="{FF2B5EF4-FFF2-40B4-BE49-F238E27FC236}">
              <a16:creationId xmlns:a16="http://schemas.microsoft.com/office/drawing/2014/main" id="{B3DB5F9D-C804-3EBF-25A6-D1A28A19829E}"/>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156" name="Text Box 2">
          <a:extLst>
            <a:ext uri="{FF2B5EF4-FFF2-40B4-BE49-F238E27FC236}">
              <a16:creationId xmlns:a16="http://schemas.microsoft.com/office/drawing/2014/main" id="{B83227C1-8B61-9260-267C-6AC7F29E5589}"/>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57" name="Text Box 2">
          <a:extLst>
            <a:ext uri="{FF2B5EF4-FFF2-40B4-BE49-F238E27FC236}">
              <a16:creationId xmlns:a16="http://schemas.microsoft.com/office/drawing/2014/main" id="{C730E258-F1CB-A741-3B9C-2CC34F51E49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58" name="Text Box 2">
          <a:extLst>
            <a:ext uri="{FF2B5EF4-FFF2-40B4-BE49-F238E27FC236}">
              <a16:creationId xmlns:a16="http://schemas.microsoft.com/office/drawing/2014/main" id="{42D9B442-2811-C3BB-ADD0-64AE6D644BD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59" name="Text Box 2">
          <a:extLst>
            <a:ext uri="{FF2B5EF4-FFF2-40B4-BE49-F238E27FC236}">
              <a16:creationId xmlns:a16="http://schemas.microsoft.com/office/drawing/2014/main" id="{5E171D5C-0482-91C7-0A3F-D4C3BC5659D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60" name="Text Box 2">
          <a:extLst>
            <a:ext uri="{FF2B5EF4-FFF2-40B4-BE49-F238E27FC236}">
              <a16:creationId xmlns:a16="http://schemas.microsoft.com/office/drawing/2014/main" id="{DDE3A462-1D98-6945-96EE-61CD8C29537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61" name="Text Box 2">
          <a:extLst>
            <a:ext uri="{FF2B5EF4-FFF2-40B4-BE49-F238E27FC236}">
              <a16:creationId xmlns:a16="http://schemas.microsoft.com/office/drawing/2014/main" id="{24AC1A39-9710-1072-6038-92962E4FB9B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62" name="Text Box 2">
          <a:extLst>
            <a:ext uri="{FF2B5EF4-FFF2-40B4-BE49-F238E27FC236}">
              <a16:creationId xmlns:a16="http://schemas.microsoft.com/office/drawing/2014/main" id="{4A4433F9-0AD0-80E8-5EFF-D6398C3A407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63" name="Text Box 2">
          <a:extLst>
            <a:ext uri="{FF2B5EF4-FFF2-40B4-BE49-F238E27FC236}">
              <a16:creationId xmlns:a16="http://schemas.microsoft.com/office/drawing/2014/main" id="{DB81E4DA-969E-D072-C719-5544F500F39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64" name="Text Box 2">
          <a:extLst>
            <a:ext uri="{FF2B5EF4-FFF2-40B4-BE49-F238E27FC236}">
              <a16:creationId xmlns:a16="http://schemas.microsoft.com/office/drawing/2014/main" id="{1DA9CD32-0134-A50D-DD14-6E706D705D41}"/>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165" name="Text Box 2">
          <a:extLst>
            <a:ext uri="{FF2B5EF4-FFF2-40B4-BE49-F238E27FC236}">
              <a16:creationId xmlns:a16="http://schemas.microsoft.com/office/drawing/2014/main" id="{0ECDB507-B025-9AAF-565A-DA6D15312E98}"/>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166" name="Text Box 2">
          <a:extLst>
            <a:ext uri="{FF2B5EF4-FFF2-40B4-BE49-F238E27FC236}">
              <a16:creationId xmlns:a16="http://schemas.microsoft.com/office/drawing/2014/main" id="{B7725F48-AFED-DEDF-D10F-D7CF97BF5873}"/>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167" name="Text Box 2">
          <a:extLst>
            <a:ext uri="{FF2B5EF4-FFF2-40B4-BE49-F238E27FC236}">
              <a16:creationId xmlns:a16="http://schemas.microsoft.com/office/drawing/2014/main" id="{4B38BA87-1E1B-D253-0EA0-ADDF3FB62184}"/>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168" name="Text Box 2">
          <a:extLst>
            <a:ext uri="{FF2B5EF4-FFF2-40B4-BE49-F238E27FC236}">
              <a16:creationId xmlns:a16="http://schemas.microsoft.com/office/drawing/2014/main" id="{A52D3CA9-7266-BC00-3BFA-9AF141F2EAA4}"/>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69" name="Text Box 2">
          <a:extLst>
            <a:ext uri="{FF2B5EF4-FFF2-40B4-BE49-F238E27FC236}">
              <a16:creationId xmlns:a16="http://schemas.microsoft.com/office/drawing/2014/main" id="{27D06029-31F2-BE5F-E7A2-08338747CF0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70" name="Text Box 2">
          <a:extLst>
            <a:ext uri="{FF2B5EF4-FFF2-40B4-BE49-F238E27FC236}">
              <a16:creationId xmlns:a16="http://schemas.microsoft.com/office/drawing/2014/main" id="{86EE686C-D017-D4CC-4EAB-1497F71367E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71" name="Text Box 2">
          <a:extLst>
            <a:ext uri="{FF2B5EF4-FFF2-40B4-BE49-F238E27FC236}">
              <a16:creationId xmlns:a16="http://schemas.microsoft.com/office/drawing/2014/main" id="{A5B31111-D40B-FB93-AD30-6B251393CAA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72" name="Text Box 2">
          <a:extLst>
            <a:ext uri="{FF2B5EF4-FFF2-40B4-BE49-F238E27FC236}">
              <a16:creationId xmlns:a16="http://schemas.microsoft.com/office/drawing/2014/main" id="{560A7578-6E79-4495-31A5-F02500F75BC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73" name="Text Box 2">
          <a:extLst>
            <a:ext uri="{FF2B5EF4-FFF2-40B4-BE49-F238E27FC236}">
              <a16:creationId xmlns:a16="http://schemas.microsoft.com/office/drawing/2014/main" id="{E87480EC-EF7E-98F8-5F03-66EFD6852F6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74" name="Text Box 2">
          <a:extLst>
            <a:ext uri="{FF2B5EF4-FFF2-40B4-BE49-F238E27FC236}">
              <a16:creationId xmlns:a16="http://schemas.microsoft.com/office/drawing/2014/main" id="{606C8B11-1FEF-7431-AB20-F1AC1BD21A8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75" name="Text Box 2">
          <a:extLst>
            <a:ext uri="{FF2B5EF4-FFF2-40B4-BE49-F238E27FC236}">
              <a16:creationId xmlns:a16="http://schemas.microsoft.com/office/drawing/2014/main" id="{D5E40016-B8A7-228A-AA9B-28226298CE8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76" name="Text Box 2">
          <a:extLst>
            <a:ext uri="{FF2B5EF4-FFF2-40B4-BE49-F238E27FC236}">
              <a16:creationId xmlns:a16="http://schemas.microsoft.com/office/drawing/2014/main" id="{E890A47A-0952-B570-C38B-6062BDE3F58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177" name="Text Box 2">
          <a:extLst>
            <a:ext uri="{FF2B5EF4-FFF2-40B4-BE49-F238E27FC236}">
              <a16:creationId xmlns:a16="http://schemas.microsoft.com/office/drawing/2014/main" id="{68E6DDB6-60A5-56E5-AC00-F79A437ADAB2}"/>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178" name="Text Box 2">
          <a:extLst>
            <a:ext uri="{FF2B5EF4-FFF2-40B4-BE49-F238E27FC236}">
              <a16:creationId xmlns:a16="http://schemas.microsoft.com/office/drawing/2014/main" id="{DFEDA0C7-655E-D88E-4FEA-1F53B864AA96}"/>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179" name="Text Box 2">
          <a:extLst>
            <a:ext uri="{FF2B5EF4-FFF2-40B4-BE49-F238E27FC236}">
              <a16:creationId xmlns:a16="http://schemas.microsoft.com/office/drawing/2014/main" id="{7DBC9131-190B-2BA1-6E5D-D99DB077DAD4}"/>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180" name="Text Box 2">
          <a:extLst>
            <a:ext uri="{FF2B5EF4-FFF2-40B4-BE49-F238E27FC236}">
              <a16:creationId xmlns:a16="http://schemas.microsoft.com/office/drawing/2014/main" id="{BEE8115A-CCBA-2AAE-EC9D-0ED4F113FE54}"/>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81" name="Text Box 2">
          <a:extLst>
            <a:ext uri="{FF2B5EF4-FFF2-40B4-BE49-F238E27FC236}">
              <a16:creationId xmlns:a16="http://schemas.microsoft.com/office/drawing/2014/main" id="{40C087D1-9B23-CAEA-700F-49EA89BD463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82" name="Text Box 2">
          <a:extLst>
            <a:ext uri="{FF2B5EF4-FFF2-40B4-BE49-F238E27FC236}">
              <a16:creationId xmlns:a16="http://schemas.microsoft.com/office/drawing/2014/main" id="{E920B2E4-7900-F6D4-02E4-C6B1FE2A524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83" name="Text Box 2">
          <a:extLst>
            <a:ext uri="{FF2B5EF4-FFF2-40B4-BE49-F238E27FC236}">
              <a16:creationId xmlns:a16="http://schemas.microsoft.com/office/drawing/2014/main" id="{F70E1D20-5507-D418-45DA-E813EB3CDD76}"/>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84" name="Text Box 2">
          <a:extLst>
            <a:ext uri="{FF2B5EF4-FFF2-40B4-BE49-F238E27FC236}">
              <a16:creationId xmlns:a16="http://schemas.microsoft.com/office/drawing/2014/main" id="{07E58C1B-F593-CEAA-2411-AF72EFA93A4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85" name="Text Box 2">
          <a:extLst>
            <a:ext uri="{FF2B5EF4-FFF2-40B4-BE49-F238E27FC236}">
              <a16:creationId xmlns:a16="http://schemas.microsoft.com/office/drawing/2014/main" id="{4EE32402-E8E8-8CFB-5639-D80F5EB8689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86" name="Text Box 2">
          <a:extLst>
            <a:ext uri="{FF2B5EF4-FFF2-40B4-BE49-F238E27FC236}">
              <a16:creationId xmlns:a16="http://schemas.microsoft.com/office/drawing/2014/main" id="{DA3BD4DE-67B0-606D-E93B-11FDCEBE4A4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87" name="Text Box 2">
          <a:extLst>
            <a:ext uri="{FF2B5EF4-FFF2-40B4-BE49-F238E27FC236}">
              <a16:creationId xmlns:a16="http://schemas.microsoft.com/office/drawing/2014/main" id="{DC4F2EAB-0F22-4D59-A947-9A5882B71A3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88" name="Text Box 2">
          <a:extLst>
            <a:ext uri="{FF2B5EF4-FFF2-40B4-BE49-F238E27FC236}">
              <a16:creationId xmlns:a16="http://schemas.microsoft.com/office/drawing/2014/main" id="{45B48EEF-B9FB-4E30-464A-A20A22D37DD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189" name="Text Box 2">
          <a:extLst>
            <a:ext uri="{FF2B5EF4-FFF2-40B4-BE49-F238E27FC236}">
              <a16:creationId xmlns:a16="http://schemas.microsoft.com/office/drawing/2014/main" id="{5F82F1A8-2C8C-895E-D9BC-316EA08AC8F5}"/>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190" name="Text Box 2">
          <a:extLst>
            <a:ext uri="{FF2B5EF4-FFF2-40B4-BE49-F238E27FC236}">
              <a16:creationId xmlns:a16="http://schemas.microsoft.com/office/drawing/2014/main" id="{2D8FFC3C-DF32-89F0-E244-F6623A27AB81}"/>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191" name="Text Box 2">
          <a:extLst>
            <a:ext uri="{FF2B5EF4-FFF2-40B4-BE49-F238E27FC236}">
              <a16:creationId xmlns:a16="http://schemas.microsoft.com/office/drawing/2014/main" id="{E1592275-8F0F-1938-5D19-E5EAB05F5673}"/>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192" name="Text Box 2">
          <a:extLst>
            <a:ext uri="{FF2B5EF4-FFF2-40B4-BE49-F238E27FC236}">
              <a16:creationId xmlns:a16="http://schemas.microsoft.com/office/drawing/2014/main" id="{EEB405E8-7B23-2D36-F89A-9EA4DF97E382}"/>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93" name="Text Box 2">
          <a:extLst>
            <a:ext uri="{FF2B5EF4-FFF2-40B4-BE49-F238E27FC236}">
              <a16:creationId xmlns:a16="http://schemas.microsoft.com/office/drawing/2014/main" id="{15E11DBD-0853-93BA-3E0D-35D0C2222F1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94" name="Text Box 2">
          <a:extLst>
            <a:ext uri="{FF2B5EF4-FFF2-40B4-BE49-F238E27FC236}">
              <a16:creationId xmlns:a16="http://schemas.microsoft.com/office/drawing/2014/main" id="{94B69384-BDF2-302A-CDF4-A8C80ECD98B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95" name="Text Box 2">
          <a:extLst>
            <a:ext uri="{FF2B5EF4-FFF2-40B4-BE49-F238E27FC236}">
              <a16:creationId xmlns:a16="http://schemas.microsoft.com/office/drawing/2014/main" id="{B8A00840-C837-286E-ED6C-26307048E82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96" name="Text Box 2">
          <a:extLst>
            <a:ext uri="{FF2B5EF4-FFF2-40B4-BE49-F238E27FC236}">
              <a16:creationId xmlns:a16="http://schemas.microsoft.com/office/drawing/2014/main" id="{1A1A43AE-ADC5-2476-3C3D-89D0177B9B6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97" name="Text Box 2">
          <a:extLst>
            <a:ext uri="{FF2B5EF4-FFF2-40B4-BE49-F238E27FC236}">
              <a16:creationId xmlns:a16="http://schemas.microsoft.com/office/drawing/2014/main" id="{70BA16CF-155D-6BD0-2019-3D10D33222F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198" name="Text Box 2">
          <a:extLst>
            <a:ext uri="{FF2B5EF4-FFF2-40B4-BE49-F238E27FC236}">
              <a16:creationId xmlns:a16="http://schemas.microsoft.com/office/drawing/2014/main" id="{16934092-8E1B-E9B1-C687-826E8C11FA9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199" name="Text Box 2">
          <a:extLst>
            <a:ext uri="{FF2B5EF4-FFF2-40B4-BE49-F238E27FC236}">
              <a16:creationId xmlns:a16="http://schemas.microsoft.com/office/drawing/2014/main" id="{3C372D38-E0B4-631C-705E-47EA6C4DFD8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00" name="Text Box 2">
          <a:extLst>
            <a:ext uri="{FF2B5EF4-FFF2-40B4-BE49-F238E27FC236}">
              <a16:creationId xmlns:a16="http://schemas.microsoft.com/office/drawing/2014/main" id="{32C8B022-D78F-2867-C6D5-56E41E5FE5A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201" name="Text Box 2">
          <a:extLst>
            <a:ext uri="{FF2B5EF4-FFF2-40B4-BE49-F238E27FC236}">
              <a16:creationId xmlns:a16="http://schemas.microsoft.com/office/drawing/2014/main" id="{874DE613-DE7A-D919-8E9D-A9B2560AEED9}"/>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202" name="Text Box 2">
          <a:extLst>
            <a:ext uri="{FF2B5EF4-FFF2-40B4-BE49-F238E27FC236}">
              <a16:creationId xmlns:a16="http://schemas.microsoft.com/office/drawing/2014/main" id="{84CB17CF-DCC5-85B9-25B8-144A6C2DB44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203" name="Text Box 2">
          <a:extLst>
            <a:ext uri="{FF2B5EF4-FFF2-40B4-BE49-F238E27FC236}">
              <a16:creationId xmlns:a16="http://schemas.microsoft.com/office/drawing/2014/main" id="{C17692B5-E13E-1549-EC10-48524C3894CB}"/>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204" name="Text Box 2">
          <a:extLst>
            <a:ext uri="{FF2B5EF4-FFF2-40B4-BE49-F238E27FC236}">
              <a16:creationId xmlns:a16="http://schemas.microsoft.com/office/drawing/2014/main" id="{9BAF4FC4-5871-202E-039F-3288B93C70E7}"/>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205" name="Text Box 2">
          <a:extLst>
            <a:ext uri="{FF2B5EF4-FFF2-40B4-BE49-F238E27FC236}">
              <a16:creationId xmlns:a16="http://schemas.microsoft.com/office/drawing/2014/main" id="{D436D088-F5DB-CD15-E64E-7B7C3DA9CBCC}"/>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206" name="Text Box 2">
          <a:extLst>
            <a:ext uri="{FF2B5EF4-FFF2-40B4-BE49-F238E27FC236}">
              <a16:creationId xmlns:a16="http://schemas.microsoft.com/office/drawing/2014/main" id="{CFF855D7-EF98-A93F-9A3C-7E9B650B7468}"/>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07" name="Text Box 2">
          <a:extLst>
            <a:ext uri="{FF2B5EF4-FFF2-40B4-BE49-F238E27FC236}">
              <a16:creationId xmlns:a16="http://schemas.microsoft.com/office/drawing/2014/main" id="{1CB80C12-392F-08B2-98AF-BC92AB423DE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08" name="Text Box 2">
          <a:extLst>
            <a:ext uri="{FF2B5EF4-FFF2-40B4-BE49-F238E27FC236}">
              <a16:creationId xmlns:a16="http://schemas.microsoft.com/office/drawing/2014/main" id="{FE1C0869-8846-F7B3-A07B-3CDE29F2E8B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209" name="Text Box 2">
          <a:extLst>
            <a:ext uri="{FF2B5EF4-FFF2-40B4-BE49-F238E27FC236}">
              <a16:creationId xmlns:a16="http://schemas.microsoft.com/office/drawing/2014/main" id="{80F78FB0-4982-7925-B248-2A7607C755F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210" name="Text Box 2">
          <a:extLst>
            <a:ext uri="{FF2B5EF4-FFF2-40B4-BE49-F238E27FC236}">
              <a16:creationId xmlns:a16="http://schemas.microsoft.com/office/drawing/2014/main" id="{DFA45BE6-6BE9-B286-C8FE-0DD1EA1A1CD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11" name="Text Box 2">
          <a:extLst>
            <a:ext uri="{FF2B5EF4-FFF2-40B4-BE49-F238E27FC236}">
              <a16:creationId xmlns:a16="http://schemas.microsoft.com/office/drawing/2014/main" id="{327D694C-4508-ACB3-2A70-ECF43D3BA07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12" name="Text Box 2">
          <a:extLst>
            <a:ext uri="{FF2B5EF4-FFF2-40B4-BE49-F238E27FC236}">
              <a16:creationId xmlns:a16="http://schemas.microsoft.com/office/drawing/2014/main" id="{7B2C5381-C581-E8C0-489E-0905AEE71E7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213" name="Text Box 2">
          <a:extLst>
            <a:ext uri="{FF2B5EF4-FFF2-40B4-BE49-F238E27FC236}">
              <a16:creationId xmlns:a16="http://schemas.microsoft.com/office/drawing/2014/main" id="{5F0950A6-6835-C138-732B-F78A2E98598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214" name="Text Box 2">
          <a:extLst>
            <a:ext uri="{FF2B5EF4-FFF2-40B4-BE49-F238E27FC236}">
              <a16:creationId xmlns:a16="http://schemas.microsoft.com/office/drawing/2014/main" id="{CA9967A7-2A51-10DE-11FA-60D54E1AFEC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215" name="Text Box 2">
          <a:extLst>
            <a:ext uri="{FF2B5EF4-FFF2-40B4-BE49-F238E27FC236}">
              <a16:creationId xmlns:a16="http://schemas.microsoft.com/office/drawing/2014/main" id="{34B30236-964F-281B-F7D0-031D272CD017}"/>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216" name="Text Box 2">
          <a:extLst>
            <a:ext uri="{FF2B5EF4-FFF2-40B4-BE49-F238E27FC236}">
              <a16:creationId xmlns:a16="http://schemas.microsoft.com/office/drawing/2014/main" id="{DEEB4FEC-D655-EBB8-728F-C919DF3821BF}"/>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217" name="Text Box 2">
          <a:extLst>
            <a:ext uri="{FF2B5EF4-FFF2-40B4-BE49-F238E27FC236}">
              <a16:creationId xmlns:a16="http://schemas.microsoft.com/office/drawing/2014/main" id="{91297B36-2082-33EF-A67F-638AFF4B9619}"/>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218" name="Text Box 2">
          <a:extLst>
            <a:ext uri="{FF2B5EF4-FFF2-40B4-BE49-F238E27FC236}">
              <a16:creationId xmlns:a16="http://schemas.microsoft.com/office/drawing/2014/main" id="{099881DE-BE0F-6AFF-AAFB-0BF5A76D568D}"/>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19" name="Text Box 2">
          <a:extLst>
            <a:ext uri="{FF2B5EF4-FFF2-40B4-BE49-F238E27FC236}">
              <a16:creationId xmlns:a16="http://schemas.microsoft.com/office/drawing/2014/main" id="{A5D1B22C-E9A0-6E45-4DC4-FF5ECDEDF72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20" name="Text Box 2">
          <a:extLst>
            <a:ext uri="{FF2B5EF4-FFF2-40B4-BE49-F238E27FC236}">
              <a16:creationId xmlns:a16="http://schemas.microsoft.com/office/drawing/2014/main" id="{48CAE0D1-860C-757B-F920-33B7343A6D0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221" name="Text Box 2">
          <a:extLst>
            <a:ext uri="{FF2B5EF4-FFF2-40B4-BE49-F238E27FC236}">
              <a16:creationId xmlns:a16="http://schemas.microsoft.com/office/drawing/2014/main" id="{1599BA54-5D25-9F96-3ECC-5FC94171CBE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222" name="Text Box 2">
          <a:extLst>
            <a:ext uri="{FF2B5EF4-FFF2-40B4-BE49-F238E27FC236}">
              <a16:creationId xmlns:a16="http://schemas.microsoft.com/office/drawing/2014/main" id="{F1FB3E58-6C68-D86F-41C1-5C295A0A1B5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23" name="Text Box 2">
          <a:extLst>
            <a:ext uri="{FF2B5EF4-FFF2-40B4-BE49-F238E27FC236}">
              <a16:creationId xmlns:a16="http://schemas.microsoft.com/office/drawing/2014/main" id="{A34A7B74-72F7-29FE-2AA0-623B453A96D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24" name="Text Box 2">
          <a:extLst>
            <a:ext uri="{FF2B5EF4-FFF2-40B4-BE49-F238E27FC236}">
              <a16:creationId xmlns:a16="http://schemas.microsoft.com/office/drawing/2014/main" id="{76E693A3-8522-945F-3EDF-60B7C7AC741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225" name="Text Box 2">
          <a:extLst>
            <a:ext uri="{FF2B5EF4-FFF2-40B4-BE49-F238E27FC236}">
              <a16:creationId xmlns:a16="http://schemas.microsoft.com/office/drawing/2014/main" id="{CFF74622-4C1F-C916-D1E9-61C1092A2DE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226" name="Text Box 2">
          <a:extLst>
            <a:ext uri="{FF2B5EF4-FFF2-40B4-BE49-F238E27FC236}">
              <a16:creationId xmlns:a16="http://schemas.microsoft.com/office/drawing/2014/main" id="{529DFA6F-2C1A-9EE1-9789-826AA85546B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227" name="Text Box 2">
          <a:extLst>
            <a:ext uri="{FF2B5EF4-FFF2-40B4-BE49-F238E27FC236}">
              <a16:creationId xmlns:a16="http://schemas.microsoft.com/office/drawing/2014/main" id="{CF8B317D-EB10-599F-8367-8953C6737120}"/>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228" name="Text Box 2">
          <a:extLst>
            <a:ext uri="{FF2B5EF4-FFF2-40B4-BE49-F238E27FC236}">
              <a16:creationId xmlns:a16="http://schemas.microsoft.com/office/drawing/2014/main" id="{A508A384-99CD-57DA-51FB-B35449C3D477}"/>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229" name="Text Box 2">
          <a:extLst>
            <a:ext uri="{FF2B5EF4-FFF2-40B4-BE49-F238E27FC236}">
              <a16:creationId xmlns:a16="http://schemas.microsoft.com/office/drawing/2014/main" id="{BACFDC4B-73E3-33D6-F4EF-0759F7577DAA}"/>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230" name="Text Box 2">
          <a:extLst>
            <a:ext uri="{FF2B5EF4-FFF2-40B4-BE49-F238E27FC236}">
              <a16:creationId xmlns:a16="http://schemas.microsoft.com/office/drawing/2014/main" id="{94A1EC69-62FB-15B6-14A4-27F06DFEA8F6}"/>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31" name="Text Box 2">
          <a:extLst>
            <a:ext uri="{FF2B5EF4-FFF2-40B4-BE49-F238E27FC236}">
              <a16:creationId xmlns:a16="http://schemas.microsoft.com/office/drawing/2014/main" id="{A920F296-76BF-9C12-EFFB-A37FF3AC601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32" name="Text Box 2">
          <a:extLst>
            <a:ext uri="{FF2B5EF4-FFF2-40B4-BE49-F238E27FC236}">
              <a16:creationId xmlns:a16="http://schemas.microsoft.com/office/drawing/2014/main" id="{77C24FAC-D19A-E8BB-9055-60AE5696B73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233" name="Text Box 2">
          <a:extLst>
            <a:ext uri="{FF2B5EF4-FFF2-40B4-BE49-F238E27FC236}">
              <a16:creationId xmlns:a16="http://schemas.microsoft.com/office/drawing/2014/main" id="{D46817C0-9EEF-74BF-FE6F-7A4074F756A1}"/>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234" name="Text Box 2">
          <a:extLst>
            <a:ext uri="{FF2B5EF4-FFF2-40B4-BE49-F238E27FC236}">
              <a16:creationId xmlns:a16="http://schemas.microsoft.com/office/drawing/2014/main" id="{2EA1434E-0C64-2F84-C50F-E2C929E4DDD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35" name="Text Box 1">
          <a:extLst>
            <a:ext uri="{FF2B5EF4-FFF2-40B4-BE49-F238E27FC236}">
              <a16:creationId xmlns:a16="http://schemas.microsoft.com/office/drawing/2014/main" id="{119E6583-D704-E4B9-9AA6-1FB21DAECAF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36" name="Text Box 2">
          <a:extLst>
            <a:ext uri="{FF2B5EF4-FFF2-40B4-BE49-F238E27FC236}">
              <a16:creationId xmlns:a16="http://schemas.microsoft.com/office/drawing/2014/main" id="{923D86FE-23C3-0F82-630A-888773B7C8A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37" name="Text Box 3">
          <a:extLst>
            <a:ext uri="{FF2B5EF4-FFF2-40B4-BE49-F238E27FC236}">
              <a16:creationId xmlns:a16="http://schemas.microsoft.com/office/drawing/2014/main" id="{85C6FD2B-EFB8-1FEC-D658-4FD2EDEEFD0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38" name="Text Box 4">
          <a:extLst>
            <a:ext uri="{FF2B5EF4-FFF2-40B4-BE49-F238E27FC236}">
              <a16:creationId xmlns:a16="http://schemas.microsoft.com/office/drawing/2014/main" id="{C84AEC41-79B1-F134-6943-7C635641B4D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39" name="Text Box 5">
          <a:extLst>
            <a:ext uri="{FF2B5EF4-FFF2-40B4-BE49-F238E27FC236}">
              <a16:creationId xmlns:a16="http://schemas.microsoft.com/office/drawing/2014/main" id="{32472D42-1BAA-C344-B8FA-623CE459EC7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40" name="Text Box 1">
          <a:extLst>
            <a:ext uri="{FF2B5EF4-FFF2-40B4-BE49-F238E27FC236}">
              <a16:creationId xmlns:a16="http://schemas.microsoft.com/office/drawing/2014/main" id="{F666311B-B71B-7620-1EC3-3B75EE1999C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41" name="Text Box 2">
          <a:extLst>
            <a:ext uri="{FF2B5EF4-FFF2-40B4-BE49-F238E27FC236}">
              <a16:creationId xmlns:a16="http://schemas.microsoft.com/office/drawing/2014/main" id="{32AA6DC1-A364-C638-F6E5-AD37991ECFD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42" name="Text Box 3">
          <a:extLst>
            <a:ext uri="{FF2B5EF4-FFF2-40B4-BE49-F238E27FC236}">
              <a16:creationId xmlns:a16="http://schemas.microsoft.com/office/drawing/2014/main" id="{645D99E4-5E3C-E77D-EEAA-07D1BA8B911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43" name="Text Box 4">
          <a:extLst>
            <a:ext uri="{FF2B5EF4-FFF2-40B4-BE49-F238E27FC236}">
              <a16:creationId xmlns:a16="http://schemas.microsoft.com/office/drawing/2014/main" id="{91C2D630-9054-1358-9C68-ABE9C78A7C6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44" name="Text Box 5">
          <a:extLst>
            <a:ext uri="{FF2B5EF4-FFF2-40B4-BE49-F238E27FC236}">
              <a16:creationId xmlns:a16="http://schemas.microsoft.com/office/drawing/2014/main" id="{8958E8F8-AE49-7507-CD8E-E39B2265063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45" name="Text Box 6">
          <a:extLst>
            <a:ext uri="{FF2B5EF4-FFF2-40B4-BE49-F238E27FC236}">
              <a16:creationId xmlns:a16="http://schemas.microsoft.com/office/drawing/2014/main" id="{A0FDFCAF-3E75-82EC-70C4-587500668A2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46" name="Text Box 7">
          <a:extLst>
            <a:ext uri="{FF2B5EF4-FFF2-40B4-BE49-F238E27FC236}">
              <a16:creationId xmlns:a16="http://schemas.microsoft.com/office/drawing/2014/main" id="{11C1CEF9-8743-9651-58A1-29CDE109CBE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47" name="Text Box 8">
          <a:extLst>
            <a:ext uri="{FF2B5EF4-FFF2-40B4-BE49-F238E27FC236}">
              <a16:creationId xmlns:a16="http://schemas.microsoft.com/office/drawing/2014/main" id="{42F7F26E-3598-6EB0-2192-AF47416785E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48" name="Text Box 7">
          <a:extLst>
            <a:ext uri="{FF2B5EF4-FFF2-40B4-BE49-F238E27FC236}">
              <a16:creationId xmlns:a16="http://schemas.microsoft.com/office/drawing/2014/main" id="{1C123945-F176-EBA1-39AA-B3CE41D4C25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49" name="Text Box 8">
          <a:extLst>
            <a:ext uri="{FF2B5EF4-FFF2-40B4-BE49-F238E27FC236}">
              <a16:creationId xmlns:a16="http://schemas.microsoft.com/office/drawing/2014/main" id="{BD9330DB-A33E-FCDA-2BA1-11DB65B1BF2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50" name="Text Box 7">
          <a:extLst>
            <a:ext uri="{FF2B5EF4-FFF2-40B4-BE49-F238E27FC236}">
              <a16:creationId xmlns:a16="http://schemas.microsoft.com/office/drawing/2014/main" id="{D5A58145-E561-C622-0E04-1123CC3F546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274320</xdr:colOff>
      <xdr:row>142</xdr:row>
      <xdr:rowOff>0</xdr:rowOff>
    </xdr:from>
    <xdr:to>
      <xdr:col>14</xdr:col>
      <xdr:colOff>0</xdr:colOff>
      <xdr:row>143</xdr:row>
      <xdr:rowOff>19050</xdr:rowOff>
    </xdr:to>
    <xdr:sp macro="" textlink="">
      <xdr:nvSpPr>
        <xdr:cNvPr id="2069251" name="Text Box 8">
          <a:extLst>
            <a:ext uri="{FF2B5EF4-FFF2-40B4-BE49-F238E27FC236}">
              <a16:creationId xmlns:a16="http://schemas.microsoft.com/office/drawing/2014/main" id="{A77BCABB-7FF8-6012-A6D2-A00CA8828A3F}"/>
            </a:ext>
          </a:extLst>
        </xdr:cNvPr>
        <xdr:cNvSpPr txBox="1">
          <a:spLocks noChangeArrowheads="1"/>
        </xdr:cNvSpPr>
      </xdr:nvSpPr>
      <xdr:spPr bwMode="auto">
        <a:xfrm>
          <a:off x="3322320" y="26951940"/>
          <a:ext cx="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52" name="Text Box 2">
          <a:extLst>
            <a:ext uri="{FF2B5EF4-FFF2-40B4-BE49-F238E27FC236}">
              <a16:creationId xmlns:a16="http://schemas.microsoft.com/office/drawing/2014/main" id="{1816691E-BE4F-5BEE-FB93-41B4C546992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53" name="Text Box 2">
          <a:extLst>
            <a:ext uri="{FF2B5EF4-FFF2-40B4-BE49-F238E27FC236}">
              <a16:creationId xmlns:a16="http://schemas.microsoft.com/office/drawing/2014/main" id="{0E48AE60-7436-2F8B-0BA3-0308523FEB4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54" name="Text Box 2">
          <a:extLst>
            <a:ext uri="{FF2B5EF4-FFF2-40B4-BE49-F238E27FC236}">
              <a16:creationId xmlns:a16="http://schemas.microsoft.com/office/drawing/2014/main" id="{B907902B-AA54-D040-B516-862514B63C0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55" name="Text Box 2">
          <a:extLst>
            <a:ext uri="{FF2B5EF4-FFF2-40B4-BE49-F238E27FC236}">
              <a16:creationId xmlns:a16="http://schemas.microsoft.com/office/drawing/2014/main" id="{DCC7CC33-3E6A-6AED-0EC9-156BBF3C9D7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56" name="Text Box 2">
          <a:extLst>
            <a:ext uri="{FF2B5EF4-FFF2-40B4-BE49-F238E27FC236}">
              <a16:creationId xmlns:a16="http://schemas.microsoft.com/office/drawing/2014/main" id="{73BC3B1D-8632-6FCE-C412-28C0B455577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57" name="Text Box 6">
          <a:extLst>
            <a:ext uri="{FF2B5EF4-FFF2-40B4-BE49-F238E27FC236}">
              <a16:creationId xmlns:a16="http://schemas.microsoft.com/office/drawing/2014/main" id="{825EF2F7-C1AF-A37F-D50F-740B0F00B0D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58" name="Text Box 2">
          <a:extLst>
            <a:ext uri="{FF2B5EF4-FFF2-40B4-BE49-F238E27FC236}">
              <a16:creationId xmlns:a16="http://schemas.microsoft.com/office/drawing/2014/main" id="{B0B83C25-E867-EB0F-BD22-CAB28B7FF3B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59" name="Text Box 2">
          <a:extLst>
            <a:ext uri="{FF2B5EF4-FFF2-40B4-BE49-F238E27FC236}">
              <a16:creationId xmlns:a16="http://schemas.microsoft.com/office/drawing/2014/main" id="{DED63826-303C-BE8E-B967-AE96EE342CC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60" name="Text Box 2">
          <a:extLst>
            <a:ext uri="{FF2B5EF4-FFF2-40B4-BE49-F238E27FC236}">
              <a16:creationId xmlns:a16="http://schemas.microsoft.com/office/drawing/2014/main" id="{9E2207F3-884C-1467-858B-394E2499417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61" name="Text Box 6">
          <a:extLst>
            <a:ext uri="{FF2B5EF4-FFF2-40B4-BE49-F238E27FC236}">
              <a16:creationId xmlns:a16="http://schemas.microsoft.com/office/drawing/2014/main" id="{767B134F-0FCE-1B42-C0FC-34C742B1719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62" name="Text Box 2">
          <a:extLst>
            <a:ext uri="{FF2B5EF4-FFF2-40B4-BE49-F238E27FC236}">
              <a16:creationId xmlns:a16="http://schemas.microsoft.com/office/drawing/2014/main" id="{C6221CC8-BC7A-4743-3A4E-274E5A01584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63" name="Text Box 2">
          <a:extLst>
            <a:ext uri="{FF2B5EF4-FFF2-40B4-BE49-F238E27FC236}">
              <a16:creationId xmlns:a16="http://schemas.microsoft.com/office/drawing/2014/main" id="{FC8811CE-4FEF-23A9-9360-ABCD939203E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64" name="Text Box 2">
          <a:extLst>
            <a:ext uri="{FF2B5EF4-FFF2-40B4-BE49-F238E27FC236}">
              <a16:creationId xmlns:a16="http://schemas.microsoft.com/office/drawing/2014/main" id="{598AC7F7-6671-BCB6-1490-DEB74F754FD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65" name="Text Box 6">
          <a:extLst>
            <a:ext uri="{FF2B5EF4-FFF2-40B4-BE49-F238E27FC236}">
              <a16:creationId xmlns:a16="http://schemas.microsoft.com/office/drawing/2014/main" id="{3CABEEF8-7E09-941A-5571-483A84566D2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66" name="Text Box 2">
          <a:extLst>
            <a:ext uri="{FF2B5EF4-FFF2-40B4-BE49-F238E27FC236}">
              <a16:creationId xmlns:a16="http://schemas.microsoft.com/office/drawing/2014/main" id="{6C5AB42B-14AB-6FBC-677E-1FAEAE6641F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67" name="Text Box 2">
          <a:extLst>
            <a:ext uri="{FF2B5EF4-FFF2-40B4-BE49-F238E27FC236}">
              <a16:creationId xmlns:a16="http://schemas.microsoft.com/office/drawing/2014/main" id="{9948857B-98FB-AA0A-4A4E-9FD30D31D30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68" name="Text Box 2">
          <a:extLst>
            <a:ext uri="{FF2B5EF4-FFF2-40B4-BE49-F238E27FC236}">
              <a16:creationId xmlns:a16="http://schemas.microsoft.com/office/drawing/2014/main" id="{94C85CED-D029-A69A-DBD7-6C320406637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69" name="Text Box 6">
          <a:extLst>
            <a:ext uri="{FF2B5EF4-FFF2-40B4-BE49-F238E27FC236}">
              <a16:creationId xmlns:a16="http://schemas.microsoft.com/office/drawing/2014/main" id="{8CFD7853-96B1-7A1D-389D-A78B7E62198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70" name="Text Box 2">
          <a:extLst>
            <a:ext uri="{FF2B5EF4-FFF2-40B4-BE49-F238E27FC236}">
              <a16:creationId xmlns:a16="http://schemas.microsoft.com/office/drawing/2014/main" id="{46BAE658-57EF-B458-3006-FC68FD95488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71" name="Text Box 2">
          <a:extLst>
            <a:ext uri="{FF2B5EF4-FFF2-40B4-BE49-F238E27FC236}">
              <a16:creationId xmlns:a16="http://schemas.microsoft.com/office/drawing/2014/main" id="{8F263E99-E8B8-5033-9DC0-9F7BA3E3217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72" name="Text Box 2">
          <a:extLst>
            <a:ext uri="{FF2B5EF4-FFF2-40B4-BE49-F238E27FC236}">
              <a16:creationId xmlns:a16="http://schemas.microsoft.com/office/drawing/2014/main" id="{04A781C3-DAD7-63BB-4F70-4A8851B1EEF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73" name="Text Box 6">
          <a:extLst>
            <a:ext uri="{FF2B5EF4-FFF2-40B4-BE49-F238E27FC236}">
              <a16:creationId xmlns:a16="http://schemas.microsoft.com/office/drawing/2014/main" id="{A3D42E40-281E-7CF6-71EF-406B65BFECD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74" name="Text Box 2">
          <a:extLst>
            <a:ext uri="{FF2B5EF4-FFF2-40B4-BE49-F238E27FC236}">
              <a16:creationId xmlns:a16="http://schemas.microsoft.com/office/drawing/2014/main" id="{035EFB03-EF19-3204-3EF7-D4962A89FC6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75" name="Text Box 2">
          <a:extLst>
            <a:ext uri="{FF2B5EF4-FFF2-40B4-BE49-F238E27FC236}">
              <a16:creationId xmlns:a16="http://schemas.microsoft.com/office/drawing/2014/main" id="{61F9BF5C-A630-A515-9C78-B07CD3EB0EE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76" name="Text Box 2">
          <a:extLst>
            <a:ext uri="{FF2B5EF4-FFF2-40B4-BE49-F238E27FC236}">
              <a16:creationId xmlns:a16="http://schemas.microsoft.com/office/drawing/2014/main" id="{BEB31299-5AD7-FD5A-7FEE-861927C037B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77" name="Text Box 6">
          <a:extLst>
            <a:ext uri="{FF2B5EF4-FFF2-40B4-BE49-F238E27FC236}">
              <a16:creationId xmlns:a16="http://schemas.microsoft.com/office/drawing/2014/main" id="{4E93B76A-2F33-23E7-C9FD-046C6A0B0F9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78" name="Text Box 2">
          <a:extLst>
            <a:ext uri="{FF2B5EF4-FFF2-40B4-BE49-F238E27FC236}">
              <a16:creationId xmlns:a16="http://schemas.microsoft.com/office/drawing/2014/main" id="{5402ED54-F66C-49A8-4C03-0F93D862C70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79" name="Text Box 2">
          <a:extLst>
            <a:ext uri="{FF2B5EF4-FFF2-40B4-BE49-F238E27FC236}">
              <a16:creationId xmlns:a16="http://schemas.microsoft.com/office/drawing/2014/main" id="{AF7604F2-9D52-5218-7744-C0C38A1A55C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80" name="Text Box 2">
          <a:extLst>
            <a:ext uri="{FF2B5EF4-FFF2-40B4-BE49-F238E27FC236}">
              <a16:creationId xmlns:a16="http://schemas.microsoft.com/office/drawing/2014/main" id="{FFA9E225-1BBA-E836-6220-2352DD7D395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81" name="Text Box 6">
          <a:extLst>
            <a:ext uri="{FF2B5EF4-FFF2-40B4-BE49-F238E27FC236}">
              <a16:creationId xmlns:a16="http://schemas.microsoft.com/office/drawing/2014/main" id="{B4FC451D-7ABB-00B2-4104-AC4E0DF1112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82" name="Text Box 2">
          <a:extLst>
            <a:ext uri="{FF2B5EF4-FFF2-40B4-BE49-F238E27FC236}">
              <a16:creationId xmlns:a16="http://schemas.microsoft.com/office/drawing/2014/main" id="{0E45BE34-8C63-753F-EB6B-7648C0B5B7B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83" name="Text Box 2">
          <a:extLst>
            <a:ext uri="{FF2B5EF4-FFF2-40B4-BE49-F238E27FC236}">
              <a16:creationId xmlns:a16="http://schemas.microsoft.com/office/drawing/2014/main" id="{4CC0F1C4-43A2-4A79-5081-C003B2F91D0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84" name="Text Box 2">
          <a:extLst>
            <a:ext uri="{FF2B5EF4-FFF2-40B4-BE49-F238E27FC236}">
              <a16:creationId xmlns:a16="http://schemas.microsoft.com/office/drawing/2014/main" id="{BB639E7F-88EB-DA8A-E72A-732525BE4E6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85" name="Text Box 6">
          <a:extLst>
            <a:ext uri="{FF2B5EF4-FFF2-40B4-BE49-F238E27FC236}">
              <a16:creationId xmlns:a16="http://schemas.microsoft.com/office/drawing/2014/main" id="{9E11FBC2-1F2F-777A-65FC-4E04C9E0F70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86" name="Text Box 2">
          <a:extLst>
            <a:ext uri="{FF2B5EF4-FFF2-40B4-BE49-F238E27FC236}">
              <a16:creationId xmlns:a16="http://schemas.microsoft.com/office/drawing/2014/main" id="{B69A7C1C-A7A0-FECF-D22B-A452EF028B8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87" name="Text Box 2">
          <a:extLst>
            <a:ext uri="{FF2B5EF4-FFF2-40B4-BE49-F238E27FC236}">
              <a16:creationId xmlns:a16="http://schemas.microsoft.com/office/drawing/2014/main" id="{E7688A04-349E-1EBA-74F5-072959C658E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88" name="Text Box 2">
          <a:extLst>
            <a:ext uri="{FF2B5EF4-FFF2-40B4-BE49-F238E27FC236}">
              <a16:creationId xmlns:a16="http://schemas.microsoft.com/office/drawing/2014/main" id="{BDBA82BB-42EE-AC3A-AB2D-E9C1C03611B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89" name="Text Box 6">
          <a:extLst>
            <a:ext uri="{FF2B5EF4-FFF2-40B4-BE49-F238E27FC236}">
              <a16:creationId xmlns:a16="http://schemas.microsoft.com/office/drawing/2014/main" id="{27B84BA5-009F-5EEC-E213-FB0250D6C47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90" name="Text Box 2">
          <a:extLst>
            <a:ext uri="{FF2B5EF4-FFF2-40B4-BE49-F238E27FC236}">
              <a16:creationId xmlns:a16="http://schemas.microsoft.com/office/drawing/2014/main" id="{BD616F27-210E-56B7-9CC2-098C9CAAEB1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91" name="Text Box 2">
          <a:extLst>
            <a:ext uri="{FF2B5EF4-FFF2-40B4-BE49-F238E27FC236}">
              <a16:creationId xmlns:a16="http://schemas.microsoft.com/office/drawing/2014/main" id="{C3254D63-6620-841C-CFFE-338116B2509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92" name="Text Box 2">
          <a:extLst>
            <a:ext uri="{FF2B5EF4-FFF2-40B4-BE49-F238E27FC236}">
              <a16:creationId xmlns:a16="http://schemas.microsoft.com/office/drawing/2014/main" id="{607C471A-6364-F848-6725-122DB22138F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93" name="Text Box 6">
          <a:extLst>
            <a:ext uri="{FF2B5EF4-FFF2-40B4-BE49-F238E27FC236}">
              <a16:creationId xmlns:a16="http://schemas.microsoft.com/office/drawing/2014/main" id="{A6FA8B9A-8531-30BB-2014-AA2093BD769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94" name="Text Box 2">
          <a:extLst>
            <a:ext uri="{FF2B5EF4-FFF2-40B4-BE49-F238E27FC236}">
              <a16:creationId xmlns:a16="http://schemas.microsoft.com/office/drawing/2014/main" id="{E8FDD802-E68E-21DC-F579-E169771EDA0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95" name="Text Box 2">
          <a:extLst>
            <a:ext uri="{FF2B5EF4-FFF2-40B4-BE49-F238E27FC236}">
              <a16:creationId xmlns:a16="http://schemas.microsoft.com/office/drawing/2014/main" id="{4D6A0C5F-9D4B-E7C9-3D4D-C8317875995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96" name="Text Box 2">
          <a:extLst>
            <a:ext uri="{FF2B5EF4-FFF2-40B4-BE49-F238E27FC236}">
              <a16:creationId xmlns:a16="http://schemas.microsoft.com/office/drawing/2014/main" id="{07772783-3914-38ED-ACAE-85B18957135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97" name="Text Box 6">
          <a:extLst>
            <a:ext uri="{FF2B5EF4-FFF2-40B4-BE49-F238E27FC236}">
              <a16:creationId xmlns:a16="http://schemas.microsoft.com/office/drawing/2014/main" id="{8465367C-19E7-D0C6-9347-6C3E6E9C568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98" name="Text Box 2">
          <a:extLst>
            <a:ext uri="{FF2B5EF4-FFF2-40B4-BE49-F238E27FC236}">
              <a16:creationId xmlns:a16="http://schemas.microsoft.com/office/drawing/2014/main" id="{D22EE29D-97F2-C6C3-3D5D-B6ABA517A4D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299" name="Text Box 2">
          <a:extLst>
            <a:ext uri="{FF2B5EF4-FFF2-40B4-BE49-F238E27FC236}">
              <a16:creationId xmlns:a16="http://schemas.microsoft.com/office/drawing/2014/main" id="{9C4AF85D-F72F-CE82-26C0-E049B85BDBF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00" name="Text Box 2">
          <a:extLst>
            <a:ext uri="{FF2B5EF4-FFF2-40B4-BE49-F238E27FC236}">
              <a16:creationId xmlns:a16="http://schemas.microsoft.com/office/drawing/2014/main" id="{97593713-9E79-D55C-F638-3881B0C132F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01" name="Text Box 6">
          <a:extLst>
            <a:ext uri="{FF2B5EF4-FFF2-40B4-BE49-F238E27FC236}">
              <a16:creationId xmlns:a16="http://schemas.microsoft.com/office/drawing/2014/main" id="{16040972-C59D-1B10-3936-ED2448F567C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02" name="Text Box 2">
          <a:extLst>
            <a:ext uri="{FF2B5EF4-FFF2-40B4-BE49-F238E27FC236}">
              <a16:creationId xmlns:a16="http://schemas.microsoft.com/office/drawing/2014/main" id="{C8DA35FD-6D0F-EABC-3553-6AEE6120003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03" name="Text Box 2">
          <a:extLst>
            <a:ext uri="{FF2B5EF4-FFF2-40B4-BE49-F238E27FC236}">
              <a16:creationId xmlns:a16="http://schemas.microsoft.com/office/drawing/2014/main" id="{3088CD92-54F4-AC5A-966E-C65D76B4178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04" name="Text Box 2">
          <a:extLst>
            <a:ext uri="{FF2B5EF4-FFF2-40B4-BE49-F238E27FC236}">
              <a16:creationId xmlns:a16="http://schemas.microsoft.com/office/drawing/2014/main" id="{8A14F701-3A38-B80A-201C-7A4FB26FB7C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05" name="Text Box 6">
          <a:extLst>
            <a:ext uri="{FF2B5EF4-FFF2-40B4-BE49-F238E27FC236}">
              <a16:creationId xmlns:a16="http://schemas.microsoft.com/office/drawing/2014/main" id="{7C361166-19DA-5A65-4D8A-B8428929BB1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06" name="Text Box 2">
          <a:extLst>
            <a:ext uri="{FF2B5EF4-FFF2-40B4-BE49-F238E27FC236}">
              <a16:creationId xmlns:a16="http://schemas.microsoft.com/office/drawing/2014/main" id="{95429B92-9FE4-B9C5-85E5-4D4C54855AA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07" name="Text Box 2">
          <a:extLst>
            <a:ext uri="{FF2B5EF4-FFF2-40B4-BE49-F238E27FC236}">
              <a16:creationId xmlns:a16="http://schemas.microsoft.com/office/drawing/2014/main" id="{D4CCC63A-CF35-51DA-3679-0E2534CB0CB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08" name="Text Box 2">
          <a:extLst>
            <a:ext uri="{FF2B5EF4-FFF2-40B4-BE49-F238E27FC236}">
              <a16:creationId xmlns:a16="http://schemas.microsoft.com/office/drawing/2014/main" id="{C606AE11-18B5-C7B9-9B1C-2DA3941B85B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09" name="Text Box 6">
          <a:extLst>
            <a:ext uri="{FF2B5EF4-FFF2-40B4-BE49-F238E27FC236}">
              <a16:creationId xmlns:a16="http://schemas.microsoft.com/office/drawing/2014/main" id="{0ED3BF27-3BA3-FBD7-B25F-F7269775D22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10" name="Text Box 2">
          <a:extLst>
            <a:ext uri="{FF2B5EF4-FFF2-40B4-BE49-F238E27FC236}">
              <a16:creationId xmlns:a16="http://schemas.microsoft.com/office/drawing/2014/main" id="{595CB423-595C-C261-9043-7137C5A78F6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11" name="Text Box 2">
          <a:extLst>
            <a:ext uri="{FF2B5EF4-FFF2-40B4-BE49-F238E27FC236}">
              <a16:creationId xmlns:a16="http://schemas.microsoft.com/office/drawing/2014/main" id="{DC932A04-862A-6CA2-F662-093731AC87D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12" name="Text Box 2">
          <a:extLst>
            <a:ext uri="{FF2B5EF4-FFF2-40B4-BE49-F238E27FC236}">
              <a16:creationId xmlns:a16="http://schemas.microsoft.com/office/drawing/2014/main" id="{853D0FDD-64B2-F317-AFD6-56B57BE4F28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13" name="Text Box 6">
          <a:extLst>
            <a:ext uri="{FF2B5EF4-FFF2-40B4-BE49-F238E27FC236}">
              <a16:creationId xmlns:a16="http://schemas.microsoft.com/office/drawing/2014/main" id="{36266D7C-1818-DB6A-DF2D-9C1D0BBFDF6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14" name="Text Box 2">
          <a:extLst>
            <a:ext uri="{FF2B5EF4-FFF2-40B4-BE49-F238E27FC236}">
              <a16:creationId xmlns:a16="http://schemas.microsoft.com/office/drawing/2014/main" id="{85654527-1782-3AA4-55DB-D35F1C3CCEE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15" name="Text Box 2">
          <a:extLst>
            <a:ext uri="{FF2B5EF4-FFF2-40B4-BE49-F238E27FC236}">
              <a16:creationId xmlns:a16="http://schemas.microsoft.com/office/drawing/2014/main" id="{F7E768CE-016F-9B5F-52CE-53A8C9C91A0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16" name="Text Box 2">
          <a:extLst>
            <a:ext uri="{FF2B5EF4-FFF2-40B4-BE49-F238E27FC236}">
              <a16:creationId xmlns:a16="http://schemas.microsoft.com/office/drawing/2014/main" id="{429DDAAC-4AAB-AF21-C9DB-E3BE02DD1E9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17" name="Text Box 6">
          <a:extLst>
            <a:ext uri="{FF2B5EF4-FFF2-40B4-BE49-F238E27FC236}">
              <a16:creationId xmlns:a16="http://schemas.microsoft.com/office/drawing/2014/main" id="{2A6A5AB1-5FFC-2C50-D0B6-10AECA8EFD7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18" name="Text Box 2">
          <a:extLst>
            <a:ext uri="{FF2B5EF4-FFF2-40B4-BE49-F238E27FC236}">
              <a16:creationId xmlns:a16="http://schemas.microsoft.com/office/drawing/2014/main" id="{16EB65E4-8337-2237-667C-7A3BAE5F453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19" name="Text Box 2">
          <a:extLst>
            <a:ext uri="{FF2B5EF4-FFF2-40B4-BE49-F238E27FC236}">
              <a16:creationId xmlns:a16="http://schemas.microsoft.com/office/drawing/2014/main" id="{AD4C9B23-49E4-3F9B-D35B-FA9BAFFD51E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20" name="Text Box 2">
          <a:extLst>
            <a:ext uri="{FF2B5EF4-FFF2-40B4-BE49-F238E27FC236}">
              <a16:creationId xmlns:a16="http://schemas.microsoft.com/office/drawing/2014/main" id="{188A032A-D8CE-186B-4CAF-0B0167DD161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21" name="Text Box 6">
          <a:extLst>
            <a:ext uri="{FF2B5EF4-FFF2-40B4-BE49-F238E27FC236}">
              <a16:creationId xmlns:a16="http://schemas.microsoft.com/office/drawing/2014/main" id="{8073EDCB-B2B6-0E3A-2D65-1032284CAB4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22" name="Text Box 2">
          <a:extLst>
            <a:ext uri="{FF2B5EF4-FFF2-40B4-BE49-F238E27FC236}">
              <a16:creationId xmlns:a16="http://schemas.microsoft.com/office/drawing/2014/main" id="{929FA452-A8DE-0575-ABB7-3FAA7FA931E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23" name="Text Box 2">
          <a:extLst>
            <a:ext uri="{FF2B5EF4-FFF2-40B4-BE49-F238E27FC236}">
              <a16:creationId xmlns:a16="http://schemas.microsoft.com/office/drawing/2014/main" id="{058B6794-0F17-C9A0-991F-42280355B91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24" name="Text Box 2">
          <a:extLst>
            <a:ext uri="{FF2B5EF4-FFF2-40B4-BE49-F238E27FC236}">
              <a16:creationId xmlns:a16="http://schemas.microsoft.com/office/drawing/2014/main" id="{20A906D4-198D-3CF1-0766-27416FEA1F4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25" name="Text Box 6">
          <a:extLst>
            <a:ext uri="{FF2B5EF4-FFF2-40B4-BE49-F238E27FC236}">
              <a16:creationId xmlns:a16="http://schemas.microsoft.com/office/drawing/2014/main" id="{B8826116-3BEA-2DF3-4EBC-4C9D7C21C5E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26" name="Text Box 2">
          <a:extLst>
            <a:ext uri="{FF2B5EF4-FFF2-40B4-BE49-F238E27FC236}">
              <a16:creationId xmlns:a16="http://schemas.microsoft.com/office/drawing/2014/main" id="{3DE5620C-C766-15A3-EC5F-B4B157C0D57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27" name="Text Box 2">
          <a:extLst>
            <a:ext uri="{FF2B5EF4-FFF2-40B4-BE49-F238E27FC236}">
              <a16:creationId xmlns:a16="http://schemas.microsoft.com/office/drawing/2014/main" id="{87D003AD-9353-8769-035A-085A5C44345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28" name="Text Box 2">
          <a:extLst>
            <a:ext uri="{FF2B5EF4-FFF2-40B4-BE49-F238E27FC236}">
              <a16:creationId xmlns:a16="http://schemas.microsoft.com/office/drawing/2014/main" id="{1B6F8124-86D8-05CE-00E8-2FB138DDBB0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29" name="Text Box 6">
          <a:extLst>
            <a:ext uri="{FF2B5EF4-FFF2-40B4-BE49-F238E27FC236}">
              <a16:creationId xmlns:a16="http://schemas.microsoft.com/office/drawing/2014/main" id="{FA92BFD2-E609-1D53-1A59-8A150713A5E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30" name="Text Box 2">
          <a:extLst>
            <a:ext uri="{FF2B5EF4-FFF2-40B4-BE49-F238E27FC236}">
              <a16:creationId xmlns:a16="http://schemas.microsoft.com/office/drawing/2014/main" id="{6142E163-4819-516A-8D57-B267B537F3D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31" name="Text Box 2">
          <a:extLst>
            <a:ext uri="{FF2B5EF4-FFF2-40B4-BE49-F238E27FC236}">
              <a16:creationId xmlns:a16="http://schemas.microsoft.com/office/drawing/2014/main" id="{0A6551B4-07BF-9851-C6C8-1CC863640AF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32" name="Text Box 2">
          <a:extLst>
            <a:ext uri="{FF2B5EF4-FFF2-40B4-BE49-F238E27FC236}">
              <a16:creationId xmlns:a16="http://schemas.microsoft.com/office/drawing/2014/main" id="{47989C0A-88B3-D018-5B78-B29339B6276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33" name="Text Box 6">
          <a:extLst>
            <a:ext uri="{FF2B5EF4-FFF2-40B4-BE49-F238E27FC236}">
              <a16:creationId xmlns:a16="http://schemas.microsoft.com/office/drawing/2014/main" id="{5339E430-8799-D507-785E-14192340626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34" name="Text Box 2">
          <a:extLst>
            <a:ext uri="{FF2B5EF4-FFF2-40B4-BE49-F238E27FC236}">
              <a16:creationId xmlns:a16="http://schemas.microsoft.com/office/drawing/2014/main" id="{C5C2D23F-EA08-46B9-8D67-5F9DB72DBD0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35" name="Text Box 2">
          <a:extLst>
            <a:ext uri="{FF2B5EF4-FFF2-40B4-BE49-F238E27FC236}">
              <a16:creationId xmlns:a16="http://schemas.microsoft.com/office/drawing/2014/main" id="{A7EAAA7C-D851-4B32-9E28-AF68C7D1D6F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36" name="Text Box 2">
          <a:extLst>
            <a:ext uri="{FF2B5EF4-FFF2-40B4-BE49-F238E27FC236}">
              <a16:creationId xmlns:a16="http://schemas.microsoft.com/office/drawing/2014/main" id="{1C78A18C-A2E3-47D3-F9BA-57E3B7FF013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37" name="Text Box 6">
          <a:extLst>
            <a:ext uri="{FF2B5EF4-FFF2-40B4-BE49-F238E27FC236}">
              <a16:creationId xmlns:a16="http://schemas.microsoft.com/office/drawing/2014/main" id="{B77B839E-965B-7FB2-1303-873592A6DB3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38" name="Text Box 2">
          <a:extLst>
            <a:ext uri="{FF2B5EF4-FFF2-40B4-BE49-F238E27FC236}">
              <a16:creationId xmlns:a16="http://schemas.microsoft.com/office/drawing/2014/main" id="{B002A010-3F2B-99AD-18F6-FF9349DB94E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39" name="Text Box 2">
          <a:extLst>
            <a:ext uri="{FF2B5EF4-FFF2-40B4-BE49-F238E27FC236}">
              <a16:creationId xmlns:a16="http://schemas.microsoft.com/office/drawing/2014/main" id="{6986F118-0468-C859-8C9A-A59B1C0DCB5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40" name="Text Box 2">
          <a:extLst>
            <a:ext uri="{FF2B5EF4-FFF2-40B4-BE49-F238E27FC236}">
              <a16:creationId xmlns:a16="http://schemas.microsoft.com/office/drawing/2014/main" id="{C7ADF5F0-D4C7-E03F-459B-1D493916A3F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41" name="Text Box 6">
          <a:extLst>
            <a:ext uri="{FF2B5EF4-FFF2-40B4-BE49-F238E27FC236}">
              <a16:creationId xmlns:a16="http://schemas.microsoft.com/office/drawing/2014/main" id="{FDF9E465-06B6-A363-10DD-10253DE99E2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42" name="Text Box 2">
          <a:extLst>
            <a:ext uri="{FF2B5EF4-FFF2-40B4-BE49-F238E27FC236}">
              <a16:creationId xmlns:a16="http://schemas.microsoft.com/office/drawing/2014/main" id="{17419905-9ABB-CC37-0603-45506D45BAD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43" name="Text Box 2">
          <a:extLst>
            <a:ext uri="{FF2B5EF4-FFF2-40B4-BE49-F238E27FC236}">
              <a16:creationId xmlns:a16="http://schemas.microsoft.com/office/drawing/2014/main" id="{5FEE0D9A-8BFC-A95D-37FC-D85664A0ED5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44" name="Text Box 2">
          <a:extLst>
            <a:ext uri="{FF2B5EF4-FFF2-40B4-BE49-F238E27FC236}">
              <a16:creationId xmlns:a16="http://schemas.microsoft.com/office/drawing/2014/main" id="{65CD3AB3-5664-C5EE-C753-0442FEF9BD6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45" name="Text Box 6">
          <a:extLst>
            <a:ext uri="{FF2B5EF4-FFF2-40B4-BE49-F238E27FC236}">
              <a16:creationId xmlns:a16="http://schemas.microsoft.com/office/drawing/2014/main" id="{38172B3F-115A-F516-3EAA-3225C2B495C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46" name="Text Box 2">
          <a:extLst>
            <a:ext uri="{FF2B5EF4-FFF2-40B4-BE49-F238E27FC236}">
              <a16:creationId xmlns:a16="http://schemas.microsoft.com/office/drawing/2014/main" id="{06AC8CD8-C939-0AAA-092E-436230891E6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47" name="Text Box 2">
          <a:extLst>
            <a:ext uri="{FF2B5EF4-FFF2-40B4-BE49-F238E27FC236}">
              <a16:creationId xmlns:a16="http://schemas.microsoft.com/office/drawing/2014/main" id="{5D1201C5-D163-B2C6-25D0-073293B4B3E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48" name="Text Box 2">
          <a:extLst>
            <a:ext uri="{FF2B5EF4-FFF2-40B4-BE49-F238E27FC236}">
              <a16:creationId xmlns:a16="http://schemas.microsoft.com/office/drawing/2014/main" id="{7057A121-3F10-B4B5-F502-1164DB42BCF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49" name="Text Box 6">
          <a:extLst>
            <a:ext uri="{FF2B5EF4-FFF2-40B4-BE49-F238E27FC236}">
              <a16:creationId xmlns:a16="http://schemas.microsoft.com/office/drawing/2014/main" id="{563DA55B-3F50-FAF9-C426-236BDDE5F44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50" name="Text Box 2">
          <a:extLst>
            <a:ext uri="{FF2B5EF4-FFF2-40B4-BE49-F238E27FC236}">
              <a16:creationId xmlns:a16="http://schemas.microsoft.com/office/drawing/2014/main" id="{AA060558-63DA-4176-4A30-74FF4913030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51" name="Text Box 2">
          <a:extLst>
            <a:ext uri="{FF2B5EF4-FFF2-40B4-BE49-F238E27FC236}">
              <a16:creationId xmlns:a16="http://schemas.microsoft.com/office/drawing/2014/main" id="{4A16F27B-1E4C-C190-53C4-C88CDDC4824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52" name="Text Box 2">
          <a:extLst>
            <a:ext uri="{FF2B5EF4-FFF2-40B4-BE49-F238E27FC236}">
              <a16:creationId xmlns:a16="http://schemas.microsoft.com/office/drawing/2014/main" id="{E6A2F546-910D-B62C-EC98-046C7F8004B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53" name="Text Box 6">
          <a:extLst>
            <a:ext uri="{FF2B5EF4-FFF2-40B4-BE49-F238E27FC236}">
              <a16:creationId xmlns:a16="http://schemas.microsoft.com/office/drawing/2014/main" id="{D45F43CC-5A91-9791-4EC4-6E9AB2B3A2F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54" name="Text Box 2">
          <a:extLst>
            <a:ext uri="{FF2B5EF4-FFF2-40B4-BE49-F238E27FC236}">
              <a16:creationId xmlns:a16="http://schemas.microsoft.com/office/drawing/2014/main" id="{53F56334-F7E2-342C-2D11-8473ED49B2D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55" name="Text Box 2">
          <a:extLst>
            <a:ext uri="{FF2B5EF4-FFF2-40B4-BE49-F238E27FC236}">
              <a16:creationId xmlns:a16="http://schemas.microsoft.com/office/drawing/2014/main" id="{87337FB4-7AC2-50E5-05B3-D6DCAADCBB1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56" name="Text Box 2">
          <a:extLst>
            <a:ext uri="{FF2B5EF4-FFF2-40B4-BE49-F238E27FC236}">
              <a16:creationId xmlns:a16="http://schemas.microsoft.com/office/drawing/2014/main" id="{A1E438A3-7CC8-EDA2-6B33-B852F108133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57" name="Text Box 6">
          <a:extLst>
            <a:ext uri="{FF2B5EF4-FFF2-40B4-BE49-F238E27FC236}">
              <a16:creationId xmlns:a16="http://schemas.microsoft.com/office/drawing/2014/main" id="{4FF20A70-3902-4F89-CC53-4C4F989D8C9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58" name="Text Box 2">
          <a:extLst>
            <a:ext uri="{FF2B5EF4-FFF2-40B4-BE49-F238E27FC236}">
              <a16:creationId xmlns:a16="http://schemas.microsoft.com/office/drawing/2014/main" id="{5494EA6E-D294-2E54-6A98-BA079B5B1B8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59" name="Text Box 2">
          <a:extLst>
            <a:ext uri="{FF2B5EF4-FFF2-40B4-BE49-F238E27FC236}">
              <a16:creationId xmlns:a16="http://schemas.microsoft.com/office/drawing/2014/main" id="{FE5662E1-3EB8-1552-8C25-2DFCC08D099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60" name="Text Box 2">
          <a:extLst>
            <a:ext uri="{FF2B5EF4-FFF2-40B4-BE49-F238E27FC236}">
              <a16:creationId xmlns:a16="http://schemas.microsoft.com/office/drawing/2014/main" id="{C4FE6AE4-9C0E-5315-8351-4BE36A1D5FE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61" name="Text Box 2">
          <a:extLst>
            <a:ext uri="{FF2B5EF4-FFF2-40B4-BE49-F238E27FC236}">
              <a16:creationId xmlns:a16="http://schemas.microsoft.com/office/drawing/2014/main" id="{0296CBD8-DD28-E7AB-1DCD-F6DFCD8B8F0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62" name="Text Box 2">
          <a:extLst>
            <a:ext uri="{FF2B5EF4-FFF2-40B4-BE49-F238E27FC236}">
              <a16:creationId xmlns:a16="http://schemas.microsoft.com/office/drawing/2014/main" id="{87667C60-72B8-BD94-4287-24E17E806E8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63" name="Text Box 6">
          <a:extLst>
            <a:ext uri="{FF2B5EF4-FFF2-40B4-BE49-F238E27FC236}">
              <a16:creationId xmlns:a16="http://schemas.microsoft.com/office/drawing/2014/main" id="{79918E95-315A-E45F-B137-D9F1C8E2CB6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64" name="Text Box 2">
          <a:extLst>
            <a:ext uri="{FF2B5EF4-FFF2-40B4-BE49-F238E27FC236}">
              <a16:creationId xmlns:a16="http://schemas.microsoft.com/office/drawing/2014/main" id="{BC97741E-5480-B056-DB39-896E17F2FC5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65" name="Text Box 2">
          <a:extLst>
            <a:ext uri="{FF2B5EF4-FFF2-40B4-BE49-F238E27FC236}">
              <a16:creationId xmlns:a16="http://schemas.microsoft.com/office/drawing/2014/main" id="{80AB7A82-F57B-523F-372F-E1B5E78B208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66" name="Text Box 2">
          <a:extLst>
            <a:ext uri="{FF2B5EF4-FFF2-40B4-BE49-F238E27FC236}">
              <a16:creationId xmlns:a16="http://schemas.microsoft.com/office/drawing/2014/main" id="{961ACCAF-5C78-9477-C31F-301BE1D7801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67" name="Text Box 2">
          <a:extLst>
            <a:ext uri="{FF2B5EF4-FFF2-40B4-BE49-F238E27FC236}">
              <a16:creationId xmlns:a16="http://schemas.microsoft.com/office/drawing/2014/main" id="{24AA5F12-377C-98D9-63FB-3813E43CEA0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68" name="Text Box 6">
          <a:extLst>
            <a:ext uri="{FF2B5EF4-FFF2-40B4-BE49-F238E27FC236}">
              <a16:creationId xmlns:a16="http://schemas.microsoft.com/office/drawing/2014/main" id="{1D15CE19-D575-2147-CC03-94A010228C6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69" name="Text Box 2">
          <a:extLst>
            <a:ext uri="{FF2B5EF4-FFF2-40B4-BE49-F238E27FC236}">
              <a16:creationId xmlns:a16="http://schemas.microsoft.com/office/drawing/2014/main" id="{5930761A-14A5-1D4C-9B2C-F01B5BE4BE3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70" name="Text Box 2">
          <a:extLst>
            <a:ext uri="{FF2B5EF4-FFF2-40B4-BE49-F238E27FC236}">
              <a16:creationId xmlns:a16="http://schemas.microsoft.com/office/drawing/2014/main" id="{D6DABC6B-04BF-21D2-77F4-822F6B6E484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71" name="Text Box 2">
          <a:extLst>
            <a:ext uri="{FF2B5EF4-FFF2-40B4-BE49-F238E27FC236}">
              <a16:creationId xmlns:a16="http://schemas.microsoft.com/office/drawing/2014/main" id="{F64A775C-DAF5-0973-1A2B-55F68E110A3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72" name="Text Box 2">
          <a:extLst>
            <a:ext uri="{FF2B5EF4-FFF2-40B4-BE49-F238E27FC236}">
              <a16:creationId xmlns:a16="http://schemas.microsoft.com/office/drawing/2014/main" id="{50C74D0B-4504-E083-D13E-A4D23B5DE2DC}"/>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73" name="Text Box 6">
          <a:extLst>
            <a:ext uri="{FF2B5EF4-FFF2-40B4-BE49-F238E27FC236}">
              <a16:creationId xmlns:a16="http://schemas.microsoft.com/office/drawing/2014/main" id="{BE78B701-5031-210B-D46B-8735D874688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74" name="Text Box 2">
          <a:extLst>
            <a:ext uri="{FF2B5EF4-FFF2-40B4-BE49-F238E27FC236}">
              <a16:creationId xmlns:a16="http://schemas.microsoft.com/office/drawing/2014/main" id="{19003711-B72E-8C8B-7D75-658AD2D4C24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75" name="Text Box 2">
          <a:extLst>
            <a:ext uri="{FF2B5EF4-FFF2-40B4-BE49-F238E27FC236}">
              <a16:creationId xmlns:a16="http://schemas.microsoft.com/office/drawing/2014/main" id="{80EC0540-C052-C3E4-8672-5463A96EF46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76" name="Text Box 2">
          <a:extLst>
            <a:ext uri="{FF2B5EF4-FFF2-40B4-BE49-F238E27FC236}">
              <a16:creationId xmlns:a16="http://schemas.microsoft.com/office/drawing/2014/main" id="{1CF54D6F-7D8A-BA65-5B50-DB29411D2A4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77" name="Text Box 2">
          <a:extLst>
            <a:ext uri="{FF2B5EF4-FFF2-40B4-BE49-F238E27FC236}">
              <a16:creationId xmlns:a16="http://schemas.microsoft.com/office/drawing/2014/main" id="{D421D7C8-7305-71D2-1ACD-B31C51E4015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78" name="Text Box 2">
          <a:extLst>
            <a:ext uri="{FF2B5EF4-FFF2-40B4-BE49-F238E27FC236}">
              <a16:creationId xmlns:a16="http://schemas.microsoft.com/office/drawing/2014/main" id="{C3031FA5-F4F2-D246-9693-F08C707C895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403860</xdr:colOff>
      <xdr:row>142</xdr:row>
      <xdr:rowOff>0</xdr:rowOff>
    </xdr:from>
    <xdr:to>
      <xdr:col>16</xdr:col>
      <xdr:colOff>0</xdr:colOff>
      <xdr:row>144</xdr:row>
      <xdr:rowOff>0</xdr:rowOff>
    </xdr:to>
    <xdr:sp macro="" textlink="">
      <xdr:nvSpPr>
        <xdr:cNvPr id="2069379" name="Text Box 2">
          <a:extLst>
            <a:ext uri="{FF2B5EF4-FFF2-40B4-BE49-F238E27FC236}">
              <a16:creationId xmlns:a16="http://schemas.microsoft.com/office/drawing/2014/main" id="{A5F1B795-6B9B-D229-B158-3239AE0355C0}"/>
            </a:ext>
          </a:extLst>
        </xdr:cNvPr>
        <xdr:cNvSpPr txBox="1">
          <a:spLocks noChangeArrowheads="1"/>
        </xdr:cNvSpPr>
      </xdr:nvSpPr>
      <xdr:spPr bwMode="auto">
        <a:xfrm>
          <a:off x="3916680" y="26951940"/>
          <a:ext cx="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80" name="Text Box 6">
          <a:extLst>
            <a:ext uri="{FF2B5EF4-FFF2-40B4-BE49-F238E27FC236}">
              <a16:creationId xmlns:a16="http://schemas.microsoft.com/office/drawing/2014/main" id="{8DD6DBCE-2C2A-CF21-F79D-D05C812AAAA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81" name="Text Box 2">
          <a:extLst>
            <a:ext uri="{FF2B5EF4-FFF2-40B4-BE49-F238E27FC236}">
              <a16:creationId xmlns:a16="http://schemas.microsoft.com/office/drawing/2014/main" id="{A1234BF9-BCD3-C69B-2780-87B6F0A4ABF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82" name="Text Box 2">
          <a:extLst>
            <a:ext uri="{FF2B5EF4-FFF2-40B4-BE49-F238E27FC236}">
              <a16:creationId xmlns:a16="http://schemas.microsoft.com/office/drawing/2014/main" id="{11781783-ABE6-2FFD-0A97-0D8B1930EE3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83" name="Text Box 2">
          <a:extLst>
            <a:ext uri="{FF2B5EF4-FFF2-40B4-BE49-F238E27FC236}">
              <a16:creationId xmlns:a16="http://schemas.microsoft.com/office/drawing/2014/main" id="{07CB0694-5C0E-72CD-10AC-943B40B34E2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84" name="Text Box 2">
          <a:extLst>
            <a:ext uri="{FF2B5EF4-FFF2-40B4-BE49-F238E27FC236}">
              <a16:creationId xmlns:a16="http://schemas.microsoft.com/office/drawing/2014/main" id="{8690FE29-8BEF-4A0A-770D-3261E322C2D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85" name="Text Box 1">
          <a:extLst>
            <a:ext uri="{FF2B5EF4-FFF2-40B4-BE49-F238E27FC236}">
              <a16:creationId xmlns:a16="http://schemas.microsoft.com/office/drawing/2014/main" id="{6000C5D4-2A0E-0241-391B-EE35ED75589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86" name="Text Box 3">
          <a:extLst>
            <a:ext uri="{FF2B5EF4-FFF2-40B4-BE49-F238E27FC236}">
              <a16:creationId xmlns:a16="http://schemas.microsoft.com/office/drawing/2014/main" id="{84C0B62B-2077-4BC7-1A7F-D79F7279709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87" name="Text Box 4">
          <a:extLst>
            <a:ext uri="{FF2B5EF4-FFF2-40B4-BE49-F238E27FC236}">
              <a16:creationId xmlns:a16="http://schemas.microsoft.com/office/drawing/2014/main" id="{8B76A10E-9926-7525-4E1E-1D992C2A53F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88" name="Text Box 5">
          <a:extLst>
            <a:ext uri="{FF2B5EF4-FFF2-40B4-BE49-F238E27FC236}">
              <a16:creationId xmlns:a16="http://schemas.microsoft.com/office/drawing/2014/main" id="{51D475DD-4AA6-812B-7EAE-CACFC26AB04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89" name="Text Box 1">
          <a:extLst>
            <a:ext uri="{FF2B5EF4-FFF2-40B4-BE49-F238E27FC236}">
              <a16:creationId xmlns:a16="http://schemas.microsoft.com/office/drawing/2014/main" id="{6FD8C7B5-4AD3-9717-E4A0-556930DD1B3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90" name="Text Box 3">
          <a:extLst>
            <a:ext uri="{FF2B5EF4-FFF2-40B4-BE49-F238E27FC236}">
              <a16:creationId xmlns:a16="http://schemas.microsoft.com/office/drawing/2014/main" id="{C5E3EC36-A377-9A7D-1528-7E3E55FC4EF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91" name="Text Box 4">
          <a:extLst>
            <a:ext uri="{FF2B5EF4-FFF2-40B4-BE49-F238E27FC236}">
              <a16:creationId xmlns:a16="http://schemas.microsoft.com/office/drawing/2014/main" id="{9D3F056A-7691-347F-EE0F-FADD345F70C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392" name="Text Box 5">
          <a:extLst>
            <a:ext uri="{FF2B5EF4-FFF2-40B4-BE49-F238E27FC236}">
              <a16:creationId xmlns:a16="http://schemas.microsoft.com/office/drawing/2014/main" id="{5389AAE1-E149-0769-EC74-61F9F2153E7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393" name="Text Box 2">
          <a:extLst>
            <a:ext uri="{FF2B5EF4-FFF2-40B4-BE49-F238E27FC236}">
              <a16:creationId xmlns:a16="http://schemas.microsoft.com/office/drawing/2014/main" id="{EC745DDC-8BBF-79B0-005E-F3C6B2D975D6}"/>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394" name="Text Box 6">
          <a:extLst>
            <a:ext uri="{FF2B5EF4-FFF2-40B4-BE49-F238E27FC236}">
              <a16:creationId xmlns:a16="http://schemas.microsoft.com/office/drawing/2014/main" id="{32433767-65DE-FF9A-A088-3DBF51CF6421}"/>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395" name="Text Box 2">
          <a:extLst>
            <a:ext uri="{FF2B5EF4-FFF2-40B4-BE49-F238E27FC236}">
              <a16:creationId xmlns:a16="http://schemas.microsoft.com/office/drawing/2014/main" id="{51DED974-B449-6A0C-CA57-EDE83CB2F917}"/>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396" name="Text Box 2">
          <a:extLst>
            <a:ext uri="{FF2B5EF4-FFF2-40B4-BE49-F238E27FC236}">
              <a16:creationId xmlns:a16="http://schemas.microsoft.com/office/drawing/2014/main" id="{7F54DD09-235C-0A93-2109-19519CDE835C}"/>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397" name="Text Box 2">
          <a:extLst>
            <a:ext uri="{FF2B5EF4-FFF2-40B4-BE49-F238E27FC236}">
              <a16:creationId xmlns:a16="http://schemas.microsoft.com/office/drawing/2014/main" id="{7047F005-AD45-3E1E-6F44-0348C6D6C591}"/>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398" name="Text Box 6">
          <a:extLst>
            <a:ext uri="{FF2B5EF4-FFF2-40B4-BE49-F238E27FC236}">
              <a16:creationId xmlns:a16="http://schemas.microsoft.com/office/drawing/2014/main" id="{2418854E-1AC2-E410-357D-BEFE2660AC09}"/>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399" name="Text Box 2">
          <a:extLst>
            <a:ext uri="{FF2B5EF4-FFF2-40B4-BE49-F238E27FC236}">
              <a16:creationId xmlns:a16="http://schemas.microsoft.com/office/drawing/2014/main" id="{334B3D4B-11EC-DF8F-8F2B-6B940CE9661E}"/>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00" name="Text Box 2">
          <a:extLst>
            <a:ext uri="{FF2B5EF4-FFF2-40B4-BE49-F238E27FC236}">
              <a16:creationId xmlns:a16="http://schemas.microsoft.com/office/drawing/2014/main" id="{143F85BE-B49C-7B39-AA9E-BA10A1C8FFC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01" name="Text Box 2">
          <a:extLst>
            <a:ext uri="{FF2B5EF4-FFF2-40B4-BE49-F238E27FC236}">
              <a16:creationId xmlns:a16="http://schemas.microsoft.com/office/drawing/2014/main" id="{D2CD74BA-10E8-CA2F-26DB-3D444082B741}"/>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02" name="Text Box 6">
          <a:extLst>
            <a:ext uri="{FF2B5EF4-FFF2-40B4-BE49-F238E27FC236}">
              <a16:creationId xmlns:a16="http://schemas.microsoft.com/office/drawing/2014/main" id="{03EA4471-DCB8-7FD1-9FCA-BCAEB31F291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03" name="Text Box 2">
          <a:extLst>
            <a:ext uri="{FF2B5EF4-FFF2-40B4-BE49-F238E27FC236}">
              <a16:creationId xmlns:a16="http://schemas.microsoft.com/office/drawing/2014/main" id="{BB1AC9C6-91CB-ED99-0C5E-75C885D528B9}"/>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04" name="Text Box 2">
          <a:extLst>
            <a:ext uri="{FF2B5EF4-FFF2-40B4-BE49-F238E27FC236}">
              <a16:creationId xmlns:a16="http://schemas.microsoft.com/office/drawing/2014/main" id="{AA2ADACB-E242-66E0-E757-E8EE511A0A2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05" name="Text Box 2">
          <a:extLst>
            <a:ext uri="{FF2B5EF4-FFF2-40B4-BE49-F238E27FC236}">
              <a16:creationId xmlns:a16="http://schemas.microsoft.com/office/drawing/2014/main" id="{4A097D3D-4C43-BF04-0A48-B026AC0599C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06" name="Text Box 6">
          <a:extLst>
            <a:ext uri="{FF2B5EF4-FFF2-40B4-BE49-F238E27FC236}">
              <a16:creationId xmlns:a16="http://schemas.microsoft.com/office/drawing/2014/main" id="{0E9566ED-1959-3AB2-4A9F-97BB4406A001}"/>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07" name="Text Box 2">
          <a:extLst>
            <a:ext uri="{FF2B5EF4-FFF2-40B4-BE49-F238E27FC236}">
              <a16:creationId xmlns:a16="http://schemas.microsoft.com/office/drawing/2014/main" id="{0803C629-A7C5-8D64-DFAC-0FE86F5C47B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08" name="Text Box 2">
          <a:extLst>
            <a:ext uri="{FF2B5EF4-FFF2-40B4-BE49-F238E27FC236}">
              <a16:creationId xmlns:a16="http://schemas.microsoft.com/office/drawing/2014/main" id="{CC09A4DF-25DD-42D1-DC9B-5B07A367EC8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09" name="Text Box 2">
          <a:extLst>
            <a:ext uri="{FF2B5EF4-FFF2-40B4-BE49-F238E27FC236}">
              <a16:creationId xmlns:a16="http://schemas.microsoft.com/office/drawing/2014/main" id="{C3A38743-21DC-6996-AA4B-16B7E5E8D5C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10" name="Text Box 6">
          <a:extLst>
            <a:ext uri="{FF2B5EF4-FFF2-40B4-BE49-F238E27FC236}">
              <a16:creationId xmlns:a16="http://schemas.microsoft.com/office/drawing/2014/main" id="{582091A1-75C2-7AB7-3742-912389C739E1}"/>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11" name="Text Box 2">
          <a:extLst>
            <a:ext uri="{FF2B5EF4-FFF2-40B4-BE49-F238E27FC236}">
              <a16:creationId xmlns:a16="http://schemas.microsoft.com/office/drawing/2014/main" id="{E017E2DB-32D8-718B-4FA1-4CE547CD534B}"/>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12" name="Text Box 2">
          <a:extLst>
            <a:ext uri="{FF2B5EF4-FFF2-40B4-BE49-F238E27FC236}">
              <a16:creationId xmlns:a16="http://schemas.microsoft.com/office/drawing/2014/main" id="{DF838BEC-CBD9-81A7-5FD4-8976900A5378}"/>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13" name="Text Box 2">
          <a:extLst>
            <a:ext uri="{FF2B5EF4-FFF2-40B4-BE49-F238E27FC236}">
              <a16:creationId xmlns:a16="http://schemas.microsoft.com/office/drawing/2014/main" id="{91F3DCE9-D30E-64CD-4FB4-F05B29065CFE}"/>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414" name="Text Box 2">
          <a:extLst>
            <a:ext uri="{FF2B5EF4-FFF2-40B4-BE49-F238E27FC236}">
              <a16:creationId xmlns:a16="http://schemas.microsoft.com/office/drawing/2014/main" id="{4A00AF19-8FCE-46D7-5452-5412536A9EF9}"/>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15" name="Text Box 6">
          <a:extLst>
            <a:ext uri="{FF2B5EF4-FFF2-40B4-BE49-F238E27FC236}">
              <a16:creationId xmlns:a16="http://schemas.microsoft.com/office/drawing/2014/main" id="{AEDABB06-E335-7D5F-5B8F-9B2BCF726099}"/>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16" name="Text Box 2">
          <a:extLst>
            <a:ext uri="{FF2B5EF4-FFF2-40B4-BE49-F238E27FC236}">
              <a16:creationId xmlns:a16="http://schemas.microsoft.com/office/drawing/2014/main" id="{CC099D88-92D5-B43E-B902-984CD056725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17" name="Text Box 2">
          <a:extLst>
            <a:ext uri="{FF2B5EF4-FFF2-40B4-BE49-F238E27FC236}">
              <a16:creationId xmlns:a16="http://schemas.microsoft.com/office/drawing/2014/main" id="{8456A141-EBA1-C93F-82F5-797FE57C50E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18" name="Text Box 2">
          <a:extLst>
            <a:ext uri="{FF2B5EF4-FFF2-40B4-BE49-F238E27FC236}">
              <a16:creationId xmlns:a16="http://schemas.microsoft.com/office/drawing/2014/main" id="{5473D9A9-0F02-949A-4481-D1BC70C9385B}"/>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19" name="Text Box 6">
          <a:extLst>
            <a:ext uri="{FF2B5EF4-FFF2-40B4-BE49-F238E27FC236}">
              <a16:creationId xmlns:a16="http://schemas.microsoft.com/office/drawing/2014/main" id="{917CF23B-FF6F-268D-2C0D-C0BA3FABCD01}"/>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20" name="Text Box 2">
          <a:extLst>
            <a:ext uri="{FF2B5EF4-FFF2-40B4-BE49-F238E27FC236}">
              <a16:creationId xmlns:a16="http://schemas.microsoft.com/office/drawing/2014/main" id="{2C04CA28-E47D-CB91-5225-B31FC3D196D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21" name="Text Box 2">
          <a:extLst>
            <a:ext uri="{FF2B5EF4-FFF2-40B4-BE49-F238E27FC236}">
              <a16:creationId xmlns:a16="http://schemas.microsoft.com/office/drawing/2014/main" id="{086F7178-3D04-B7E1-2B8A-696E3577767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22" name="Text Box 2">
          <a:extLst>
            <a:ext uri="{FF2B5EF4-FFF2-40B4-BE49-F238E27FC236}">
              <a16:creationId xmlns:a16="http://schemas.microsoft.com/office/drawing/2014/main" id="{713C3ED2-0411-592C-3677-881156823DE1}"/>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23" name="Text Box 6">
          <a:extLst>
            <a:ext uri="{FF2B5EF4-FFF2-40B4-BE49-F238E27FC236}">
              <a16:creationId xmlns:a16="http://schemas.microsoft.com/office/drawing/2014/main" id="{DAA18BA1-46F6-737F-7143-ECA2D351B78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24" name="Text Box 2">
          <a:extLst>
            <a:ext uri="{FF2B5EF4-FFF2-40B4-BE49-F238E27FC236}">
              <a16:creationId xmlns:a16="http://schemas.microsoft.com/office/drawing/2014/main" id="{FC630251-4F43-E6A8-C4A5-15A84EE2A6CE}"/>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25" name="Text Box 2">
          <a:extLst>
            <a:ext uri="{FF2B5EF4-FFF2-40B4-BE49-F238E27FC236}">
              <a16:creationId xmlns:a16="http://schemas.microsoft.com/office/drawing/2014/main" id="{89744709-B159-4C5A-A73C-A2CFDC7A8A9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26" name="Text Box 2">
          <a:extLst>
            <a:ext uri="{FF2B5EF4-FFF2-40B4-BE49-F238E27FC236}">
              <a16:creationId xmlns:a16="http://schemas.microsoft.com/office/drawing/2014/main" id="{CCCD4CFE-C70C-4159-976C-E307F1F2560B}"/>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27" name="Text Box 6">
          <a:extLst>
            <a:ext uri="{FF2B5EF4-FFF2-40B4-BE49-F238E27FC236}">
              <a16:creationId xmlns:a16="http://schemas.microsoft.com/office/drawing/2014/main" id="{F7977900-232C-644F-2CF2-1E206552F8C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28" name="Text Box 2">
          <a:extLst>
            <a:ext uri="{FF2B5EF4-FFF2-40B4-BE49-F238E27FC236}">
              <a16:creationId xmlns:a16="http://schemas.microsoft.com/office/drawing/2014/main" id="{C5456B7E-7547-752D-8CA5-65A7212ADAD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29" name="Text Box 2">
          <a:extLst>
            <a:ext uri="{FF2B5EF4-FFF2-40B4-BE49-F238E27FC236}">
              <a16:creationId xmlns:a16="http://schemas.microsoft.com/office/drawing/2014/main" id="{22C10B95-BA49-4429-282E-8FB208A274A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30" name="Text Box 2">
          <a:extLst>
            <a:ext uri="{FF2B5EF4-FFF2-40B4-BE49-F238E27FC236}">
              <a16:creationId xmlns:a16="http://schemas.microsoft.com/office/drawing/2014/main" id="{4E077526-A342-0CC8-1324-82DA50502D6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31" name="Text Box 6">
          <a:extLst>
            <a:ext uri="{FF2B5EF4-FFF2-40B4-BE49-F238E27FC236}">
              <a16:creationId xmlns:a16="http://schemas.microsoft.com/office/drawing/2014/main" id="{DCF7954A-611D-610A-06DD-472C6A5F80D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32" name="Text Box 2">
          <a:extLst>
            <a:ext uri="{FF2B5EF4-FFF2-40B4-BE49-F238E27FC236}">
              <a16:creationId xmlns:a16="http://schemas.microsoft.com/office/drawing/2014/main" id="{788D3218-F990-B6B9-E177-6C3BA884755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33" name="Text Box 2">
          <a:extLst>
            <a:ext uri="{FF2B5EF4-FFF2-40B4-BE49-F238E27FC236}">
              <a16:creationId xmlns:a16="http://schemas.microsoft.com/office/drawing/2014/main" id="{463E4DED-4656-4314-A610-2C3F4AB1F08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34" name="Text Box 2">
          <a:extLst>
            <a:ext uri="{FF2B5EF4-FFF2-40B4-BE49-F238E27FC236}">
              <a16:creationId xmlns:a16="http://schemas.microsoft.com/office/drawing/2014/main" id="{4C2BDB1D-F6C1-1EDA-6D3C-74C850AE8B8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35" name="Text Box 6">
          <a:extLst>
            <a:ext uri="{FF2B5EF4-FFF2-40B4-BE49-F238E27FC236}">
              <a16:creationId xmlns:a16="http://schemas.microsoft.com/office/drawing/2014/main" id="{285C5A64-5BE4-16F3-1681-442E73E8D79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36" name="Text Box 2">
          <a:extLst>
            <a:ext uri="{FF2B5EF4-FFF2-40B4-BE49-F238E27FC236}">
              <a16:creationId xmlns:a16="http://schemas.microsoft.com/office/drawing/2014/main" id="{26F196B1-2612-5F89-D5A1-5AEF6B46FDCE}"/>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37" name="Text Box 2">
          <a:extLst>
            <a:ext uri="{FF2B5EF4-FFF2-40B4-BE49-F238E27FC236}">
              <a16:creationId xmlns:a16="http://schemas.microsoft.com/office/drawing/2014/main" id="{1A0459A7-5024-9939-2551-811BF7D54C9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38" name="Text Box 2">
          <a:extLst>
            <a:ext uri="{FF2B5EF4-FFF2-40B4-BE49-F238E27FC236}">
              <a16:creationId xmlns:a16="http://schemas.microsoft.com/office/drawing/2014/main" id="{08873CE8-6146-6EC9-6756-73AA5935B2B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39" name="Text Box 6">
          <a:extLst>
            <a:ext uri="{FF2B5EF4-FFF2-40B4-BE49-F238E27FC236}">
              <a16:creationId xmlns:a16="http://schemas.microsoft.com/office/drawing/2014/main" id="{B7FACDB2-1BAB-9500-1713-E254FA987F79}"/>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40" name="Text Box 2">
          <a:extLst>
            <a:ext uri="{FF2B5EF4-FFF2-40B4-BE49-F238E27FC236}">
              <a16:creationId xmlns:a16="http://schemas.microsoft.com/office/drawing/2014/main" id="{63296CF9-52CA-B329-49DF-EE4EB44EDC1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41" name="Text Box 2">
          <a:extLst>
            <a:ext uri="{FF2B5EF4-FFF2-40B4-BE49-F238E27FC236}">
              <a16:creationId xmlns:a16="http://schemas.microsoft.com/office/drawing/2014/main" id="{12DEAAC8-C9B1-EF36-2B72-C240CF24381B}"/>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42" name="Text Box 2">
          <a:extLst>
            <a:ext uri="{FF2B5EF4-FFF2-40B4-BE49-F238E27FC236}">
              <a16:creationId xmlns:a16="http://schemas.microsoft.com/office/drawing/2014/main" id="{52AC1C26-5BD9-5F82-8926-D317F88F240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43" name="Text Box 6">
          <a:extLst>
            <a:ext uri="{FF2B5EF4-FFF2-40B4-BE49-F238E27FC236}">
              <a16:creationId xmlns:a16="http://schemas.microsoft.com/office/drawing/2014/main" id="{AE3E70BF-AE90-0863-A357-E6CC9EBC1D1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44" name="Text Box 2">
          <a:extLst>
            <a:ext uri="{FF2B5EF4-FFF2-40B4-BE49-F238E27FC236}">
              <a16:creationId xmlns:a16="http://schemas.microsoft.com/office/drawing/2014/main" id="{AC298683-514B-2C73-EB37-D9B20C65B55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45" name="Text Box 2">
          <a:extLst>
            <a:ext uri="{FF2B5EF4-FFF2-40B4-BE49-F238E27FC236}">
              <a16:creationId xmlns:a16="http://schemas.microsoft.com/office/drawing/2014/main" id="{6CAF5F18-642E-182D-B8F1-AF58B55024A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46" name="Text Box 2">
          <a:extLst>
            <a:ext uri="{FF2B5EF4-FFF2-40B4-BE49-F238E27FC236}">
              <a16:creationId xmlns:a16="http://schemas.microsoft.com/office/drawing/2014/main" id="{8F85E1A2-1A2D-DF35-B66F-C453CC5E633B}"/>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47" name="Text Box 6">
          <a:extLst>
            <a:ext uri="{FF2B5EF4-FFF2-40B4-BE49-F238E27FC236}">
              <a16:creationId xmlns:a16="http://schemas.microsoft.com/office/drawing/2014/main" id="{15370E29-A3D5-0A06-371B-04F4F11D46B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48" name="Text Box 2">
          <a:extLst>
            <a:ext uri="{FF2B5EF4-FFF2-40B4-BE49-F238E27FC236}">
              <a16:creationId xmlns:a16="http://schemas.microsoft.com/office/drawing/2014/main" id="{7BFBE7FC-BEDC-1183-3C07-9E708EE4FD48}"/>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49" name="Text Box 2">
          <a:extLst>
            <a:ext uri="{FF2B5EF4-FFF2-40B4-BE49-F238E27FC236}">
              <a16:creationId xmlns:a16="http://schemas.microsoft.com/office/drawing/2014/main" id="{31572978-6C94-378B-AE3E-1B23E9B59CB1}"/>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50" name="Text Box 2">
          <a:extLst>
            <a:ext uri="{FF2B5EF4-FFF2-40B4-BE49-F238E27FC236}">
              <a16:creationId xmlns:a16="http://schemas.microsoft.com/office/drawing/2014/main" id="{8C64897E-3F64-9B26-FD05-210E0B3E1141}"/>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51" name="Text Box 6">
          <a:extLst>
            <a:ext uri="{FF2B5EF4-FFF2-40B4-BE49-F238E27FC236}">
              <a16:creationId xmlns:a16="http://schemas.microsoft.com/office/drawing/2014/main" id="{88677E14-F743-38BD-F009-48094470ECF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52" name="Text Box 2">
          <a:extLst>
            <a:ext uri="{FF2B5EF4-FFF2-40B4-BE49-F238E27FC236}">
              <a16:creationId xmlns:a16="http://schemas.microsoft.com/office/drawing/2014/main" id="{48ECCC6E-3DEB-BB1F-8875-6B3CF78EB43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53" name="Text Box 2">
          <a:extLst>
            <a:ext uri="{FF2B5EF4-FFF2-40B4-BE49-F238E27FC236}">
              <a16:creationId xmlns:a16="http://schemas.microsoft.com/office/drawing/2014/main" id="{4232993B-4EBC-3E1D-82B5-DE4EA8E3BA0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54" name="Text Box 2">
          <a:extLst>
            <a:ext uri="{FF2B5EF4-FFF2-40B4-BE49-F238E27FC236}">
              <a16:creationId xmlns:a16="http://schemas.microsoft.com/office/drawing/2014/main" id="{F53E7E72-9579-0F96-80F3-0BEDBC32880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55" name="Text Box 6">
          <a:extLst>
            <a:ext uri="{FF2B5EF4-FFF2-40B4-BE49-F238E27FC236}">
              <a16:creationId xmlns:a16="http://schemas.microsoft.com/office/drawing/2014/main" id="{123100D0-2F42-6B97-F488-9A3E32749FFE}"/>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56" name="Text Box 2">
          <a:extLst>
            <a:ext uri="{FF2B5EF4-FFF2-40B4-BE49-F238E27FC236}">
              <a16:creationId xmlns:a16="http://schemas.microsoft.com/office/drawing/2014/main" id="{4DCACD8A-2979-F95C-469A-750CD26E3F6E}"/>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57" name="Text Box 2">
          <a:extLst>
            <a:ext uri="{FF2B5EF4-FFF2-40B4-BE49-F238E27FC236}">
              <a16:creationId xmlns:a16="http://schemas.microsoft.com/office/drawing/2014/main" id="{AE42937A-8F03-C398-4610-E9B85A55FD4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58" name="Text Box 2">
          <a:extLst>
            <a:ext uri="{FF2B5EF4-FFF2-40B4-BE49-F238E27FC236}">
              <a16:creationId xmlns:a16="http://schemas.microsoft.com/office/drawing/2014/main" id="{6749B470-95BF-A5EB-FCB4-036FB7D863A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59" name="Text Box 6">
          <a:extLst>
            <a:ext uri="{FF2B5EF4-FFF2-40B4-BE49-F238E27FC236}">
              <a16:creationId xmlns:a16="http://schemas.microsoft.com/office/drawing/2014/main" id="{3C8AF480-69A3-8ED6-1393-911247E142A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60" name="Text Box 2">
          <a:extLst>
            <a:ext uri="{FF2B5EF4-FFF2-40B4-BE49-F238E27FC236}">
              <a16:creationId xmlns:a16="http://schemas.microsoft.com/office/drawing/2014/main" id="{D99FCDCF-BD86-803E-3346-DD1C31E1308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61" name="Text Box 2">
          <a:extLst>
            <a:ext uri="{FF2B5EF4-FFF2-40B4-BE49-F238E27FC236}">
              <a16:creationId xmlns:a16="http://schemas.microsoft.com/office/drawing/2014/main" id="{AC813DFF-F276-12B5-D584-08006089CEA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62" name="Text Box 2">
          <a:extLst>
            <a:ext uri="{FF2B5EF4-FFF2-40B4-BE49-F238E27FC236}">
              <a16:creationId xmlns:a16="http://schemas.microsoft.com/office/drawing/2014/main" id="{4B2D0990-CD83-827A-5E3A-AEAE7328A10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63" name="Text Box 6">
          <a:extLst>
            <a:ext uri="{FF2B5EF4-FFF2-40B4-BE49-F238E27FC236}">
              <a16:creationId xmlns:a16="http://schemas.microsoft.com/office/drawing/2014/main" id="{3BE43881-7C72-4D44-30FB-DCC84023D47B}"/>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64" name="Text Box 2">
          <a:extLst>
            <a:ext uri="{FF2B5EF4-FFF2-40B4-BE49-F238E27FC236}">
              <a16:creationId xmlns:a16="http://schemas.microsoft.com/office/drawing/2014/main" id="{F083E965-FF65-FF19-8058-559A00E9478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65" name="Text Box 2">
          <a:extLst>
            <a:ext uri="{FF2B5EF4-FFF2-40B4-BE49-F238E27FC236}">
              <a16:creationId xmlns:a16="http://schemas.microsoft.com/office/drawing/2014/main" id="{1DD1563E-693D-BA87-AD6A-FDFAE6A8782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66" name="Text Box 2">
          <a:extLst>
            <a:ext uri="{FF2B5EF4-FFF2-40B4-BE49-F238E27FC236}">
              <a16:creationId xmlns:a16="http://schemas.microsoft.com/office/drawing/2014/main" id="{ADFB204A-FF33-629B-AB67-0A6C888AC36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67" name="Text Box 6">
          <a:extLst>
            <a:ext uri="{FF2B5EF4-FFF2-40B4-BE49-F238E27FC236}">
              <a16:creationId xmlns:a16="http://schemas.microsoft.com/office/drawing/2014/main" id="{04BE5526-56F1-CFF9-693B-C9539EDFAFE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68" name="Text Box 2">
          <a:extLst>
            <a:ext uri="{FF2B5EF4-FFF2-40B4-BE49-F238E27FC236}">
              <a16:creationId xmlns:a16="http://schemas.microsoft.com/office/drawing/2014/main" id="{FC0CE15A-740C-74F1-72F2-0FD03B24D3F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69" name="Text Box 2">
          <a:extLst>
            <a:ext uri="{FF2B5EF4-FFF2-40B4-BE49-F238E27FC236}">
              <a16:creationId xmlns:a16="http://schemas.microsoft.com/office/drawing/2014/main" id="{A82E1BF4-A273-87C0-69AA-5F13CB12104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70" name="Text Box 2">
          <a:extLst>
            <a:ext uri="{FF2B5EF4-FFF2-40B4-BE49-F238E27FC236}">
              <a16:creationId xmlns:a16="http://schemas.microsoft.com/office/drawing/2014/main" id="{9F450FAF-2F03-8510-0D14-782FD425BE4E}"/>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71" name="Text Box 6">
          <a:extLst>
            <a:ext uri="{FF2B5EF4-FFF2-40B4-BE49-F238E27FC236}">
              <a16:creationId xmlns:a16="http://schemas.microsoft.com/office/drawing/2014/main" id="{2500DF3A-E2FC-CBE3-8938-21111DE2944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72" name="Text Box 2">
          <a:extLst>
            <a:ext uri="{FF2B5EF4-FFF2-40B4-BE49-F238E27FC236}">
              <a16:creationId xmlns:a16="http://schemas.microsoft.com/office/drawing/2014/main" id="{C31DC7B7-DB50-51FC-6F7C-E1932794ED3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73" name="Text Box 2">
          <a:extLst>
            <a:ext uri="{FF2B5EF4-FFF2-40B4-BE49-F238E27FC236}">
              <a16:creationId xmlns:a16="http://schemas.microsoft.com/office/drawing/2014/main" id="{C7E7F34C-FF58-EF8D-E0E7-372B396B0F8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74" name="Text Box 2">
          <a:extLst>
            <a:ext uri="{FF2B5EF4-FFF2-40B4-BE49-F238E27FC236}">
              <a16:creationId xmlns:a16="http://schemas.microsoft.com/office/drawing/2014/main" id="{FE8B3050-75DA-1D41-987E-6FF99373E09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75" name="Text Box 6">
          <a:extLst>
            <a:ext uri="{FF2B5EF4-FFF2-40B4-BE49-F238E27FC236}">
              <a16:creationId xmlns:a16="http://schemas.microsoft.com/office/drawing/2014/main" id="{F30E50D9-E55F-050A-599D-61C250F257A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76" name="Text Box 2">
          <a:extLst>
            <a:ext uri="{FF2B5EF4-FFF2-40B4-BE49-F238E27FC236}">
              <a16:creationId xmlns:a16="http://schemas.microsoft.com/office/drawing/2014/main" id="{CC0289D8-FB04-E502-2582-604A400BB74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77" name="Text Box 2">
          <a:extLst>
            <a:ext uri="{FF2B5EF4-FFF2-40B4-BE49-F238E27FC236}">
              <a16:creationId xmlns:a16="http://schemas.microsoft.com/office/drawing/2014/main" id="{4949EADB-61A7-F57E-42C2-6055D69B1F3B}"/>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78" name="Text Box 2">
          <a:extLst>
            <a:ext uri="{FF2B5EF4-FFF2-40B4-BE49-F238E27FC236}">
              <a16:creationId xmlns:a16="http://schemas.microsoft.com/office/drawing/2014/main" id="{844706AC-1F61-3827-2520-9E2324063DA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79" name="Text Box 6">
          <a:extLst>
            <a:ext uri="{FF2B5EF4-FFF2-40B4-BE49-F238E27FC236}">
              <a16:creationId xmlns:a16="http://schemas.microsoft.com/office/drawing/2014/main" id="{8EA22DF1-4CA2-87E7-4A01-EF3E477437D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80" name="Text Box 2">
          <a:extLst>
            <a:ext uri="{FF2B5EF4-FFF2-40B4-BE49-F238E27FC236}">
              <a16:creationId xmlns:a16="http://schemas.microsoft.com/office/drawing/2014/main" id="{A1508E3A-E255-330E-1D83-DDF8F336B3E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81" name="Text Box 2">
          <a:extLst>
            <a:ext uri="{FF2B5EF4-FFF2-40B4-BE49-F238E27FC236}">
              <a16:creationId xmlns:a16="http://schemas.microsoft.com/office/drawing/2014/main" id="{A6B154C8-4689-6008-8CA1-1804D8876D8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82" name="Text Box 2">
          <a:extLst>
            <a:ext uri="{FF2B5EF4-FFF2-40B4-BE49-F238E27FC236}">
              <a16:creationId xmlns:a16="http://schemas.microsoft.com/office/drawing/2014/main" id="{70C0DD4E-DCC0-32D7-1EC4-AAD7150C5CCB}"/>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83" name="Text Box 6">
          <a:extLst>
            <a:ext uri="{FF2B5EF4-FFF2-40B4-BE49-F238E27FC236}">
              <a16:creationId xmlns:a16="http://schemas.microsoft.com/office/drawing/2014/main" id="{3312F206-040D-4923-15C1-45CF7E8A8C3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84" name="Text Box 2">
          <a:extLst>
            <a:ext uri="{FF2B5EF4-FFF2-40B4-BE49-F238E27FC236}">
              <a16:creationId xmlns:a16="http://schemas.microsoft.com/office/drawing/2014/main" id="{6C7D4B7F-0BA4-C2B1-CFCE-D8B33247AE7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85" name="Text Box 2">
          <a:extLst>
            <a:ext uri="{FF2B5EF4-FFF2-40B4-BE49-F238E27FC236}">
              <a16:creationId xmlns:a16="http://schemas.microsoft.com/office/drawing/2014/main" id="{18CBD264-8572-D8BB-CCD8-8F3128DB673E}"/>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86" name="Text Box 2">
          <a:extLst>
            <a:ext uri="{FF2B5EF4-FFF2-40B4-BE49-F238E27FC236}">
              <a16:creationId xmlns:a16="http://schemas.microsoft.com/office/drawing/2014/main" id="{C306E9F3-7FFA-8D24-FC34-718D71B4C731}"/>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87" name="Text Box 6">
          <a:extLst>
            <a:ext uri="{FF2B5EF4-FFF2-40B4-BE49-F238E27FC236}">
              <a16:creationId xmlns:a16="http://schemas.microsoft.com/office/drawing/2014/main" id="{223BD285-30DA-9F18-462F-7233F3193F1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88" name="Text Box 2">
          <a:extLst>
            <a:ext uri="{FF2B5EF4-FFF2-40B4-BE49-F238E27FC236}">
              <a16:creationId xmlns:a16="http://schemas.microsoft.com/office/drawing/2014/main" id="{BACB399B-860E-44A6-DB0F-C0D77D18691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89" name="Text Box 2">
          <a:extLst>
            <a:ext uri="{FF2B5EF4-FFF2-40B4-BE49-F238E27FC236}">
              <a16:creationId xmlns:a16="http://schemas.microsoft.com/office/drawing/2014/main" id="{47127FAE-8609-E238-2671-9279C4CA691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90" name="Text Box 2">
          <a:extLst>
            <a:ext uri="{FF2B5EF4-FFF2-40B4-BE49-F238E27FC236}">
              <a16:creationId xmlns:a16="http://schemas.microsoft.com/office/drawing/2014/main" id="{D60E17E3-7B72-5B4C-EF84-10493E649CB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91" name="Text Box 6">
          <a:extLst>
            <a:ext uri="{FF2B5EF4-FFF2-40B4-BE49-F238E27FC236}">
              <a16:creationId xmlns:a16="http://schemas.microsoft.com/office/drawing/2014/main" id="{F8ECE5CD-E146-D237-E586-DCE3ED2591C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92" name="Text Box 2">
          <a:extLst>
            <a:ext uri="{FF2B5EF4-FFF2-40B4-BE49-F238E27FC236}">
              <a16:creationId xmlns:a16="http://schemas.microsoft.com/office/drawing/2014/main" id="{540C73B5-FFAA-D5A1-B733-2477ACC56EA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93" name="Text Box 2">
          <a:extLst>
            <a:ext uri="{FF2B5EF4-FFF2-40B4-BE49-F238E27FC236}">
              <a16:creationId xmlns:a16="http://schemas.microsoft.com/office/drawing/2014/main" id="{460D645C-4682-5E94-BAFC-82BC8B3F90AB}"/>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94" name="Text Box 2">
          <a:extLst>
            <a:ext uri="{FF2B5EF4-FFF2-40B4-BE49-F238E27FC236}">
              <a16:creationId xmlns:a16="http://schemas.microsoft.com/office/drawing/2014/main" id="{6A038A10-2A93-0214-6193-2E192F80899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95" name="Text Box 6">
          <a:extLst>
            <a:ext uri="{FF2B5EF4-FFF2-40B4-BE49-F238E27FC236}">
              <a16:creationId xmlns:a16="http://schemas.microsoft.com/office/drawing/2014/main" id="{31B3F213-0469-1B79-0017-E3FA4D50253B}"/>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96" name="Text Box 2">
          <a:extLst>
            <a:ext uri="{FF2B5EF4-FFF2-40B4-BE49-F238E27FC236}">
              <a16:creationId xmlns:a16="http://schemas.microsoft.com/office/drawing/2014/main" id="{E5A2558D-2D94-07E7-5D63-9124EFA4F6A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97" name="Text Box 2">
          <a:extLst>
            <a:ext uri="{FF2B5EF4-FFF2-40B4-BE49-F238E27FC236}">
              <a16:creationId xmlns:a16="http://schemas.microsoft.com/office/drawing/2014/main" id="{1A7A67E0-9686-8117-CA74-F73982FD42A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498" name="Text Box 2">
          <a:extLst>
            <a:ext uri="{FF2B5EF4-FFF2-40B4-BE49-F238E27FC236}">
              <a16:creationId xmlns:a16="http://schemas.microsoft.com/office/drawing/2014/main" id="{54457D8E-5474-DF2C-45D6-DE80DF53315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499" name="Text Box 2">
          <a:extLst>
            <a:ext uri="{FF2B5EF4-FFF2-40B4-BE49-F238E27FC236}">
              <a16:creationId xmlns:a16="http://schemas.microsoft.com/office/drawing/2014/main" id="{AADAD6E0-1639-18AD-47E0-A8AFE93142EE}"/>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00" name="Text Box 6">
          <a:extLst>
            <a:ext uri="{FF2B5EF4-FFF2-40B4-BE49-F238E27FC236}">
              <a16:creationId xmlns:a16="http://schemas.microsoft.com/office/drawing/2014/main" id="{5BA909FA-BD97-F82A-FA6C-13B8BA02FC02}"/>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01" name="Text Box 2">
          <a:extLst>
            <a:ext uri="{FF2B5EF4-FFF2-40B4-BE49-F238E27FC236}">
              <a16:creationId xmlns:a16="http://schemas.microsoft.com/office/drawing/2014/main" id="{6D165A79-D400-7314-E268-752E23DDE1D3}"/>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02" name="Text Box 2">
          <a:extLst>
            <a:ext uri="{FF2B5EF4-FFF2-40B4-BE49-F238E27FC236}">
              <a16:creationId xmlns:a16="http://schemas.microsoft.com/office/drawing/2014/main" id="{C2466C25-D961-3536-280A-4B488E8D0542}"/>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03" name="Text Box 2">
          <a:extLst>
            <a:ext uri="{FF2B5EF4-FFF2-40B4-BE49-F238E27FC236}">
              <a16:creationId xmlns:a16="http://schemas.microsoft.com/office/drawing/2014/main" id="{5F256A80-0341-5A89-BB1B-8D3E5FDC8E9B}"/>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04" name="Text Box 2">
          <a:extLst>
            <a:ext uri="{FF2B5EF4-FFF2-40B4-BE49-F238E27FC236}">
              <a16:creationId xmlns:a16="http://schemas.microsoft.com/office/drawing/2014/main" id="{0B50E1FB-7B9C-5DB9-2DD2-A191FC3D706B}"/>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05" name="Text Box 2">
          <a:extLst>
            <a:ext uri="{FF2B5EF4-FFF2-40B4-BE49-F238E27FC236}">
              <a16:creationId xmlns:a16="http://schemas.microsoft.com/office/drawing/2014/main" id="{241CCD65-1278-4E6F-CF5A-A0DAD226E36D}"/>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06" name="Text Box 6">
          <a:extLst>
            <a:ext uri="{FF2B5EF4-FFF2-40B4-BE49-F238E27FC236}">
              <a16:creationId xmlns:a16="http://schemas.microsoft.com/office/drawing/2014/main" id="{9EBF8AFE-A41E-97E1-7CD2-E654A52837BE}"/>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07" name="Text Box 2">
          <a:extLst>
            <a:ext uri="{FF2B5EF4-FFF2-40B4-BE49-F238E27FC236}">
              <a16:creationId xmlns:a16="http://schemas.microsoft.com/office/drawing/2014/main" id="{6CAB02A4-4881-4CEA-1405-C3832E4835C7}"/>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08" name="Text Box 2">
          <a:extLst>
            <a:ext uri="{FF2B5EF4-FFF2-40B4-BE49-F238E27FC236}">
              <a16:creationId xmlns:a16="http://schemas.microsoft.com/office/drawing/2014/main" id="{1D4B5214-0276-2ED6-A8E6-76A7C0B954CC}"/>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09" name="Text Box 2">
          <a:extLst>
            <a:ext uri="{FF2B5EF4-FFF2-40B4-BE49-F238E27FC236}">
              <a16:creationId xmlns:a16="http://schemas.microsoft.com/office/drawing/2014/main" id="{76FBF118-9627-7FD2-5B49-0EBCA7C4498F}"/>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10" name="Text Box 2">
          <a:extLst>
            <a:ext uri="{FF2B5EF4-FFF2-40B4-BE49-F238E27FC236}">
              <a16:creationId xmlns:a16="http://schemas.microsoft.com/office/drawing/2014/main" id="{0DFE4FA8-5BC7-E6A1-9C1D-35FE40AD5A87}"/>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11" name="Text Box 2">
          <a:extLst>
            <a:ext uri="{FF2B5EF4-FFF2-40B4-BE49-F238E27FC236}">
              <a16:creationId xmlns:a16="http://schemas.microsoft.com/office/drawing/2014/main" id="{B4FC8275-F1CF-9F96-E866-D968FAAF77DD}"/>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12" name="Text Box 6">
          <a:extLst>
            <a:ext uri="{FF2B5EF4-FFF2-40B4-BE49-F238E27FC236}">
              <a16:creationId xmlns:a16="http://schemas.microsoft.com/office/drawing/2014/main" id="{4DDC162B-A80D-410C-D9BE-528AF689EC8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13" name="Text Box 2">
          <a:extLst>
            <a:ext uri="{FF2B5EF4-FFF2-40B4-BE49-F238E27FC236}">
              <a16:creationId xmlns:a16="http://schemas.microsoft.com/office/drawing/2014/main" id="{B71C0C91-9362-22C5-699A-2A0FCB6DCC5A}"/>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14" name="Text Box 2">
          <a:extLst>
            <a:ext uri="{FF2B5EF4-FFF2-40B4-BE49-F238E27FC236}">
              <a16:creationId xmlns:a16="http://schemas.microsoft.com/office/drawing/2014/main" id="{B67F60A7-7951-4CD8-BE02-8DB515550A8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15" name="Text Box 2">
          <a:extLst>
            <a:ext uri="{FF2B5EF4-FFF2-40B4-BE49-F238E27FC236}">
              <a16:creationId xmlns:a16="http://schemas.microsoft.com/office/drawing/2014/main" id="{F5345D59-6EAA-8753-2D6B-2A94232FC44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16" name="Text Box 2">
          <a:extLst>
            <a:ext uri="{FF2B5EF4-FFF2-40B4-BE49-F238E27FC236}">
              <a16:creationId xmlns:a16="http://schemas.microsoft.com/office/drawing/2014/main" id="{526AF16B-2733-FAC1-E14A-118366A39D1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17" name="Text Box 2">
          <a:extLst>
            <a:ext uri="{FF2B5EF4-FFF2-40B4-BE49-F238E27FC236}">
              <a16:creationId xmlns:a16="http://schemas.microsoft.com/office/drawing/2014/main" id="{FCE079CC-87A2-C5FB-F4A5-E8F5698E047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18" name="Text Box 6">
          <a:extLst>
            <a:ext uri="{FF2B5EF4-FFF2-40B4-BE49-F238E27FC236}">
              <a16:creationId xmlns:a16="http://schemas.microsoft.com/office/drawing/2014/main" id="{4987316E-DE2D-41F3-9CA0-DC177DFA00C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19" name="Text Box 2">
          <a:extLst>
            <a:ext uri="{FF2B5EF4-FFF2-40B4-BE49-F238E27FC236}">
              <a16:creationId xmlns:a16="http://schemas.microsoft.com/office/drawing/2014/main" id="{1FA7C299-0260-2C4C-F5FF-E82BC216A39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20" name="Text Box 2">
          <a:extLst>
            <a:ext uri="{FF2B5EF4-FFF2-40B4-BE49-F238E27FC236}">
              <a16:creationId xmlns:a16="http://schemas.microsoft.com/office/drawing/2014/main" id="{9C981228-1C78-4782-6BA6-10E443B0D20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21" name="Text Box 2">
          <a:extLst>
            <a:ext uri="{FF2B5EF4-FFF2-40B4-BE49-F238E27FC236}">
              <a16:creationId xmlns:a16="http://schemas.microsoft.com/office/drawing/2014/main" id="{EAD6D748-7495-89C1-9235-6F35B6A43F9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22" name="Text Box 2">
          <a:extLst>
            <a:ext uri="{FF2B5EF4-FFF2-40B4-BE49-F238E27FC236}">
              <a16:creationId xmlns:a16="http://schemas.microsoft.com/office/drawing/2014/main" id="{07D23935-079A-CB77-D213-B83092E86F5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23" name="Text Box 6">
          <a:extLst>
            <a:ext uri="{FF2B5EF4-FFF2-40B4-BE49-F238E27FC236}">
              <a16:creationId xmlns:a16="http://schemas.microsoft.com/office/drawing/2014/main" id="{2DCDFED0-CCB2-657E-A45E-6E831AD64F4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24" name="Text Box 2">
          <a:extLst>
            <a:ext uri="{FF2B5EF4-FFF2-40B4-BE49-F238E27FC236}">
              <a16:creationId xmlns:a16="http://schemas.microsoft.com/office/drawing/2014/main" id="{95068663-393D-06CD-65D8-EDD92D7E04F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25" name="Text Box 2">
          <a:extLst>
            <a:ext uri="{FF2B5EF4-FFF2-40B4-BE49-F238E27FC236}">
              <a16:creationId xmlns:a16="http://schemas.microsoft.com/office/drawing/2014/main" id="{DC2B1BB7-5037-E7E4-75CF-3CD7D8B6ED2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26" name="Text Box 2">
          <a:extLst>
            <a:ext uri="{FF2B5EF4-FFF2-40B4-BE49-F238E27FC236}">
              <a16:creationId xmlns:a16="http://schemas.microsoft.com/office/drawing/2014/main" id="{D481C930-A78A-0C17-8339-5601295477D5}"/>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27" name="Text Box 2">
          <a:extLst>
            <a:ext uri="{FF2B5EF4-FFF2-40B4-BE49-F238E27FC236}">
              <a16:creationId xmlns:a16="http://schemas.microsoft.com/office/drawing/2014/main" id="{7CC5F0A9-04B9-8B5D-9F55-291762D688C9}"/>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28" name="Text Box 6">
          <a:extLst>
            <a:ext uri="{FF2B5EF4-FFF2-40B4-BE49-F238E27FC236}">
              <a16:creationId xmlns:a16="http://schemas.microsoft.com/office/drawing/2014/main" id="{0407518D-F79B-EBE4-D7BC-E16A4A98483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29" name="Text Box 2">
          <a:extLst>
            <a:ext uri="{FF2B5EF4-FFF2-40B4-BE49-F238E27FC236}">
              <a16:creationId xmlns:a16="http://schemas.microsoft.com/office/drawing/2014/main" id="{F3672B88-95D2-9CF9-464D-DEE3B6CAB5E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30" name="Text Box 2">
          <a:extLst>
            <a:ext uri="{FF2B5EF4-FFF2-40B4-BE49-F238E27FC236}">
              <a16:creationId xmlns:a16="http://schemas.microsoft.com/office/drawing/2014/main" id="{4B065B8E-070C-3E9E-E9C5-76F6060C2B5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31" name="Text Box 2">
          <a:extLst>
            <a:ext uri="{FF2B5EF4-FFF2-40B4-BE49-F238E27FC236}">
              <a16:creationId xmlns:a16="http://schemas.microsoft.com/office/drawing/2014/main" id="{158334C1-BDB8-26A1-A67F-985902462D3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32" name="Text Box 2">
          <a:extLst>
            <a:ext uri="{FF2B5EF4-FFF2-40B4-BE49-F238E27FC236}">
              <a16:creationId xmlns:a16="http://schemas.microsoft.com/office/drawing/2014/main" id="{57C8DD46-3C31-A3CA-FEC7-553A89B24030}"/>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33" name="Text Box 2">
          <a:extLst>
            <a:ext uri="{FF2B5EF4-FFF2-40B4-BE49-F238E27FC236}">
              <a16:creationId xmlns:a16="http://schemas.microsoft.com/office/drawing/2014/main" id="{E59E6CA6-065E-5F36-65C2-4D08F18AC4C1}"/>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34" name="Text Box 2">
          <a:extLst>
            <a:ext uri="{FF2B5EF4-FFF2-40B4-BE49-F238E27FC236}">
              <a16:creationId xmlns:a16="http://schemas.microsoft.com/office/drawing/2014/main" id="{070E17FC-ECC9-F08E-D7B7-F5AF504F3DEA}"/>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35" name="Text Box 2">
          <a:extLst>
            <a:ext uri="{FF2B5EF4-FFF2-40B4-BE49-F238E27FC236}">
              <a16:creationId xmlns:a16="http://schemas.microsoft.com/office/drawing/2014/main" id="{E204CA1A-B2BE-FDF5-0056-D7E6563B559B}"/>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36" name="Text Box 2">
          <a:extLst>
            <a:ext uri="{FF2B5EF4-FFF2-40B4-BE49-F238E27FC236}">
              <a16:creationId xmlns:a16="http://schemas.microsoft.com/office/drawing/2014/main" id="{57E2F43E-713F-F76C-1489-7A1B6C6315F4}"/>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37" name="Text Box 2">
          <a:extLst>
            <a:ext uri="{FF2B5EF4-FFF2-40B4-BE49-F238E27FC236}">
              <a16:creationId xmlns:a16="http://schemas.microsoft.com/office/drawing/2014/main" id="{EAC08835-D812-47C6-759D-0A95B34D22CF}"/>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38" name="Text Box 2">
          <a:extLst>
            <a:ext uri="{FF2B5EF4-FFF2-40B4-BE49-F238E27FC236}">
              <a16:creationId xmlns:a16="http://schemas.microsoft.com/office/drawing/2014/main" id="{989A7B46-804C-54A3-1611-22F71FC995D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39" name="Text Box 2">
          <a:extLst>
            <a:ext uri="{FF2B5EF4-FFF2-40B4-BE49-F238E27FC236}">
              <a16:creationId xmlns:a16="http://schemas.microsoft.com/office/drawing/2014/main" id="{17DEBB97-E525-E0BD-723A-9CB54E333ABD}"/>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19050</xdr:rowOff>
    </xdr:to>
    <xdr:sp macro="" textlink="">
      <xdr:nvSpPr>
        <xdr:cNvPr id="2069540" name="Text Box 2">
          <a:extLst>
            <a:ext uri="{FF2B5EF4-FFF2-40B4-BE49-F238E27FC236}">
              <a16:creationId xmlns:a16="http://schemas.microsoft.com/office/drawing/2014/main" id="{D3D64C20-3901-5FBA-A0FD-854D87A8D5A4}"/>
            </a:ext>
          </a:extLst>
        </xdr:cNvPr>
        <xdr:cNvSpPr txBox="1">
          <a:spLocks noChangeArrowheads="1"/>
        </xdr:cNvSpPr>
      </xdr:nvSpPr>
      <xdr:spPr bwMode="auto">
        <a:xfrm>
          <a:off x="3108960" y="269519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41" name="Text Box 6">
          <a:extLst>
            <a:ext uri="{FF2B5EF4-FFF2-40B4-BE49-F238E27FC236}">
              <a16:creationId xmlns:a16="http://schemas.microsoft.com/office/drawing/2014/main" id="{806EBFDB-07D0-E42D-40D0-3D3B8C02864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42" name="Text Box 2">
          <a:extLst>
            <a:ext uri="{FF2B5EF4-FFF2-40B4-BE49-F238E27FC236}">
              <a16:creationId xmlns:a16="http://schemas.microsoft.com/office/drawing/2014/main" id="{E6048CCB-22E1-67F0-7ABF-D9A6A5BD624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43" name="Text Box 2">
          <a:extLst>
            <a:ext uri="{FF2B5EF4-FFF2-40B4-BE49-F238E27FC236}">
              <a16:creationId xmlns:a16="http://schemas.microsoft.com/office/drawing/2014/main" id="{96CECD26-7732-BDC4-B5E4-4783107B2C7E}"/>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44" name="Text Box 2">
          <a:extLst>
            <a:ext uri="{FF2B5EF4-FFF2-40B4-BE49-F238E27FC236}">
              <a16:creationId xmlns:a16="http://schemas.microsoft.com/office/drawing/2014/main" id="{3E3C3BF9-9B9B-EDE4-BABC-423684F670C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45" name="Text Box 2">
          <a:extLst>
            <a:ext uri="{FF2B5EF4-FFF2-40B4-BE49-F238E27FC236}">
              <a16:creationId xmlns:a16="http://schemas.microsoft.com/office/drawing/2014/main" id="{CD2F45AE-60F0-DEE0-7326-F99169AE341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457200</xdr:colOff>
      <xdr:row>142</xdr:row>
      <xdr:rowOff>0</xdr:rowOff>
    </xdr:from>
    <xdr:to>
      <xdr:col>14</xdr:col>
      <xdr:colOff>0</xdr:colOff>
      <xdr:row>143</xdr:row>
      <xdr:rowOff>19050</xdr:rowOff>
    </xdr:to>
    <xdr:sp macro="" textlink="">
      <xdr:nvSpPr>
        <xdr:cNvPr id="2069546" name="Text Box 2">
          <a:extLst>
            <a:ext uri="{FF2B5EF4-FFF2-40B4-BE49-F238E27FC236}">
              <a16:creationId xmlns:a16="http://schemas.microsoft.com/office/drawing/2014/main" id="{543C68E6-5FDE-091A-1360-1F57483A92E3}"/>
            </a:ext>
          </a:extLst>
        </xdr:cNvPr>
        <xdr:cNvSpPr txBox="1">
          <a:spLocks noChangeArrowheads="1"/>
        </xdr:cNvSpPr>
      </xdr:nvSpPr>
      <xdr:spPr bwMode="auto">
        <a:xfrm>
          <a:off x="3322320" y="26951940"/>
          <a:ext cx="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47" name="Text Box 2">
          <a:extLst>
            <a:ext uri="{FF2B5EF4-FFF2-40B4-BE49-F238E27FC236}">
              <a16:creationId xmlns:a16="http://schemas.microsoft.com/office/drawing/2014/main" id="{D182AEC3-6BCB-48BB-BDFB-9FDC70A87367}"/>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48" name="Text Box 2">
          <a:extLst>
            <a:ext uri="{FF2B5EF4-FFF2-40B4-BE49-F238E27FC236}">
              <a16:creationId xmlns:a16="http://schemas.microsoft.com/office/drawing/2014/main" id="{797635C1-30AD-A5BD-18DD-36A681D969CB}"/>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49" name="Text Box 2">
          <a:extLst>
            <a:ext uri="{FF2B5EF4-FFF2-40B4-BE49-F238E27FC236}">
              <a16:creationId xmlns:a16="http://schemas.microsoft.com/office/drawing/2014/main" id="{2BD79D2B-8699-A7B2-5F53-B95112F98CB9}"/>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50" name="Text Box 2">
          <a:extLst>
            <a:ext uri="{FF2B5EF4-FFF2-40B4-BE49-F238E27FC236}">
              <a16:creationId xmlns:a16="http://schemas.microsoft.com/office/drawing/2014/main" id="{B33F3DE2-E27B-5C31-3EA8-FA682CB97542}"/>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51" name="Text Box 2">
          <a:extLst>
            <a:ext uri="{FF2B5EF4-FFF2-40B4-BE49-F238E27FC236}">
              <a16:creationId xmlns:a16="http://schemas.microsoft.com/office/drawing/2014/main" id="{70075DEF-DE7A-9A36-3BA6-EA1208CBF1D5}"/>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52" name="Text Box 2">
          <a:extLst>
            <a:ext uri="{FF2B5EF4-FFF2-40B4-BE49-F238E27FC236}">
              <a16:creationId xmlns:a16="http://schemas.microsoft.com/office/drawing/2014/main" id="{06E34EFE-330C-6DEE-9519-FE3DDDA8B10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53" name="Text Box 2">
          <a:extLst>
            <a:ext uri="{FF2B5EF4-FFF2-40B4-BE49-F238E27FC236}">
              <a16:creationId xmlns:a16="http://schemas.microsoft.com/office/drawing/2014/main" id="{6B2DB29A-9725-B0C4-7420-0E4C741CDB9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54" name="Text Box 2">
          <a:extLst>
            <a:ext uri="{FF2B5EF4-FFF2-40B4-BE49-F238E27FC236}">
              <a16:creationId xmlns:a16="http://schemas.microsoft.com/office/drawing/2014/main" id="{3E06C8EF-4EB5-273E-3832-C72ADAA3BF3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55" name="Text Box 2">
          <a:extLst>
            <a:ext uri="{FF2B5EF4-FFF2-40B4-BE49-F238E27FC236}">
              <a16:creationId xmlns:a16="http://schemas.microsoft.com/office/drawing/2014/main" id="{DA3CD2DC-5220-879B-093A-35B8AE9008E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56" name="Text Box 2">
          <a:extLst>
            <a:ext uri="{FF2B5EF4-FFF2-40B4-BE49-F238E27FC236}">
              <a16:creationId xmlns:a16="http://schemas.microsoft.com/office/drawing/2014/main" id="{A8D12D03-10BB-36FB-4384-50B68C3A5C7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57" name="Text Box 2">
          <a:extLst>
            <a:ext uri="{FF2B5EF4-FFF2-40B4-BE49-F238E27FC236}">
              <a16:creationId xmlns:a16="http://schemas.microsoft.com/office/drawing/2014/main" id="{72EAA1C8-D499-EB86-A44A-558754843F40}"/>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58" name="Text Box 2">
          <a:extLst>
            <a:ext uri="{FF2B5EF4-FFF2-40B4-BE49-F238E27FC236}">
              <a16:creationId xmlns:a16="http://schemas.microsoft.com/office/drawing/2014/main" id="{623254D8-99D8-1280-0BF4-791FCC395CB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59" name="Text Box 2">
          <a:extLst>
            <a:ext uri="{FF2B5EF4-FFF2-40B4-BE49-F238E27FC236}">
              <a16:creationId xmlns:a16="http://schemas.microsoft.com/office/drawing/2014/main" id="{CFB5CEC5-2BE8-B7B3-7FE7-A92A26910E26}"/>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60" name="Text Box 2">
          <a:extLst>
            <a:ext uri="{FF2B5EF4-FFF2-40B4-BE49-F238E27FC236}">
              <a16:creationId xmlns:a16="http://schemas.microsoft.com/office/drawing/2014/main" id="{B50261B3-4720-E871-81B8-E0A41EB8D9C8}"/>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61" name="Text Box 2">
          <a:extLst>
            <a:ext uri="{FF2B5EF4-FFF2-40B4-BE49-F238E27FC236}">
              <a16:creationId xmlns:a16="http://schemas.microsoft.com/office/drawing/2014/main" id="{C43149C0-6172-C548-C2D8-B4881A64548C}"/>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62" name="Text Box 2">
          <a:extLst>
            <a:ext uri="{FF2B5EF4-FFF2-40B4-BE49-F238E27FC236}">
              <a16:creationId xmlns:a16="http://schemas.microsoft.com/office/drawing/2014/main" id="{521AA88D-539E-6CE0-A367-8E67E87C70B0}"/>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63" name="Text Box 2">
          <a:extLst>
            <a:ext uri="{FF2B5EF4-FFF2-40B4-BE49-F238E27FC236}">
              <a16:creationId xmlns:a16="http://schemas.microsoft.com/office/drawing/2014/main" id="{24D5C089-8F60-E7F3-E6BF-188880967AE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64" name="Text Box 2">
          <a:extLst>
            <a:ext uri="{FF2B5EF4-FFF2-40B4-BE49-F238E27FC236}">
              <a16:creationId xmlns:a16="http://schemas.microsoft.com/office/drawing/2014/main" id="{DC696660-8087-5B6B-DC06-CB21C31EC35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65" name="Text Box 2">
          <a:extLst>
            <a:ext uri="{FF2B5EF4-FFF2-40B4-BE49-F238E27FC236}">
              <a16:creationId xmlns:a16="http://schemas.microsoft.com/office/drawing/2014/main" id="{1D004483-4259-0AC9-8CC1-DE36992D40BB}"/>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66" name="Text Box 2">
          <a:extLst>
            <a:ext uri="{FF2B5EF4-FFF2-40B4-BE49-F238E27FC236}">
              <a16:creationId xmlns:a16="http://schemas.microsoft.com/office/drawing/2014/main" id="{6DD0E859-0E43-2C0F-F07B-2F0D3E410B6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67" name="Text Box 2">
          <a:extLst>
            <a:ext uri="{FF2B5EF4-FFF2-40B4-BE49-F238E27FC236}">
              <a16:creationId xmlns:a16="http://schemas.microsoft.com/office/drawing/2014/main" id="{C7BC8763-F035-341C-471C-BBCBA56D089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68" name="Text Box 2">
          <a:extLst>
            <a:ext uri="{FF2B5EF4-FFF2-40B4-BE49-F238E27FC236}">
              <a16:creationId xmlns:a16="http://schemas.microsoft.com/office/drawing/2014/main" id="{776857B9-99DC-C87A-5D97-B550D357982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69" name="Text Box 2">
          <a:extLst>
            <a:ext uri="{FF2B5EF4-FFF2-40B4-BE49-F238E27FC236}">
              <a16:creationId xmlns:a16="http://schemas.microsoft.com/office/drawing/2014/main" id="{10A3745E-A0F9-1819-E53D-62141673F71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70" name="Text Box 2">
          <a:extLst>
            <a:ext uri="{FF2B5EF4-FFF2-40B4-BE49-F238E27FC236}">
              <a16:creationId xmlns:a16="http://schemas.microsoft.com/office/drawing/2014/main" id="{4597E6FF-52CB-A4EE-6DF3-DE8FA28F62B6}"/>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71" name="Text Box 2">
          <a:extLst>
            <a:ext uri="{FF2B5EF4-FFF2-40B4-BE49-F238E27FC236}">
              <a16:creationId xmlns:a16="http://schemas.microsoft.com/office/drawing/2014/main" id="{7975DAF9-721C-C621-48BF-C2724578AC73}"/>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72" name="Text Box 2">
          <a:extLst>
            <a:ext uri="{FF2B5EF4-FFF2-40B4-BE49-F238E27FC236}">
              <a16:creationId xmlns:a16="http://schemas.microsoft.com/office/drawing/2014/main" id="{B57E11A1-F0CF-8CEF-B0EE-273744AF5E66}"/>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73" name="Text Box 2">
          <a:extLst>
            <a:ext uri="{FF2B5EF4-FFF2-40B4-BE49-F238E27FC236}">
              <a16:creationId xmlns:a16="http://schemas.microsoft.com/office/drawing/2014/main" id="{E63E56A0-1956-3E95-2F61-276E2DDDEE0E}"/>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74" name="Text Box 2">
          <a:extLst>
            <a:ext uri="{FF2B5EF4-FFF2-40B4-BE49-F238E27FC236}">
              <a16:creationId xmlns:a16="http://schemas.microsoft.com/office/drawing/2014/main" id="{232DADCE-8772-04E3-1D0B-6DCD25371292}"/>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75" name="Text Box 2">
          <a:extLst>
            <a:ext uri="{FF2B5EF4-FFF2-40B4-BE49-F238E27FC236}">
              <a16:creationId xmlns:a16="http://schemas.microsoft.com/office/drawing/2014/main" id="{13F4817D-E587-9A70-6E38-5EEF752319E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76" name="Text Box 2">
          <a:extLst>
            <a:ext uri="{FF2B5EF4-FFF2-40B4-BE49-F238E27FC236}">
              <a16:creationId xmlns:a16="http://schemas.microsoft.com/office/drawing/2014/main" id="{231032FB-C5BF-1A4E-8C64-3FE74AACB4BE}"/>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77" name="Text Box 2">
          <a:extLst>
            <a:ext uri="{FF2B5EF4-FFF2-40B4-BE49-F238E27FC236}">
              <a16:creationId xmlns:a16="http://schemas.microsoft.com/office/drawing/2014/main" id="{3C92E40D-8C81-D3D0-C649-59DC15737B34}"/>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78" name="Text Box 2">
          <a:extLst>
            <a:ext uri="{FF2B5EF4-FFF2-40B4-BE49-F238E27FC236}">
              <a16:creationId xmlns:a16="http://schemas.microsoft.com/office/drawing/2014/main" id="{778D5A60-35EA-961A-8397-65BF21B2992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79" name="Text Box 2">
          <a:extLst>
            <a:ext uri="{FF2B5EF4-FFF2-40B4-BE49-F238E27FC236}">
              <a16:creationId xmlns:a16="http://schemas.microsoft.com/office/drawing/2014/main" id="{7DA4700A-79A3-D6ED-88B7-92C7BF6264A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80" name="Text Box 2">
          <a:extLst>
            <a:ext uri="{FF2B5EF4-FFF2-40B4-BE49-F238E27FC236}">
              <a16:creationId xmlns:a16="http://schemas.microsoft.com/office/drawing/2014/main" id="{0737576E-FA1F-E25A-EE60-355C4FE8130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81" name="Text Box 2">
          <a:extLst>
            <a:ext uri="{FF2B5EF4-FFF2-40B4-BE49-F238E27FC236}">
              <a16:creationId xmlns:a16="http://schemas.microsoft.com/office/drawing/2014/main" id="{1C868AF5-D084-5872-CC05-F5E014CD13AD}"/>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82" name="Text Box 2">
          <a:extLst>
            <a:ext uri="{FF2B5EF4-FFF2-40B4-BE49-F238E27FC236}">
              <a16:creationId xmlns:a16="http://schemas.microsoft.com/office/drawing/2014/main" id="{64AD0EF7-336B-3587-6E0B-636D576D1633}"/>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83" name="Text Box 2">
          <a:extLst>
            <a:ext uri="{FF2B5EF4-FFF2-40B4-BE49-F238E27FC236}">
              <a16:creationId xmlns:a16="http://schemas.microsoft.com/office/drawing/2014/main" id="{CC933792-4915-0FF9-570B-433CCBDEA7D8}"/>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84" name="Text Box 2">
          <a:extLst>
            <a:ext uri="{FF2B5EF4-FFF2-40B4-BE49-F238E27FC236}">
              <a16:creationId xmlns:a16="http://schemas.microsoft.com/office/drawing/2014/main" id="{73A446AA-76DA-5B5B-85F6-DDD3268DA197}"/>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85" name="Text Box 2">
          <a:extLst>
            <a:ext uri="{FF2B5EF4-FFF2-40B4-BE49-F238E27FC236}">
              <a16:creationId xmlns:a16="http://schemas.microsoft.com/office/drawing/2014/main" id="{7D8F380C-273E-B7D6-1CF2-6E4BBF45CE5C}"/>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86" name="Text Box 2">
          <a:extLst>
            <a:ext uri="{FF2B5EF4-FFF2-40B4-BE49-F238E27FC236}">
              <a16:creationId xmlns:a16="http://schemas.microsoft.com/office/drawing/2014/main" id="{9BBEB447-5C20-060F-A825-546F9EE2F36E}"/>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87" name="Text Box 2">
          <a:extLst>
            <a:ext uri="{FF2B5EF4-FFF2-40B4-BE49-F238E27FC236}">
              <a16:creationId xmlns:a16="http://schemas.microsoft.com/office/drawing/2014/main" id="{D77C4299-19D2-262E-5474-DAAC4079DFA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88" name="Text Box 2">
          <a:extLst>
            <a:ext uri="{FF2B5EF4-FFF2-40B4-BE49-F238E27FC236}">
              <a16:creationId xmlns:a16="http://schemas.microsoft.com/office/drawing/2014/main" id="{86E9679F-B5BC-6676-EE79-4C117E89BB91}"/>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89" name="Text Box 2">
          <a:extLst>
            <a:ext uri="{FF2B5EF4-FFF2-40B4-BE49-F238E27FC236}">
              <a16:creationId xmlns:a16="http://schemas.microsoft.com/office/drawing/2014/main" id="{68D222AF-D063-BDE1-98FB-A31B29534BB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90" name="Text Box 2">
          <a:extLst>
            <a:ext uri="{FF2B5EF4-FFF2-40B4-BE49-F238E27FC236}">
              <a16:creationId xmlns:a16="http://schemas.microsoft.com/office/drawing/2014/main" id="{877447A9-36BD-205E-1970-F3B39D556251}"/>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91" name="Text Box 2">
          <a:extLst>
            <a:ext uri="{FF2B5EF4-FFF2-40B4-BE49-F238E27FC236}">
              <a16:creationId xmlns:a16="http://schemas.microsoft.com/office/drawing/2014/main" id="{F75AD620-F97C-5480-1AB9-676E566208B6}"/>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92" name="Text Box 2">
          <a:extLst>
            <a:ext uri="{FF2B5EF4-FFF2-40B4-BE49-F238E27FC236}">
              <a16:creationId xmlns:a16="http://schemas.microsoft.com/office/drawing/2014/main" id="{FEBE0413-C1E6-B879-A53B-C6F62B4DE279}"/>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93" name="Text Box 2">
          <a:extLst>
            <a:ext uri="{FF2B5EF4-FFF2-40B4-BE49-F238E27FC236}">
              <a16:creationId xmlns:a16="http://schemas.microsoft.com/office/drawing/2014/main" id="{63465FFC-97F6-E330-D7D7-8E38C7326BC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594" name="Text Box 2">
          <a:extLst>
            <a:ext uri="{FF2B5EF4-FFF2-40B4-BE49-F238E27FC236}">
              <a16:creationId xmlns:a16="http://schemas.microsoft.com/office/drawing/2014/main" id="{04D6BB17-7C3F-E9EF-F250-0E11895C294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95" name="Text Box 2">
          <a:extLst>
            <a:ext uri="{FF2B5EF4-FFF2-40B4-BE49-F238E27FC236}">
              <a16:creationId xmlns:a16="http://schemas.microsoft.com/office/drawing/2014/main" id="{E863950C-CFD9-5CA5-B2DD-46947FF151FC}"/>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596" name="Text Box 2">
          <a:extLst>
            <a:ext uri="{FF2B5EF4-FFF2-40B4-BE49-F238E27FC236}">
              <a16:creationId xmlns:a16="http://schemas.microsoft.com/office/drawing/2014/main" id="{C96388BD-B594-21A0-72E8-760BE022CD7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97" name="Text Box 2">
          <a:extLst>
            <a:ext uri="{FF2B5EF4-FFF2-40B4-BE49-F238E27FC236}">
              <a16:creationId xmlns:a16="http://schemas.microsoft.com/office/drawing/2014/main" id="{F2079AFE-BF22-6381-E629-C8FB62555D5A}"/>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98" name="Text Box 2">
          <a:extLst>
            <a:ext uri="{FF2B5EF4-FFF2-40B4-BE49-F238E27FC236}">
              <a16:creationId xmlns:a16="http://schemas.microsoft.com/office/drawing/2014/main" id="{95F07FD2-A715-4484-4826-A23E3A346A21}"/>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599" name="Text Box 2">
          <a:extLst>
            <a:ext uri="{FF2B5EF4-FFF2-40B4-BE49-F238E27FC236}">
              <a16:creationId xmlns:a16="http://schemas.microsoft.com/office/drawing/2014/main" id="{E46542CD-EE58-0895-F34E-12EB4FE1B302}"/>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600" name="Text Box 2">
          <a:extLst>
            <a:ext uri="{FF2B5EF4-FFF2-40B4-BE49-F238E27FC236}">
              <a16:creationId xmlns:a16="http://schemas.microsoft.com/office/drawing/2014/main" id="{229B122E-DBFA-1AF3-26C4-FFD4E726454A}"/>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601" name="Text Box 2">
          <a:extLst>
            <a:ext uri="{FF2B5EF4-FFF2-40B4-BE49-F238E27FC236}">
              <a16:creationId xmlns:a16="http://schemas.microsoft.com/office/drawing/2014/main" id="{097B1F78-AFAC-3772-EAA5-04D64EDE5734}"/>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602" name="Text Box 2">
          <a:extLst>
            <a:ext uri="{FF2B5EF4-FFF2-40B4-BE49-F238E27FC236}">
              <a16:creationId xmlns:a16="http://schemas.microsoft.com/office/drawing/2014/main" id="{1FA6E4F7-D656-D2A4-3B69-22D25B034AE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603" name="Text Box 2">
          <a:extLst>
            <a:ext uri="{FF2B5EF4-FFF2-40B4-BE49-F238E27FC236}">
              <a16:creationId xmlns:a16="http://schemas.microsoft.com/office/drawing/2014/main" id="{D07341E5-520F-69D4-7DA6-F27427FC6DE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604" name="Text Box 2">
          <a:extLst>
            <a:ext uri="{FF2B5EF4-FFF2-40B4-BE49-F238E27FC236}">
              <a16:creationId xmlns:a16="http://schemas.microsoft.com/office/drawing/2014/main" id="{45B25963-8FA4-CFBA-92E8-A35884F60F7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605" name="Text Box 2">
          <a:extLst>
            <a:ext uri="{FF2B5EF4-FFF2-40B4-BE49-F238E27FC236}">
              <a16:creationId xmlns:a16="http://schemas.microsoft.com/office/drawing/2014/main" id="{D14FC9F2-2FD0-EB6D-FFD1-079B62623AB9}"/>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606" name="Text Box 2">
          <a:extLst>
            <a:ext uri="{FF2B5EF4-FFF2-40B4-BE49-F238E27FC236}">
              <a16:creationId xmlns:a16="http://schemas.microsoft.com/office/drawing/2014/main" id="{61600E49-30BA-E179-642E-FE2E97EA7E68}"/>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607" name="Text Box 2">
          <a:extLst>
            <a:ext uri="{FF2B5EF4-FFF2-40B4-BE49-F238E27FC236}">
              <a16:creationId xmlns:a16="http://schemas.microsoft.com/office/drawing/2014/main" id="{8F450C12-2838-2137-A0E2-B6FBBE2202B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608" name="Text Box 2">
          <a:extLst>
            <a:ext uri="{FF2B5EF4-FFF2-40B4-BE49-F238E27FC236}">
              <a16:creationId xmlns:a16="http://schemas.microsoft.com/office/drawing/2014/main" id="{4EA19F19-A543-9BAA-9716-75EFB63DAE9B}"/>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609" name="Text Box 2">
          <a:extLst>
            <a:ext uri="{FF2B5EF4-FFF2-40B4-BE49-F238E27FC236}">
              <a16:creationId xmlns:a16="http://schemas.microsoft.com/office/drawing/2014/main" id="{6E46BEB1-4977-C89C-2C54-A1FBD08A263C}"/>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610" name="Text Box 2">
          <a:extLst>
            <a:ext uri="{FF2B5EF4-FFF2-40B4-BE49-F238E27FC236}">
              <a16:creationId xmlns:a16="http://schemas.microsoft.com/office/drawing/2014/main" id="{C4A3BEDE-F1CD-FE79-7D3A-0C223C8DD1E3}"/>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611" name="Text Box 2">
          <a:extLst>
            <a:ext uri="{FF2B5EF4-FFF2-40B4-BE49-F238E27FC236}">
              <a16:creationId xmlns:a16="http://schemas.microsoft.com/office/drawing/2014/main" id="{7832DD75-C15A-3250-7707-4ABB6666DA30}"/>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612" name="Text Box 2">
          <a:extLst>
            <a:ext uri="{FF2B5EF4-FFF2-40B4-BE49-F238E27FC236}">
              <a16:creationId xmlns:a16="http://schemas.microsoft.com/office/drawing/2014/main" id="{3E32A44D-8426-743A-0D74-C83C34A24C3F}"/>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613" name="Text Box 2">
          <a:extLst>
            <a:ext uri="{FF2B5EF4-FFF2-40B4-BE49-F238E27FC236}">
              <a16:creationId xmlns:a16="http://schemas.microsoft.com/office/drawing/2014/main" id="{C45648BF-808D-6705-32F8-43035BA56A33}"/>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614" name="Text Box 2">
          <a:extLst>
            <a:ext uri="{FF2B5EF4-FFF2-40B4-BE49-F238E27FC236}">
              <a16:creationId xmlns:a16="http://schemas.microsoft.com/office/drawing/2014/main" id="{78D60C63-1FC2-1B53-B7C2-02BDB1CCE2BD}"/>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615" name="Text Box 2">
          <a:extLst>
            <a:ext uri="{FF2B5EF4-FFF2-40B4-BE49-F238E27FC236}">
              <a16:creationId xmlns:a16="http://schemas.microsoft.com/office/drawing/2014/main" id="{23A91710-A0FE-322B-6195-ED837741905F}"/>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616" name="Text Box 2">
          <a:extLst>
            <a:ext uri="{FF2B5EF4-FFF2-40B4-BE49-F238E27FC236}">
              <a16:creationId xmlns:a16="http://schemas.microsoft.com/office/drawing/2014/main" id="{03DE8F64-1496-764A-9221-532644263FB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617" name="Text Box 2">
          <a:extLst>
            <a:ext uri="{FF2B5EF4-FFF2-40B4-BE49-F238E27FC236}">
              <a16:creationId xmlns:a16="http://schemas.microsoft.com/office/drawing/2014/main" id="{F930FD1B-04DF-FAC0-EDD4-F02222CE52EB}"/>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618" name="Text Box 2">
          <a:extLst>
            <a:ext uri="{FF2B5EF4-FFF2-40B4-BE49-F238E27FC236}">
              <a16:creationId xmlns:a16="http://schemas.microsoft.com/office/drawing/2014/main" id="{53C12867-D8F2-74DA-25CD-97BE8BA53240}"/>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619" name="Text Box 2">
          <a:extLst>
            <a:ext uri="{FF2B5EF4-FFF2-40B4-BE49-F238E27FC236}">
              <a16:creationId xmlns:a16="http://schemas.microsoft.com/office/drawing/2014/main" id="{AEF9CF4A-0ED2-F04D-0DCD-205E8EFCA492}"/>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620" name="Text Box 2">
          <a:extLst>
            <a:ext uri="{FF2B5EF4-FFF2-40B4-BE49-F238E27FC236}">
              <a16:creationId xmlns:a16="http://schemas.microsoft.com/office/drawing/2014/main" id="{DED7497D-2033-D3FB-B036-E5BD0F2C832A}"/>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621" name="Text Box 2">
          <a:extLst>
            <a:ext uri="{FF2B5EF4-FFF2-40B4-BE49-F238E27FC236}">
              <a16:creationId xmlns:a16="http://schemas.microsoft.com/office/drawing/2014/main" id="{2E5DCC46-9DFB-4488-2D1A-C49DF5D737AC}"/>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622" name="Text Box 2">
          <a:extLst>
            <a:ext uri="{FF2B5EF4-FFF2-40B4-BE49-F238E27FC236}">
              <a16:creationId xmlns:a16="http://schemas.microsoft.com/office/drawing/2014/main" id="{AEE4ABA9-EC9B-A211-F435-4AD0D9D7336A}"/>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623" name="Text Box 2">
          <a:extLst>
            <a:ext uri="{FF2B5EF4-FFF2-40B4-BE49-F238E27FC236}">
              <a16:creationId xmlns:a16="http://schemas.microsoft.com/office/drawing/2014/main" id="{733279BA-A975-BC24-F854-D07FFF0B4AE0}"/>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144</xdr:row>
      <xdr:rowOff>0</xdr:rowOff>
    </xdr:to>
    <xdr:sp macro="" textlink="">
      <xdr:nvSpPr>
        <xdr:cNvPr id="2069624" name="Text Box 2">
          <a:extLst>
            <a:ext uri="{FF2B5EF4-FFF2-40B4-BE49-F238E27FC236}">
              <a16:creationId xmlns:a16="http://schemas.microsoft.com/office/drawing/2014/main" id="{82CCAD26-857D-1A9A-4C8B-4541AF8B7B29}"/>
            </a:ext>
          </a:extLst>
        </xdr:cNvPr>
        <xdr:cNvSpPr txBox="1">
          <a:spLocks noChangeArrowheads="1"/>
        </xdr:cNvSpPr>
      </xdr:nvSpPr>
      <xdr:spPr bwMode="auto">
        <a:xfrm>
          <a:off x="3108960" y="269519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625" name="Text Box 2">
          <a:extLst>
            <a:ext uri="{FF2B5EF4-FFF2-40B4-BE49-F238E27FC236}">
              <a16:creationId xmlns:a16="http://schemas.microsoft.com/office/drawing/2014/main" id="{7572633A-0E61-2F12-7DE7-D856435AF3A7}"/>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19050</xdr:rowOff>
    </xdr:to>
    <xdr:sp macro="" textlink="">
      <xdr:nvSpPr>
        <xdr:cNvPr id="2069626" name="Text Box 2">
          <a:extLst>
            <a:ext uri="{FF2B5EF4-FFF2-40B4-BE49-F238E27FC236}">
              <a16:creationId xmlns:a16="http://schemas.microsoft.com/office/drawing/2014/main" id="{FEC612C7-7D15-FB07-7DE0-A547EBCDC7D2}"/>
            </a:ext>
          </a:extLst>
        </xdr:cNvPr>
        <xdr:cNvSpPr txBox="1">
          <a:spLocks noChangeArrowheads="1"/>
        </xdr:cNvSpPr>
      </xdr:nvSpPr>
      <xdr:spPr bwMode="auto">
        <a:xfrm>
          <a:off x="3108960" y="269519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627" name="Text Box 2">
          <a:extLst>
            <a:ext uri="{FF2B5EF4-FFF2-40B4-BE49-F238E27FC236}">
              <a16:creationId xmlns:a16="http://schemas.microsoft.com/office/drawing/2014/main" id="{3EE9EFEC-4980-40D4-2056-08C9893B5E1E}"/>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142</xdr:row>
      <xdr:rowOff>0</xdr:rowOff>
    </xdr:from>
    <xdr:to>
      <xdr:col>13</xdr:col>
      <xdr:colOff>19050</xdr:colOff>
      <xdr:row>143</xdr:row>
      <xdr:rowOff>167640</xdr:rowOff>
    </xdr:to>
    <xdr:sp macro="" textlink="">
      <xdr:nvSpPr>
        <xdr:cNvPr id="2069628" name="Text Box 2">
          <a:extLst>
            <a:ext uri="{FF2B5EF4-FFF2-40B4-BE49-F238E27FC236}">
              <a16:creationId xmlns:a16="http://schemas.microsoft.com/office/drawing/2014/main" id="{DF479316-C419-227E-842E-401DBD2CBC87}"/>
            </a:ext>
          </a:extLst>
        </xdr:cNvPr>
        <xdr:cNvSpPr txBox="1">
          <a:spLocks noChangeArrowheads="1"/>
        </xdr:cNvSpPr>
      </xdr:nvSpPr>
      <xdr:spPr bwMode="auto">
        <a:xfrm>
          <a:off x="3108960" y="269519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622</xdr:row>
      <xdr:rowOff>0</xdr:rowOff>
    </xdr:from>
    <xdr:to>
      <xdr:col>13</xdr:col>
      <xdr:colOff>19050</xdr:colOff>
      <xdr:row>623</xdr:row>
      <xdr:rowOff>19050</xdr:rowOff>
    </xdr:to>
    <xdr:sp macro="" textlink="">
      <xdr:nvSpPr>
        <xdr:cNvPr id="2069629" name="Text Box 2">
          <a:extLst>
            <a:ext uri="{FF2B5EF4-FFF2-40B4-BE49-F238E27FC236}">
              <a16:creationId xmlns:a16="http://schemas.microsoft.com/office/drawing/2014/main" id="{982B2BA6-6879-078F-955A-1E54D988FFF0}"/>
            </a:ext>
          </a:extLst>
        </xdr:cNvPr>
        <xdr:cNvSpPr txBox="1">
          <a:spLocks noChangeArrowheads="1"/>
        </xdr:cNvSpPr>
      </xdr:nvSpPr>
      <xdr:spPr bwMode="auto">
        <a:xfrm>
          <a:off x="3108960" y="1238402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622</xdr:row>
      <xdr:rowOff>0</xdr:rowOff>
    </xdr:from>
    <xdr:to>
      <xdr:col>13</xdr:col>
      <xdr:colOff>19050</xdr:colOff>
      <xdr:row>623</xdr:row>
      <xdr:rowOff>19050</xdr:rowOff>
    </xdr:to>
    <xdr:sp macro="" textlink="">
      <xdr:nvSpPr>
        <xdr:cNvPr id="2069630" name="Text Box 2">
          <a:extLst>
            <a:ext uri="{FF2B5EF4-FFF2-40B4-BE49-F238E27FC236}">
              <a16:creationId xmlns:a16="http://schemas.microsoft.com/office/drawing/2014/main" id="{83D636CA-7B06-1531-C5BD-DF6BF6BC2214}"/>
            </a:ext>
          </a:extLst>
        </xdr:cNvPr>
        <xdr:cNvSpPr txBox="1">
          <a:spLocks noChangeArrowheads="1"/>
        </xdr:cNvSpPr>
      </xdr:nvSpPr>
      <xdr:spPr bwMode="auto">
        <a:xfrm>
          <a:off x="3108960" y="1238402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622</xdr:row>
      <xdr:rowOff>0</xdr:rowOff>
    </xdr:from>
    <xdr:to>
      <xdr:col>13</xdr:col>
      <xdr:colOff>19050</xdr:colOff>
      <xdr:row>623</xdr:row>
      <xdr:rowOff>19050</xdr:rowOff>
    </xdr:to>
    <xdr:sp macro="" textlink="">
      <xdr:nvSpPr>
        <xdr:cNvPr id="2069631" name="Text Box 2">
          <a:extLst>
            <a:ext uri="{FF2B5EF4-FFF2-40B4-BE49-F238E27FC236}">
              <a16:creationId xmlns:a16="http://schemas.microsoft.com/office/drawing/2014/main" id="{ECE35AB7-D66E-6251-C1E5-572866F986DC}"/>
            </a:ext>
          </a:extLst>
        </xdr:cNvPr>
        <xdr:cNvSpPr txBox="1">
          <a:spLocks noChangeArrowheads="1"/>
        </xdr:cNvSpPr>
      </xdr:nvSpPr>
      <xdr:spPr bwMode="auto">
        <a:xfrm>
          <a:off x="3108960" y="1238402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622</xdr:row>
      <xdr:rowOff>0</xdr:rowOff>
    </xdr:from>
    <xdr:to>
      <xdr:col>13</xdr:col>
      <xdr:colOff>19050</xdr:colOff>
      <xdr:row>623</xdr:row>
      <xdr:rowOff>19050</xdr:rowOff>
    </xdr:to>
    <xdr:sp macro="" textlink="">
      <xdr:nvSpPr>
        <xdr:cNvPr id="2069632" name="Text Box 2">
          <a:extLst>
            <a:ext uri="{FF2B5EF4-FFF2-40B4-BE49-F238E27FC236}">
              <a16:creationId xmlns:a16="http://schemas.microsoft.com/office/drawing/2014/main" id="{D323C5D4-8E1E-7285-D3BC-DA5B6F688801}"/>
            </a:ext>
          </a:extLst>
        </xdr:cNvPr>
        <xdr:cNvSpPr txBox="1">
          <a:spLocks noChangeArrowheads="1"/>
        </xdr:cNvSpPr>
      </xdr:nvSpPr>
      <xdr:spPr bwMode="auto">
        <a:xfrm>
          <a:off x="3108960" y="1238402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33" name="Text Box 2">
          <a:extLst>
            <a:ext uri="{FF2B5EF4-FFF2-40B4-BE49-F238E27FC236}">
              <a16:creationId xmlns:a16="http://schemas.microsoft.com/office/drawing/2014/main" id="{10363C0F-A290-69A1-4941-30E1F93193E5}"/>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34" name="Text Box 2">
          <a:extLst>
            <a:ext uri="{FF2B5EF4-FFF2-40B4-BE49-F238E27FC236}">
              <a16:creationId xmlns:a16="http://schemas.microsoft.com/office/drawing/2014/main" id="{D5D74210-9D50-551F-65F4-C826FB9389BF}"/>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35" name="Text Box 2">
          <a:extLst>
            <a:ext uri="{FF2B5EF4-FFF2-40B4-BE49-F238E27FC236}">
              <a16:creationId xmlns:a16="http://schemas.microsoft.com/office/drawing/2014/main" id="{9A3B2692-CBBC-6C32-3E10-7E2AB67895AE}"/>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36" name="Text Box 2">
          <a:extLst>
            <a:ext uri="{FF2B5EF4-FFF2-40B4-BE49-F238E27FC236}">
              <a16:creationId xmlns:a16="http://schemas.microsoft.com/office/drawing/2014/main" id="{E791B295-77B1-BCF8-500E-12DF446509C4}"/>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37" name="Text Box 2">
          <a:extLst>
            <a:ext uri="{FF2B5EF4-FFF2-40B4-BE49-F238E27FC236}">
              <a16:creationId xmlns:a16="http://schemas.microsoft.com/office/drawing/2014/main" id="{39322FBD-FE42-85FF-8CCA-ABD32EA7F969}"/>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38" name="Text Box 2">
          <a:extLst>
            <a:ext uri="{FF2B5EF4-FFF2-40B4-BE49-F238E27FC236}">
              <a16:creationId xmlns:a16="http://schemas.microsoft.com/office/drawing/2014/main" id="{E3705F7B-786C-ED0E-D18A-BECEB98B54D5}"/>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39" name="Text Box 2">
          <a:extLst>
            <a:ext uri="{FF2B5EF4-FFF2-40B4-BE49-F238E27FC236}">
              <a16:creationId xmlns:a16="http://schemas.microsoft.com/office/drawing/2014/main" id="{35FEF40F-AE6F-2733-F3F1-CD9F35060158}"/>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40" name="Text Box 2">
          <a:extLst>
            <a:ext uri="{FF2B5EF4-FFF2-40B4-BE49-F238E27FC236}">
              <a16:creationId xmlns:a16="http://schemas.microsoft.com/office/drawing/2014/main" id="{4CF843AC-20C8-0EF8-8CBE-871059A173A7}"/>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574</xdr:row>
      <xdr:rowOff>0</xdr:rowOff>
    </xdr:from>
    <xdr:to>
      <xdr:col>13</xdr:col>
      <xdr:colOff>19050</xdr:colOff>
      <xdr:row>575</xdr:row>
      <xdr:rowOff>19050</xdr:rowOff>
    </xdr:to>
    <xdr:sp macro="" textlink="">
      <xdr:nvSpPr>
        <xdr:cNvPr id="2069641" name="Text Box 2">
          <a:extLst>
            <a:ext uri="{FF2B5EF4-FFF2-40B4-BE49-F238E27FC236}">
              <a16:creationId xmlns:a16="http://schemas.microsoft.com/office/drawing/2014/main" id="{47DC74DE-E0CA-A1B9-B99F-535234560367}"/>
            </a:ext>
          </a:extLst>
        </xdr:cNvPr>
        <xdr:cNvSpPr txBox="1">
          <a:spLocks noChangeArrowheads="1"/>
        </xdr:cNvSpPr>
      </xdr:nvSpPr>
      <xdr:spPr bwMode="auto">
        <a:xfrm>
          <a:off x="3108960" y="11444478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610</xdr:row>
      <xdr:rowOff>0</xdr:rowOff>
    </xdr:from>
    <xdr:to>
      <xdr:col>13</xdr:col>
      <xdr:colOff>19050</xdr:colOff>
      <xdr:row>611</xdr:row>
      <xdr:rowOff>19050</xdr:rowOff>
    </xdr:to>
    <xdr:sp macro="" textlink="">
      <xdr:nvSpPr>
        <xdr:cNvPr id="2069642" name="Text Box 2">
          <a:extLst>
            <a:ext uri="{FF2B5EF4-FFF2-40B4-BE49-F238E27FC236}">
              <a16:creationId xmlns:a16="http://schemas.microsoft.com/office/drawing/2014/main" id="{9FBE45D5-FAE5-24C2-3174-F49A7D9686CD}"/>
            </a:ext>
          </a:extLst>
        </xdr:cNvPr>
        <xdr:cNvSpPr txBox="1">
          <a:spLocks noChangeArrowheads="1"/>
        </xdr:cNvSpPr>
      </xdr:nvSpPr>
      <xdr:spPr bwMode="auto">
        <a:xfrm>
          <a:off x="3108960" y="12114276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43" name="Text Box 2">
          <a:extLst>
            <a:ext uri="{FF2B5EF4-FFF2-40B4-BE49-F238E27FC236}">
              <a16:creationId xmlns:a16="http://schemas.microsoft.com/office/drawing/2014/main" id="{C9C76CE2-70A2-B30E-EC68-E454009DC64D}"/>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44" name="Text Box 2">
          <a:extLst>
            <a:ext uri="{FF2B5EF4-FFF2-40B4-BE49-F238E27FC236}">
              <a16:creationId xmlns:a16="http://schemas.microsoft.com/office/drawing/2014/main" id="{55A9DEFC-F314-2B17-9DE1-6A75A33A4B2D}"/>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45" name="Text Box 2">
          <a:extLst>
            <a:ext uri="{FF2B5EF4-FFF2-40B4-BE49-F238E27FC236}">
              <a16:creationId xmlns:a16="http://schemas.microsoft.com/office/drawing/2014/main" id="{9693FA8A-24F7-8E48-C994-DEDE4BDA1F9D}"/>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610</xdr:row>
      <xdr:rowOff>0</xdr:rowOff>
    </xdr:from>
    <xdr:to>
      <xdr:col>13</xdr:col>
      <xdr:colOff>19050</xdr:colOff>
      <xdr:row>611</xdr:row>
      <xdr:rowOff>19050</xdr:rowOff>
    </xdr:to>
    <xdr:sp macro="" textlink="">
      <xdr:nvSpPr>
        <xdr:cNvPr id="2069646" name="Text Box 2">
          <a:extLst>
            <a:ext uri="{FF2B5EF4-FFF2-40B4-BE49-F238E27FC236}">
              <a16:creationId xmlns:a16="http://schemas.microsoft.com/office/drawing/2014/main" id="{87B83DC9-23ED-420A-EDDA-7E41F991CFF4}"/>
            </a:ext>
          </a:extLst>
        </xdr:cNvPr>
        <xdr:cNvSpPr txBox="1">
          <a:spLocks noChangeArrowheads="1"/>
        </xdr:cNvSpPr>
      </xdr:nvSpPr>
      <xdr:spPr bwMode="auto">
        <a:xfrm>
          <a:off x="3108960" y="121142760"/>
          <a:ext cx="2286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47" name="Text Box 2">
          <a:extLst>
            <a:ext uri="{FF2B5EF4-FFF2-40B4-BE49-F238E27FC236}">
              <a16:creationId xmlns:a16="http://schemas.microsoft.com/office/drawing/2014/main" id="{B36A1B69-59FA-10C0-298C-A0895BA32FAC}"/>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48" name="Text Box 2">
          <a:extLst>
            <a:ext uri="{FF2B5EF4-FFF2-40B4-BE49-F238E27FC236}">
              <a16:creationId xmlns:a16="http://schemas.microsoft.com/office/drawing/2014/main" id="{D898B9DD-A171-8304-2075-0DE7720FBEEB}"/>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49" name="Text Box 2">
          <a:extLst>
            <a:ext uri="{FF2B5EF4-FFF2-40B4-BE49-F238E27FC236}">
              <a16:creationId xmlns:a16="http://schemas.microsoft.com/office/drawing/2014/main" id="{1178E3D2-E4D9-AF89-FA4C-37649372B1C4}"/>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50" name="Text Box 2">
          <a:extLst>
            <a:ext uri="{FF2B5EF4-FFF2-40B4-BE49-F238E27FC236}">
              <a16:creationId xmlns:a16="http://schemas.microsoft.com/office/drawing/2014/main" id="{8EDEA7EA-0144-F9D5-6B4F-95C43E82CF3B}"/>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51" name="Text Box 2">
          <a:extLst>
            <a:ext uri="{FF2B5EF4-FFF2-40B4-BE49-F238E27FC236}">
              <a16:creationId xmlns:a16="http://schemas.microsoft.com/office/drawing/2014/main" id="{3E705540-39E1-9A5C-5D8B-C3968BF19416}"/>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52" name="Text Box 2">
          <a:extLst>
            <a:ext uri="{FF2B5EF4-FFF2-40B4-BE49-F238E27FC236}">
              <a16:creationId xmlns:a16="http://schemas.microsoft.com/office/drawing/2014/main" id="{19139692-C9F7-1123-3711-53C5A9194205}"/>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53" name="Text Box 2">
          <a:extLst>
            <a:ext uri="{FF2B5EF4-FFF2-40B4-BE49-F238E27FC236}">
              <a16:creationId xmlns:a16="http://schemas.microsoft.com/office/drawing/2014/main" id="{3F7110CA-BABC-D497-C3CD-937078FBA45B}"/>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54" name="Text Box 2">
          <a:extLst>
            <a:ext uri="{FF2B5EF4-FFF2-40B4-BE49-F238E27FC236}">
              <a16:creationId xmlns:a16="http://schemas.microsoft.com/office/drawing/2014/main" id="{F411B4BD-2273-6C96-3EDB-A6C41C484DEC}"/>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55" name="Text Box 2">
          <a:extLst>
            <a:ext uri="{FF2B5EF4-FFF2-40B4-BE49-F238E27FC236}">
              <a16:creationId xmlns:a16="http://schemas.microsoft.com/office/drawing/2014/main" id="{BA26AD3E-B50B-6155-5EF1-85432F362F8E}"/>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687</xdr:row>
      <xdr:rowOff>0</xdr:rowOff>
    </xdr:from>
    <xdr:to>
      <xdr:col>13</xdr:col>
      <xdr:colOff>19050</xdr:colOff>
      <xdr:row>690</xdr:row>
      <xdr:rowOff>0</xdr:rowOff>
    </xdr:to>
    <xdr:sp macro="" textlink="">
      <xdr:nvSpPr>
        <xdr:cNvPr id="2069656" name="Text Box 2">
          <a:extLst>
            <a:ext uri="{FF2B5EF4-FFF2-40B4-BE49-F238E27FC236}">
              <a16:creationId xmlns:a16="http://schemas.microsoft.com/office/drawing/2014/main" id="{423171FA-EF5C-C522-89C5-550FEAE55367}"/>
            </a:ext>
          </a:extLst>
        </xdr:cNvPr>
        <xdr:cNvSpPr txBox="1">
          <a:spLocks noChangeArrowheads="1"/>
        </xdr:cNvSpPr>
      </xdr:nvSpPr>
      <xdr:spPr bwMode="auto">
        <a:xfrm>
          <a:off x="3108960" y="137739120"/>
          <a:ext cx="2286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687</xdr:row>
      <xdr:rowOff>0</xdr:rowOff>
    </xdr:from>
    <xdr:to>
      <xdr:col>13</xdr:col>
      <xdr:colOff>19050</xdr:colOff>
      <xdr:row>690</xdr:row>
      <xdr:rowOff>0</xdr:rowOff>
    </xdr:to>
    <xdr:sp macro="" textlink="">
      <xdr:nvSpPr>
        <xdr:cNvPr id="2069657" name="Text Box 2">
          <a:extLst>
            <a:ext uri="{FF2B5EF4-FFF2-40B4-BE49-F238E27FC236}">
              <a16:creationId xmlns:a16="http://schemas.microsoft.com/office/drawing/2014/main" id="{F359EA51-70E3-656B-3D52-5D1E84890C40}"/>
            </a:ext>
          </a:extLst>
        </xdr:cNvPr>
        <xdr:cNvSpPr txBox="1">
          <a:spLocks noChangeArrowheads="1"/>
        </xdr:cNvSpPr>
      </xdr:nvSpPr>
      <xdr:spPr bwMode="auto">
        <a:xfrm>
          <a:off x="3108960" y="137739120"/>
          <a:ext cx="2286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687</xdr:row>
      <xdr:rowOff>0</xdr:rowOff>
    </xdr:from>
    <xdr:to>
      <xdr:col>13</xdr:col>
      <xdr:colOff>19050</xdr:colOff>
      <xdr:row>690</xdr:row>
      <xdr:rowOff>0</xdr:rowOff>
    </xdr:to>
    <xdr:sp macro="" textlink="">
      <xdr:nvSpPr>
        <xdr:cNvPr id="2069658" name="Text Box 2">
          <a:extLst>
            <a:ext uri="{FF2B5EF4-FFF2-40B4-BE49-F238E27FC236}">
              <a16:creationId xmlns:a16="http://schemas.microsoft.com/office/drawing/2014/main" id="{FCCF496E-3B77-1B4D-10F8-EBECB49C370F}"/>
            </a:ext>
          </a:extLst>
        </xdr:cNvPr>
        <xdr:cNvSpPr txBox="1">
          <a:spLocks noChangeArrowheads="1"/>
        </xdr:cNvSpPr>
      </xdr:nvSpPr>
      <xdr:spPr bwMode="auto">
        <a:xfrm>
          <a:off x="3108960" y="137739120"/>
          <a:ext cx="2286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687</xdr:row>
      <xdr:rowOff>0</xdr:rowOff>
    </xdr:from>
    <xdr:to>
      <xdr:col>13</xdr:col>
      <xdr:colOff>19050</xdr:colOff>
      <xdr:row>690</xdr:row>
      <xdr:rowOff>0</xdr:rowOff>
    </xdr:to>
    <xdr:sp macro="" textlink="">
      <xdr:nvSpPr>
        <xdr:cNvPr id="2069659" name="Text Box 2">
          <a:extLst>
            <a:ext uri="{FF2B5EF4-FFF2-40B4-BE49-F238E27FC236}">
              <a16:creationId xmlns:a16="http://schemas.microsoft.com/office/drawing/2014/main" id="{12E2D391-3594-6D3F-8FA2-A60081D89422}"/>
            </a:ext>
          </a:extLst>
        </xdr:cNvPr>
        <xdr:cNvSpPr txBox="1">
          <a:spLocks noChangeArrowheads="1"/>
        </xdr:cNvSpPr>
      </xdr:nvSpPr>
      <xdr:spPr bwMode="auto">
        <a:xfrm>
          <a:off x="3108960" y="137739120"/>
          <a:ext cx="2286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575</xdr:row>
      <xdr:rowOff>0</xdr:rowOff>
    </xdr:from>
    <xdr:to>
      <xdr:col>13</xdr:col>
      <xdr:colOff>19050</xdr:colOff>
      <xdr:row>576</xdr:row>
      <xdr:rowOff>0</xdr:rowOff>
    </xdr:to>
    <xdr:sp macro="" textlink="">
      <xdr:nvSpPr>
        <xdr:cNvPr id="2069660" name="Text Box 2">
          <a:extLst>
            <a:ext uri="{FF2B5EF4-FFF2-40B4-BE49-F238E27FC236}">
              <a16:creationId xmlns:a16="http://schemas.microsoft.com/office/drawing/2014/main" id="{F9DF1E7A-2019-F03D-B4CC-6BE56B2B3A9A}"/>
            </a:ext>
          </a:extLst>
        </xdr:cNvPr>
        <xdr:cNvSpPr txBox="1">
          <a:spLocks noChangeArrowheads="1"/>
        </xdr:cNvSpPr>
      </xdr:nvSpPr>
      <xdr:spPr bwMode="auto">
        <a:xfrm>
          <a:off x="3108960" y="114620040"/>
          <a:ext cx="22860"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576</xdr:row>
      <xdr:rowOff>0</xdr:rowOff>
    </xdr:from>
    <xdr:to>
      <xdr:col>13</xdr:col>
      <xdr:colOff>19050</xdr:colOff>
      <xdr:row>578</xdr:row>
      <xdr:rowOff>0</xdr:rowOff>
    </xdr:to>
    <xdr:sp macro="" textlink="">
      <xdr:nvSpPr>
        <xdr:cNvPr id="2069661" name="Text Box 2">
          <a:extLst>
            <a:ext uri="{FF2B5EF4-FFF2-40B4-BE49-F238E27FC236}">
              <a16:creationId xmlns:a16="http://schemas.microsoft.com/office/drawing/2014/main" id="{9E8CB04B-260F-5236-ECE9-ACFB0336810E}"/>
            </a:ext>
          </a:extLst>
        </xdr:cNvPr>
        <xdr:cNvSpPr txBox="1">
          <a:spLocks noChangeArrowheads="1"/>
        </xdr:cNvSpPr>
      </xdr:nvSpPr>
      <xdr:spPr bwMode="auto">
        <a:xfrm>
          <a:off x="3108960" y="11515344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576</xdr:row>
      <xdr:rowOff>0</xdr:rowOff>
    </xdr:from>
    <xdr:to>
      <xdr:col>13</xdr:col>
      <xdr:colOff>19050</xdr:colOff>
      <xdr:row>578</xdr:row>
      <xdr:rowOff>0</xdr:rowOff>
    </xdr:to>
    <xdr:sp macro="" textlink="">
      <xdr:nvSpPr>
        <xdr:cNvPr id="2069662" name="Text Box 2">
          <a:extLst>
            <a:ext uri="{FF2B5EF4-FFF2-40B4-BE49-F238E27FC236}">
              <a16:creationId xmlns:a16="http://schemas.microsoft.com/office/drawing/2014/main" id="{8675C713-5017-50EE-BD6E-5155648CB469}"/>
            </a:ext>
          </a:extLst>
        </xdr:cNvPr>
        <xdr:cNvSpPr txBox="1">
          <a:spLocks noChangeArrowheads="1"/>
        </xdr:cNvSpPr>
      </xdr:nvSpPr>
      <xdr:spPr bwMode="auto">
        <a:xfrm>
          <a:off x="3108960" y="11515344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576</xdr:row>
      <xdr:rowOff>0</xdr:rowOff>
    </xdr:from>
    <xdr:to>
      <xdr:col>13</xdr:col>
      <xdr:colOff>19050</xdr:colOff>
      <xdr:row>578</xdr:row>
      <xdr:rowOff>0</xdr:rowOff>
    </xdr:to>
    <xdr:sp macro="" textlink="">
      <xdr:nvSpPr>
        <xdr:cNvPr id="2069663" name="Text Box 2">
          <a:extLst>
            <a:ext uri="{FF2B5EF4-FFF2-40B4-BE49-F238E27FC236}">
              <a16:creationId xmlns:a16="http://schemas.microsoft.com/office/drawing/2014/main" id="{C2104901-28B5-17A6-E828-060C65C01503}"/>
            </a:ext>
          </a:extLst>
        </xdr:cNvPr>
        <xdr:cNvSpPr txBox="1">
          <a:spLocks noChangeArrowheads="1"/>
        </xdr:cNvSpPr>
      </xdr:nvSpPr>
      <xdr:spPr bwMode="auto">
        <a:xfrm>
          <a:off x="3108960" y="11515344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576</xdr:row>
      <xdr:rowOff>0</xdr:rowOff>
    </xdr:from>
    <xdr:to>
      <xdr:col>13</xdr:col>
      <xdr:colOff>19050</xdr:colOff>
      <xdr:row>578</xdr:row>
      <xdr:rowOff>0</xdr:rowOff>
    </xdr:to>
    <xdr:sp macro="" textlink="">
      <xdr:nvSpPr>
        <xdr:cNvPr id="2069664" name="Text Box 2">
          <a:extLst>
            <a:ext uri="{FF2B5EF4-FFF2-40B4-BE49-F238E27FC236}">
              <a16:creationId xmlns:a16="http://schemas.microsoft.com/office/drawing/2014/main" id="{D6D13A8B-1BDB-3DC1-DAE2-0AFC9167F527}"/>
            </a:ext>
          </a:extLst>
        </xdr:cNvPr>
        <xdr:cNvSpPr txBox="1">
          <a:spLocks noChangeArrowheads="1"/>
        </xdr:cNvSpPr>
      </xdr:nvSpPr>
      <xdr:spPr bwMode="auto">
        <a:xfrm>
          <a:off x="3108960" y="11515344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576</xdr:row>
      <xdr:rowOff>0</xdr:rowOff>
    </xdr:from>
    <xdr:to>
      <xdr:col>13</xdr:col>
      <xdr:colOff>19050</xdr:colOff>
      <xdr:row>578</xdr:row>
      <xdr:rowOff>0</xdr:rowOff>
    </xdr:to>
    <xdr:sp macro="" textlink="">
      <xdr:nvSpPr>
        <xdr:cNvPr id="2069665" name="Text Box 2">
          <a:extLst>
            <a:ext uri="{FF2B5EF4-FFF2-40B4-BE49-F238E27FC236}">
              <a16:creationId xmlns:a16="http://schemas.microsoft.com/office/drawing/2014/main" id="{213474EC-A9CF-904E-ACEE-1A3D0F31A0D8}"/>
            </a:ext>
          </a:extLst>
        </xdr:cNvPr>
        <xdr:cNvSpPr txBox="1">
          <a:spLocks noChangeArrowheads="1"/>
        </xdr:cNvSpPr>
      </xdr:nvSpPr>
      <xdr:spPr bwMode="auto">
        <a:xfrm>
          <a:off x="3108960" y="11515344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576</xdr:row>
      <xdr:rowOff>0</xdr:rowOff>
    </xdr:from>
    <xdr:to>
      <xdr:col>13</xdr:col>
      <xdr:colOff>19050</xdr:colOff>
      <xdr:row>578</xdr:row>
      <xdr:rowOff>0</xdr:rowOff>
    </xdr:to>
    <xdr:sp macro="" textlink="">
      <xdr:nvSpPr>
        <xdr:cNvPr id="2069666" name="Text Box 2">
          <a:extLst>
            <a:ext uri="{FF2B5EF4-FFF2-40B4-BE49-F238E27FC236}">
              <a16:creationId xmlns:a16="http://schemas.microsoft.com/office/drawing/2014/main" id="{864AB26C-C79E-9858-3EC1-6B62475D2871}"/>
            </a:ext>
          </a:extLst>
        </xdr:cNvPr>
        <xdr:cNvSpPr txBox="1">
          <a:spLocks noChangeArrowheads="1"/>
        </xdr:cNvSpPr>
      </xdr:nvSpPr>
      <xdr:spPr bwMode="auto">
        <a:xfrm>
          <a:off x="3108960" y="11515344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576</xdr:row>
      <xdr:rowOff>0</xdr:rowOff>
    </xdr:from>
    <xdr:to>
      <xdr:col>13</xdr:col>
      <xdr:colOff>19050</xdr:colOff>
      <xdr:row>578</xdr:row>
      <xdr:rowOff>0</xdr:rowOff>
    </xdr:to>
    <xdr:sp macro="" textlink="">
      <xdr:nvSpPr>
        <xdr:cNvPr id="2069667" name="Text Box 2">
          <a:extLst>
            <a:ext uri="{FF2B5EF4-FFF2-40B4-BE49-F238E27FC236}">
              <a16:creationId xmlns:a16="http://schemas.microsoft.com/office/drawing/2014/main" id="{7E1C4D8F-DBFD-2A97-17D3-7D57CA35DE62}"/>
            </a:ext>
          </a:extLst>
        </xdr:cNvPr>
        <xdr:cNvSpPr txBox="1">
          <a:spLocks noChangeArrowheads="1"/>
        </xdr:cNvSpPr>
      </xdr:nvSpPr>
      <xdr:spPr bwMode="auto">
        <a:xfrm>
          <a:off x="3108960" y="11515344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576</xdr:row>
      <xdr:rowOff>0</xdr:rowOff>
    </xdr:from>
    <xdr:to>
      <xdr:col>13</xdr:col>
      <xdr:colOff>19050</xdr:colOff>
      <xdr:row>578</xdr:row>
      <xdr:rowOff>0</xdr:rowOff>
    </xdr:to>
    <xdr:sp macro="" textlink="">
      <xdr:nvSpPr>
        <xdr:cNvPr id="2069668" name="Text Box 2">
          <a:extLst>
            <a:ext uri="{FF2B5EF4-FFF2-40B4-BE49-F238E27FC236}">
              <a16:creationId xmlns:a16="http://schemas.microsoft.com/office/drawing/2014/main" id="{A530B372-4175-066B-F7BA-E1C27CDB1F8B}"/>
            </a:ext>
          </a:extLst>
        </xdr:cNvPr>
        <xdr:cNvSpPr txBox="1">
          <a:spLocks noChangeArrowheads="1"/>
        </xdr:cNvSpPr>
      </xdr:nvSpPr>
      <xdr:spPr bwMode="auto">
        <a:xfrm>
          <a:off x="3108960" y="11515344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612</xdr:row>
      <xdr:rowOff>0</xdr:rowOff>
    </xdr:from>
    <xdr:to>
      <xdr:col>13</xdr:col>
      <xdr:colOff>19050</xdr:colOff>
      <xdr:row>614</xdr:row>
      <xdr:rowOff>0</xdr:rowOff>
    </xdr:to>
    <xdr:sp macro="" textlink="">
      <xdr:nvSpPr>
        <xdr:cNvPr id="2069669" name="Text Box 2">
          <a:extLst>
            <a:ext uri="{FF2B5EF4-FFF2-40B4-BE49-F238E27FC236}">
              <a16:creationId xmlns:a16="http://schemas.microsoft.com/office/drawing/2014/main" id="{24834D25-1D05-314A-10EF-8959E0E82B08}"/>
            </a:ext>
          </a:extLst>
        </xdr:cNvPr>
        <xdr:cNvSpPr txBox="1">
          <a:spLocks noChangeArrowheads="1"/>
        </xdr:cNvSpPr>
      </xdr:nvSpPr>
      <xdr:spPr bwMode="auto">
        <a:xfrm>
          <a:off x="3108960" y="12185142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612</xdr:row>
      <xdr:rowOff>0</xdr:rowOff>
    </xdr:from>
    <xdr:to>
      <xdr:col>13</xdr:col>
      <xdr:colOff>19050</xdr:colOff>
      <xdr:row>614</xdr:row>
      <xdr:rowOff>0</xdr:rowOff>
    </xdr:to>
    <xdr:sp macro="" textlink="">
      <xdr:nvSpPr>
        <xdr:cNvPr id="2069670" name="Text Box 2">
          <a:extLst>
            <a:ext uri="{FF2B5EF4-FFF2-40B4-BE49-F238E27FC236}">
              <a16:creationId xmlns:a16="http://schemas.microsoft.com/office/drawing/2014/main" id="{BA3DC187-7A1B-EF21-6621-88450150CB87}"/>
            </a:ext>
          </a:extLst>
        </xdr:cNvPr>
        <xdr:cNvSpPr txBox="1">
          <a:spLocks noChangeArrowheads="1"/>
        </xdr:cNvSpPr>
      </xdr:nvSpPr>
      <xdr:spPr bwMode="auto">
        <a:xfrm>
          <a:off x="3108960" y="12185142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612</xdr:row>
      <xdr:rowOff>0</xdr:rowOff>
    </xdr:from>
    <xdr:to>
      <xdr:col>13</xdr:col>
      <xdr:colOff>19050</xdr:colOff>
      <xdr:row>614</xdr:row>
      <xdr:rowOff>0</xdr:rowOff>
    </xdr:to>
    <xdr:sp macro="" textlink="">
      <xdr:nvSpPr>
        <xdr:cNvPr id="2069671" name="Text Box 2">
          <a:extLst>
            <a:ext uri="{FF2B5EF4-FFF2-40B4-BE49-F238E27FC236}">
              <a16:creationId xmlns:a16="http://schemas.microsoft.com/office/drawing/2014/main" id="{E6DDC875-58A1-714C-70DD-AB33059A8176}"/>
            </a:ext>
          </a:extLst>
        </xdr:cNvPr>
        <xdr:cNvSpPr txBox="1">
          <a:spLocks noChangeArrowheads="1"/>
        </xdr:cNvSpPr>
      </xdr:nvSpPr>
      <xdr:spPr bwMode="auto">
        <a:xfrm>
          <a:off x="3108960" y="12185142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612</xdr:row>
      <xdr:rowOff>0</xdr:rowOff>
    </xdr:from>
    <xdr:to>
      <xdr:col>13</xdr:col>
      <xdr:colOff>19050</xdr:colOff>
      <xdr:row>614</xdr:row>
      <xdr:rowOff>0</xdr:rowOff>
    </xdr:to>
    <xdr:sp macro="" textlink="">
      <xdr:nvSpPr>
        <xdr:cNvPr id="2069672" name="Text Box 2">
          <a:extLst>
            <a:ext uri="{FF2B5EF4-FFF2-40B4-BE49-F238E27FC236}">
              <a16:creationId xmlns:a16="http://schemas.microsoft.com/office/drawing/2014/main" id="{454335F4-B9FC-80FB-2D04-69ED17384C8F}"/>
            </a:ext>
          </a:extLst>
        </xdr:cNvPr>
        <xdr:cNvSpPr txBox="1">
          <a:spLocks noChangeArrowheads="1"/>
        </xdr:cNvSpPr>
      </xdr:nvSpPr>
      <xdr:spPr bwMode="auto">
        <a:xfrm>
          <a:off x="3108960" y="12185142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612</xdr:row>
      <xdr:rowOff>0</xdr:rowOff>
    </xdr:from>
    <xdr:to>
      <xdr:col>13</xdr:col>
      <xdr:colOff>19050</xdr:colOff>
      <xdr:row>614</xdr:row>
      <xdr:rowOff>0</xdr:rowOff>
    </xdr:to>
    <xdr:sp macro="" textlink="">
      <xdr:nvSpPr>
        <xdr:cNvPr id="2069673" name="Text Box 2">
          <a:extLst>
            <a:ext uri="{FF2B5EF4-FFF2-40B4-BE49-F238E27FC236}">
              <a16:creationId xmlns:a16="http://schemas.microsoft.com/office/drawing/2014/main" id="{2EDA6634-2AFB-5835-C455-6814FAB25690}"/>
            </a:ext>
          </a:extLst>
        </xdr:cNvPr>
        <xdr:cNvSpPr txBox="1">
          <a:spLocks noChangeArrowheads="1"/>
        </xdr:cNvSpPr>
      </xdr:nvSpPr>
      <xdr:spPr bwMode="auto">
        <a:xfrm>
          <a:off x="3108960" y="12185142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612</xdr:row>
      <xdr:rowOff>0</xdr:rowOff>
    </xdr:from>
    <xdr:to>
      <xdr:col>13</xdr:col>
      <xdr:colOff>19050</xdr:colOff>
      <xdr:row>614</xdr:row>
      <xdr:rowOff>0</xdr:rowOff>
    </xdr:to>
    <xdr:sp macro="" textlink="">
      <xdr:nvSpPr>
        <xdr:cNvPr id="2069674" name="Text Box 2">
          <a:extLst>
            <a:ext uri="{FF2B5EF4-FFF2-40B4-BE49-F238E27FC236}">
              <a16:creationId xmlns:a16="http://schemas.microsoft.com/office/drawing/2014/main" id="{1D536DA8-76BA-E759-8148-1F0D408280A1}"/>
            </a:ext>
          </a:extLst>
        </xdr:cNvPr>
        <xdr:cNvSpPr txBox="1">
          <a:spLocks noChangeArrowheads="1"/>
        </xdr:cNvSpPr>
      </xdr:nvSpPr>
      <xdr:spPr bwMode="auto">
        <a:xfrm>
          <a:off x="3108960" y="12185142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612</xdr:row>
      <xdr:rowOff>0</xdr:rowOff>
    </xdr:from>
    <xdr:to>
      <xdr:col>13</xdr:col>
      <xdr:colOff>19050</xdr:colOff>
      <xdr:row>614</xdr:row>
      <xdr:rowOff>0</xdr:rowOff>
    </xdr:to>
    <xdr:sp macro="" textlink="">
      <xdr:nvSpPr>
        <xdr:cNvPr id="2069675" name="Text Box 2">
          <a:extLst>
            <a:ext uri="{FF2B5EF4-FFF2-40B4-BE49-F238E27FC236}">
              <a16:creationId xmlns:a16="http://schemas.microsoft.com/office/drawing/2014/main" id="{13406A40-ECA9-6B43-8337-83586479A707}"/>
            </a:ext>
          </a:extLst>
        </xdr:cNvPr>
        <xdr:cNvSpPr txBox="1">
          <a:spLocks noChangeArrowheads="1"/>
        </xdr:cNvSpPr>
      </xdr:nvSpPr>
      <xdr:spPr bwMode="auto">
        <a:xfrm>
          <a:off x="3108960" y="12185142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612</xdr:row>
      <xdr:rowOff>0</xdr:rowOff>
    </xdr:from>
    <xdr:to>
      <xdr:col>13</xdr:col>
      <xdr:colOff>19050</xdr:colOff>
      <xdr:row>614</xdr:row>
      <xdr:rowOff>0</xdr:rowOff>
    </xdr:to>
    <xdr:sp macro="" textlink="">
      <xdr:nvSpPr>
        <xdr:cNvPr id="2069676" name="Text Box 2">
          <a:extLst>
            <a:ext uri="{FF2B5EF4-FFF2-40B4-BE49-F238E27FC236}">
              <a16:creationId xmlns:a16="http://schemas.microsoft.com/office/drawing/2014/main" id="{33406FC2-568E-8580-9987-73082BFB7DA2}"/>
            </a:ext>
          </a:extLst>
        </xdr:cNvPr>
        <xdr:cNvSpPr txBox="1">
          <a:spLocks noChangeArrowheads="1"/>
        </xdr:cNvSpPr>
      </xdr:nvSpPr>
      <xdr:spPr bwMode="auto">
        <a:xfrm>
          <a:off x="3108960" y="121851420"/>
          <a:ext cx="2286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77" name="Text Box 2">
          <a:extLst>
            <a:ext uri="{FF2B5EF4-FFF2-40B4-BE49-F238E27FC236}">
              <a16:creationId xmlns:a16="http://schemas.microsoft.com/office/drawing/2014/main" id="{94E3ED7D-8AD3-A94E-8CCD-370A586DD12C}"/>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78" name="Text Box 2">
          <a:extLst>
            <a:ext uri="{FF2B5EF4-FFF2-40B4-BE49-F238E27FC236}">
              <a16:creationId xmlns:a16="http://schemas.microsoft.com/office/drawing/2014/main" id="{93627207-61FB-8C41-965A-FFEE0E48F50A}"/>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79" name="Text Box 2">
          <a:extLst>
            <a:ext uri="{FF2B5EF4-FFF2-40B4-BE49-F238E27FC236}">
              <a16:creationId xmlns:a16="http://schemas.microsoft.com/office/drawing/2014/main" id="{5C53F365-C1DD-6905-2487-CEC038D2303A}"/>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80" name="Text Box 2">
          <a:extLst>
            <a:ext uri="{FF2B5EF4-FFF2-40B4-BE49-F238E27FC236}">
              <a16:creationId xmlns:a16="http://schemas.microsoft.com/office/drawing/2014/main" id="{90792400-AE67-B902-061C-75E753E28F7C}"/>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81" name="Text Box 2">
          <a:extLst>
            <a:ext uri="{FF2B5EF4-FFF2-40B4-BE49-F238E27FC236}">
              <a16:creationId xmlns:a16="http://schemas.microsoft.com/office/drawing/2014/main" id="{6F3F6BC5-F985-D5DD-3C4C-56962A5DCC21}"/>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82" name="Text Box 2">
          <a:extLst>
            <a:ext uri="{FF2B5EF4-FFF2-40B4-BE49-F238E27FC236}">
              <a16:creationId xmlns:a16="http://schemas.microsoft.com/office/drawing/2014/main" id="{AF1E0E4D-29B5-BB85-F0BD-635A061A4C1D}"/>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83" name="Text Box 2">
          <a:extLst>
            <a:ext uri="{FF2B5EF4-FFF2-40B4-BE49-F238E27FC236}">
              <a16:creationId xmlns:a16="http://schemas.microsoft.com/office/drawing/2014/main" id="{48BC9FA4-1AE8-AE01-85BD-B9E8686A86BB}"/>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84" name="Text Box 2">
          <a:extLst>
            <a:ext uri="{FF2B5EF4-FFF2-40B4-BE49-F238E27FC236}">
              <a16:creationId xmlns:a16="http://schemas.microsoft.com/office/drawing/2014/main" id="{4F614232-89A6-213E-99F2-7EAD8D5C88B5}"/>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85" name="Text Box 2">
          <a:extLst>
            <a:ext uri="{FF2B5EF4-FFF2-40B4-BE49-F238E27FC236}">
              <a16:creationId xmlns:a16="http://schemas.microsoft.com/office/drawing/2014/main" id="{01CFB7D5-57D7-4920-2428-EAD4FBBBD78E}"/>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86" name="Text Box 2">
          <a:extLst>
            <a:ext uri="{FF2B5EF4-FFF2-40B4-BE49-F238E27FC236}">
              <a16:creationId xmlns:a16="http://schemas.microsoft.com/office/drawing/2014/main" id="{AE37EA0C-D8DA-F31E-B4C5-E92399253E18}"/>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87" name="Text Box 2">
          <a:extLst>
            <a:ext uri="{FF2B5EF4-FFF2-40B4-BE49-F238E27FC236}">
              <a16:creationId xmlns:a16="http://schemas.microsoft.com/office/drawing/2014/main" id="{BCAF775A-49CB-2B8A-8918-FA7FE841217A}"/>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88" name="Text Box 2">
          <a:extLst>
            <a:ext uri="{FF2B5EF4-FFF2-40B4-BE49-F238E27FC236}">
              <a16:creationId xmlns:a16="http://schemas.microsoft.com/office/drawing/2014/main" id="{9E8186CD-21E6-12E0-66F5-C0BAD60EEEA9}"/>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89" name="Text Box 2">
          <a:extLst>
            <a:ext uri="{FF2B5EF4-FFF2-40B4-BE49-F238E27FC236}">
              <a16:creationId xmlns:a16="http://schemas.microsoft.com/office/drawing/2014/main" id="{EDB5F14B-2BA4-D11E-EC4A-34B89604A176}"/>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90" name="Text Box 2">
          <a:extLst>
            <a:ext uri="{FF2B5EF4-FFF2-40B4-BE49-F238E27FC236}">
              <a16:creationId xmlns:a16="http://schemas.microsoft.com/office/drawing/2014/main" id="{E515F819-15EB-0928-37A6-B84460C91F46}"/>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91" name="Text Box 2">
          <a:extLst>
            <a:ext uri="{FF2B5EF4-FFF2-40B4-BE49-F238E27FC236}">
              <a16:creationId xmlns:a16="http://schemas.microsoft.com/office/drawing/2014/main" id="{0F7B421E-6525-F3C9-BD5D-A6E98E6971C6}"/>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92" name="Text Box 2">
          <a:extLst>
            <a:ext uri="{FF2B5EF4-FFF2-40B4-BE49-F238E27FC236}">
              <a16:creationId xmlns:a16="http://schemas.microsoft.com/office/drawing/2014/main" id="{8853CCD1-CF42-6593-E1A1-62B71D46E003}"/>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93" name="Text Box 2">
          <a:extLst>
            <a:ext uri="{FF2B5EF4-FFF2-40B4-BE49-F238E27FC236}">
              <a16:creationId xmlns:a16="http://schemas.microsoft.com/office/drawing/2014/main" id="{66C1BF51-7781-9033-DB70-115FB5DA90D6}"/>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94" name="Text Box 2">
          <a:extLst>
            <a:ext uri="{FF2B5EF4-FFF2-40B4-BE49-F238E27FC236}">
              <a16:creationId xmlns:a16="http://schemas.microsoft.com/office/drawing/2014/main" id="{BAEE4A94-2293-085C-45E1-FC3D45418806}"/>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95" name="Text Box 2">
          <a:extLst>
            <a:ext uri="{FF2B5EF4-FFF2-40B4-BE49-F238E27FC236}">
              <a16:creationId xmlns:a16="http://schemas.microsoft.com/office/drawing/2014/main" id="{399927E4-8651-570A-8369-F87A84D0EB0D}"/>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96" name="Text Box 2">
          <a:extLst>
            <a:ext uri="{FF2B5EF4-FFF2-40B4-BE49-F238E27FC236}">
              <a16:creationId xmlns:a16="http://schemas.microsoft.com/office/drawing/2014/main" id="{2DFDDA51-D6EF-28FF-6990-E95AC478A0EB}"/>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97" name="Text Box 2">
          <a:extLst>
            <a:ext uri="{FF2B5EF4-FFF2-40B4-BE49-F238E27FC236}">
              <a16:creationId xmlns:a16="http://schemas.microsoft.com/office/drawing/2014/main" id="{7EDED06A-94C2-E050-D779-5EDE2B544867}"/>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98" name="Text Box 2">
          <a:extLst>
            <a:ext uri="{FF2B5EF4-FFF2-40B4-BE49-F238E27FC236}">
              <a16:creationId xmlns:a16="http://schemas.microsoft.com/office/drawing/2014/main" id="{07A25461-86C7-AD21-3145-D55965AE7AB1}"/>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699" name="Text Box 2">
          <a:extLst>
            <a:ext uri="{FF2B5EF4-FFF2-40B4-BE49-F238E27FC236}">
              <a16:creationId xmlns:a16="http://schemas.microsoft.com/office/drawing/2014/main" id="{BC40CCCD-E38C-71CD-E39B-BE7FDA673AD8}"/>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619</xdr:row>
      <xdr:rowOff>0</xdr:rowOff>
    </xdr:from>
    <xdr:to>
      <xdr:col>13</xdr:col>
      <xdr:colOff>19050</xdr:colOff>
      <xdr:row>620</xdr:row>
      <xdr:rowOff>167640</xdr:rowOff>
    </xdr:to>
    <xdr:sp macro="" textlink="">
      <xdr:nvSpPr>
        <xdr:cNvPr id="2069700" name="Text Box 2">
          <a:extLst>
            <a:ext uri="{FF2B5EF4-FFF2-40B4-BE49-F238E27FC236}">
              <a16:creationId xmlns:a16="http://schemas.microsoft.com/office/drawing/2014/main" id="{0F148BC3-BE01-56A1-1908-CC1F65B6CCC6}"/>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01" name="Text Box 1">
          <a:extLst>
            <a:ext uri="{FF2B5EF4-FFF2-40B4-BE49-F238E27FC236}">
              <a16:creationId xmlns:a16="http://schemas.microsoft.com/office/drawing/2014/main" id="{0B126269-E653-F5E7-99A0-52366C50D1E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02" name="Text Box 2">
          <a:extLst>
            <a:ext uri="{FF2B5EF4-FFF2-40B4-BE49-F238E27FC236}">
              <a16:creationId xmlns:a16="http://schemas.microsoft.com/office/drawing/2014/main" id="{EC968163-F159-EC04-D61E-48F5B90CBD8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03" name="Text Box 3">
          <a:extLst>
            <a:ext uri="{FF2B5EF4-FFF2-40B4-BE49-F238E27FC236}">
              <a16:creationId xmlns:a16="http://schemas.microsoft.com/office/drawing/2014/main" id="{BBCB9D7F-FD7F-199C-F78B-9A1D9873BC4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04" name="Text Box 4">
          <a:extLst>
            <a:ext uri="{FF2B5EF4-FFF2-40B4-BE49-F238E27FC236}">
              <a16:creationId xmlns:a16="http://schemas.microsoft.com/office/drawing/2014/main" id="{013BB3B2-0369-5EBD-C2E4-A8CBD425311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05" name="Text Box 5">
          <a:extLst>
            <a:ext uri="{FF2B5EF4-FFF2-40B4-BE49-F238E27FC236}">
              <a16:creationId xmlns:a16="http://schemas.microsoft.com/office/drawing/2014/main" id="{1C3D56BD-ADA5-5CA4-E958-6F0D1DEE8F2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06" name="Text Box 1">
          <a:extLst>
            <a:ext uri="{FF2B5EF4-FFF2-40B4-BE49-F238E27FC236}">
              <a16:creationId xmlns:a16="http://schemas.microsoft.com/office/drawing/2014/main" id="{2F5C42A4-D4AF-8799-B7A1-A3772C1550A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07" name="Text Box 2">
          <a:extLst>
            <a:ext uri="{FF2B5EF4-FFF2-40B4-BE49-F238E27FC236}">
              <a16:creationId xmlns:a16="http://schemas.microsoft.com/office/drawing/2014/main" id="{FCF3B16A-DB93-3251-B89C-BB277391FFB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08" name="Text Box 3">
          <a:extLst>
            <a:ext uri="{FF2B5EF4-FFF2-40B4-BE49-F238E27FC236}">
              <a16:creationId xmlns:a16="http://schemas.microsoft.com/office/drawing/2014/main" id="{2CF6A5E3-6124-938B-A94C-D98E81642AE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09" name="Text Box 4">
          <a:extLst>
            <a:ext uri="{FF2B5EF4-FFF2-40B4-BE49-F238E27FC236}">
              <a16:creationId xmlns:a16="http://schemas.microsoft.com/office/drawing/2014/main" id="{E0FEAFB8-E1D5-8392-AD7E-BAE808E6D9F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10" name="Text Box 5">
          <a:extLst>
            <a:ext uri="{FF2B5EF4-FFF2-40B4-BE49-F238E27FC236}">
              <a16:creationId xmlns:a16="http://schemas.microsoft.com/office/drawing/2014/main" id="{8DAF4217-7F99-6B82-24FB-B401D6A8042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11" name="Text Box 6">
          <a:extLst>
            <a:ext uri="{FF2B5EF4-FFF2-40B4-BE49-F238E27FC236}">
              <a16:creationId xmlns:a16="http://schemas.microsoft.com/office/drawing/2014/main" id="{9963D6FF-4569-DA63-6172-D597D25CF60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12" name="Text Box 7">
          <a:extLst>
            <a:ext uri="{FF2B5EF4-FFF2-40B4-BE49-F238E27FC236}">
              <a16:creationId xmlns:a16="http://schemas.microsoft.com/office/drawing/2014/main" id="{5BE45481-B145-11A8-BDC3-F4E15150A53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13" name="Text Box 8">
          <a:extLst>
            <a:ext uri="{FF2B5EF4-FFF2-40B4-BE49-F238E27FC236}">
              <a16:creationId xmlns:a16="http://schemas.microsoft.com/office/drawing/2014/main" id="{B5902F7B-F808-21E5-5AB5-F980E4D648F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14" name="Text Box 7">
          <a:extLst>
            <a:ext uri="{FF2B5EF4-FFF2-40B4-BE49-F238E27FC236}">
              <a16:creationId xmlns:a16="http://schemas.microsoft.com/office/drawing/2014/main" id="{465BD8E3-1245-B7E5-13C6-6DAB91F5E73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15" name="Text Box 8">
          <a:extLst>
            <a:ext uri="{FF2B5EF4-FFF2-40B4-BE49-F238E27FC236}">
              <a16:creationId xmlns:a16="http://schemas.microsoft.com/office/drawing/2014/main" id="{9EE15A06-66F2-DA52-6352-000FF040C0D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16" name="Text Box 7">
          <a:extLst>
            <a:ext uri="{FF2B5EF4-FFF2-40B4-BE49-F238E27FC236}">
              <a16:creationId xmlns:a16="http://schemas.microsoft.com/office/drawing/2014/main" id="{866BE54B-615D-6DA2-862B-01AF95B2E02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274320</xdr:colOff>
      <xdr:row>465</xdr:row>
      <xdr:rowOff>0</xdr:rowOff>
    </xdr:from>
    <xdr:to>
      <xdr:col>14</xdr:col>
      <xdr:colOff>0</xdr:colOff>
      <xdr:row>466</xdr:row>
      <xdr:rowOff>167640</xdr:rowOff>
    </xdr:to>
    <xdr:sp macro="" textlink="">
      <xdr:nvSpPr>
        <xdr:cNvPr id="2069717" name="Text Box 8">
          <a:extLst>
            <a:ext uri="{FF2B5EF4-FFF2-40B4-BE49-F238E27FC236}">
              <a16:creationId xmlns:a16="http://schemas.microsoft.com/office/drawing/2014/main" id="{7C7490BC-6C96-DE8C-E956-31DC5FDBC8BE}"/>
            </a:ext>
          </a:extLst>
        </xdr:cNvPr>
        <xdr:cNvSpPr txBox="1">
          <a:spLocks noChangeArrowheads="1"/>
        </xdr:cNvSpPr>
      </xdr:nvSpPr>
      <xdr:spPr bwMode="auto">
        <a:xfrm>
          <a:off x="3322320" y="90784680"/>
          <a:ext cx="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18" name="Text Box 2">
          <a:extLst>
            <a:ext uri="{FF2B5EF4-FFF2-40B4-BE49-F238E27FC236}">
              <a16:creationId xmlns:a16="http://schemas.microsoft.com/office/drawing/2014/main" id="{46ACC91B-261F-320B-EAEC-C0080BC5D42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19" name="Text Box 2">
          <a:extLst>
            <a:ext uri="{FF2B5EF4-FFF2-40B4-BE49-F238E27FC236}">
              <a16:creationId xmlns:a16="http://schemas.microsoft.com/office/drawing/2014/main" id="{ABABCE4A-CDBA-1F28-79F7-24040D82D82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20" name="Text Box 2">
          <a:extLst>
            <a:ext uri="{FF2B5EF4-FFF2-40B4-BE49-F238E27FC236}">
              <a16:creationId xmlns:a16="http://schemas.microsoft.com/office/drawing/2014/main" id="{AC08D75E-AF40-EEBC-69B2-F626864406F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21" name="Text Box 2">
          <a:extLst>
            <a:ext uri="{FF2B5EF4-FFF2-40B4-BE49-F238E27FC236}">
              <a16:creationId xmlns:a16="http://schemas.microsoft.com/office/drawing/2014/main" id="{CFA16E9F-840B-D606-EBC8-9CD880866BF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22" name="Text Box 2">
          <a:extLst>
            <a:ext uri="{FF2B5EF4-FFF2-40B4-BE49-F238E27FC236}">
              <a16:creationId xmlns:a16="http://schemas.microsoft.com/office/drawing/2014/main" id="{C67A16A6-5CD8-17ED-5B26-99D708D84E9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23" name="Text Box 6">
          <a:extLst>
            <a:ext uri="{FF2B5EF4-FFF2-40B4-BE49-F238E27FC236}">
              <a16:creationId xmlns:a16="http://schemas.microsoft.com/office/drawing/2014/main" id="{78226B06-85AF-02E7-5833-7B624641A81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24" name="Text Box 2">
          <a:extLst>
            <a:ext uri="{FF2B5EF4-FFF2-40B4-BE49-F238E27FC236}">
              <a16:creationId xmlns:a16="http://schemas.microsoft.com/office/drawing/2014/main" id="{70F43938-E2C2-247B-8377-319153E34F9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25" name="Text Box 2">
          <a:extLst>
            <a:ext uri="{FF2B5EF4-FFF2-40B4-BE49-F238E27FC236}">
              <a16:creationId xmlns:a16="http://schemas.microsoft.com/office/drawing/2014/main" id="{0554D867-8A85-6C9A-B8C6-8318F437B8B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26" name="Text Box 2">
          <a:extLst>
            <a:ext uri="{FF2B5EF4-FFF2-40B4-BE49-F238E27FC236}">
              <a16:creationId xmlns:a16="http://schemas.microsoft.com/office/drawing/2014/main" id="{D133CBEB-B311-C864-B8C1-B9C33FAD07E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27" name="Text Box 6">
          <a:extLst>
            <a:ext uri="{FF2B5EF4-FFF2-40B4-BE49-F238E27FC236}">
              <a16:creationId xmlns:a16="http://schemas.microsoft.com/office/drawing/2014/main" id="{E65A57B3-B439-D6DD-D66F-1A1F4B569D7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28" name="Text Box 2">
          <a:extLst>
            <a:ext uri="{FF2B5EF4-FFF2-40B4-BE49-F238E27FC236}">
              <a16:creationId xmlns:a16="http://schemas.microsoft.com/office/drawing/2014/main" id="{220A790F-3D64-DDED-9884-0652158269B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29" name="Text Box 2">
          <a:extLst>
            <a:ext uri="{FF2B5EF4-FFF2-40B4-BE49-F238E27FC236}">
              <a16:creationId xmlns:a16="http://schemas.microsoft.com/office/drawing/2014/main" id="{6F1898F4-EDAC-277B-3AEF-2942097660C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30" name="Text Box 2">
          <a:extLst>
            <a:ext uri="{FF2B5EF4-FFF2-40B4-BE49-F238E27FC236}">
              <a16:creationId xmlns:a16="http://schemas.microsoft.com/office/drawing/2014/main" id="{4200579A-EE32-D387-6EEA-7FD41E13938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31" name="Text Box 6">
          <a:extLst>
            <a:ext uri="{FF2B5EF4-FFF2-40B4-BE49-F238E27FC236}">
              <a16:creationId xmlns:a16="http://schemas.microsoft.com/office/drawing/2014/main" id="{BAEE76C0-8B6B-99C8-999D-6AD2234B58C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32" name="Text Box 2">
          <a:extLst>
            <a:ext uri="{FF2B5EF4-FFF2-40B4-BE49-F238E27FC236}">
              <a16:creationId xmlns:a16="http://schemas.microsoft.com/office/drawing/2014/main" id="{4EF2F18C-41BE-FEE9-EFC5-66AF6617A1B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33" name="Text Box 2">
          <a:extLst>
            <a:ext uri="{FF2B5EF4-FFF2-40B4-BE49-F238E27FC236}">
              <a16:creationId xmlns:a16="http://schemas.microsoft.com/office/drawing/2014/main" id="{5EA83A6C-013C-9EAE-411D-925DF576D43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34" name="Text Box 2">
          <a:extLst>
            <a:ext uri="{FF2B5EF4-FFF2-40B4-BE49-F238E27FC236}">
              <a16:creationId xmlns:a16="http://schemas.microsoft.com/office/drawing/2014/main" id="{14EE53DB-D9F7-358D-DD99-4FEF46F2F26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35" name="Text Box 6">
          <a:extLst>
            <a:ext uri="{FF2B5EF4-FFF2-40B4-BE49-F238E27FC236}">
              <a16:creationId xmlns:a16="http://schemas.microsoft.com/office/drawing/2014/main" id="{87036F08-1C57-BB86-0D81-C79B3DA2AD7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36" name="Text Box 2">
          <a:extLst>
            <a:ext uri="{FF2B5EF4-FFF2-40B4-BE49-F238E27FC236}">
              <a16:creationId xmlns:a16="http://schemas.microsoft.com/office/drawing/2014/main" id="{584F0FA6-C2E6-D172-2692-8EC1841B958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37" name="Text Box 2">
          <a:extLst>
            <a:ext uri="{FF2B5EF4-FFF2-40B4-BE49-F238E27FC236}">
              <a16:creationId xmlns:a16="http://schemas.microsoft.com/office/drawing/2014/main" id="{DC328D9F-F517-8344-48EC-FD72BB1251C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38" name="Text Box 2">
          <a:extLst>
            <a:ext uri="{FF2B5EF4-FFF2-40B4-BE49-F238E27FC236}">
              <a16:creationId xmlns:a16="http://schemas.microsoft.com/office/drawing/2014/main" id="{16169BD2-FD36-CEB7-F17B-B82210E2CAD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39" name="Text Box 6">
          <a:extLst>
            <a:ext uri="{FF2B5EF4-FFF2-40B4-BE49-F238E27FC236}">
              <a16:creationId xmlns:a16="http://schemas.microsoft.com/office/drawing/2014/main" id="{EE1C05CC-306F-036E-10CC-2AA282C1F75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40" name="Text Box 2">
          <a:extLst>
            <a:ext uri="{FF2B5EF4-FFF2-40B4-BE49-F238E27FC236}">
              <a16:creationId xmlns:a16="http://schemas.microsoft.com/office/drawing/2014/main" id="{6786163C-2531-3880-17CD-F9A05E7000D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41" name="Text Box 2">
          <a:extLst>
            <a:ext uri="{FF2B5EF4-FFF2-40B4-BE49-F238E27FC236}">
              <a16:creationId xmlns:a16="http://schemas.microsoft.com/office/drawing/2014/main" id="{50C0A22A-A584-21ED-F171-E07A393DA5A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42" name="Text Box 2">
          <a:extLst>
            <a:ext uri="{FF2B5EF4-FFF2-40B4-BE49-F238E27FC236}">
              <a16:creationId xmlns:a16="http://schemas.microsoft.com/office/drawing/2014/main" id="{E2496603-03A4-C15B-0E56-740139E7CFF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43" name="Text Box 6">
          <a:extLst>
            <a:ext uri="{FF2B5EF4-FFF2-40B4-BE49-F238E27FC236}">
              <a16:creationId xmlns:a16="http://schemas.microsoft.com/office/drawing/2014/main" id="{71653CB9-B9B7-9874-68C5-E8C930E6502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44" name="Text Box 2">
          <a:extLst>
            <a:ext uri="{FF2B5EF4-FFF2-40B4-BE49-F238E27FC236}">
              <a16:creationId xmlns:a16="http://schemas.microsoft.com/office/drawing/2014/main" id="{8E441A4A-534B-2801-3DB9-23C5A5B5AF2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45" name="Text Box 2">
          <a:extLst>
            <a:ext uri="{FF2B5EF4-FFF2-40B4-BE49-F238E27FC236}">
              <a16:creationId xmlns:a16="http://schemas.microsoft.com/office/drawing/2014/main" id="{4E0CE66E-0D95-3867-6B14-4715A0D54D6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46" name="Text Box 2">
          <a:extLst>
            <a:ext uri="{FF2B5EF4-FFF2-40B4-BE49-F238E27FC236}">
              <a16:creationId xmlns:a16="http://schemas.microsoft.com/office/drawing/2014/main" id="{8EEED80F-47DD-E5B1-5493-37F3BD84F48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47" name="Text Box 6">
          <a:extLst>
            <a:ext uri="{FF2B5EF4-FFF2-40B4-BE49-F238E27FC236}">
              <a16:creationId xmlns:a16="http://schemas.microsoft.com/office/drawing/2014/main" id="{5D9BA35C-9492-F769-BD77-3798DBC57BE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48" name="Text Box 2">
          <a:extLst>
            <a:ext uri="{FF2B5EF4-FFF2-40B4-BE49-F238E27FC236}">
              <a16:creationId xmlns:a16="http://schemas.microsoft.com/office/drawing/2014/main" id="{B39AD7A8-548C-9171-3000-E0E8910DBC3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49" name="Text Box 2">
          <a:extLst>
            <a:ext uri="{FF2B5EF4-FFF2-40B4-BE49-F238E27FC236}">
              <a16:creationId xmlns:a16="http://schemas.microsoft.com/office/drawing/2014/main" id="{5F4761E6-4709-03D9-06C3-FCCD1A4412A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50" name="Text Box 2">
          <a:extLst>
            <a:ext uri="{FF2B5EF4-FFF2-40B4-BE49-F238E27FC236}">
              <a16:creationId xmlns:a16="http://schemas.microsoft.com/office/drawing/2014/main" id="{62A507E5-CC61-9231-805D-D15232A3643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51" name="Text Box 6">
          <a:extLst>
            <a:ext uri="{FF2B5EF4-FFF2-40B4-BE49-F238E27FC236}">
              <a16:creationId xmlns:a16="http://schemas.microsoft.com/office/drawing/2014/main" id="{1D3D29A7-D3CE-F5DB-9B51-D5D2DF14F56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52" name="Text Box 2">
          <a:extLst>
            <a:ext uri="{FF2B5EF4-FFF2-40B4-BE49-F238E27FC236}">
              <a16:creationId xmlns:a16="http://schemas.microsoft.com/office/drawing/2014/main" id="{2D127C5F-34C3-83C1-9F9B-A9B55D97200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53" name="Text Box 2">
          <a:extLst>
            <a:ext uri="{FF2B5EF4-FFF2-40B4-BE49-F238E27FC236}">
              <a16:creationId xmlns:a16="http://schemas.microsoft.com/office/drawing/2014/main" id="{87399D2C-411A-0F6D-625C-A28A483110A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54" name="Text Box 2">
          <a:extLst>
            <a:ext uri="{FF2B5EF4-FFF2-40B4-BE49-F238E27FC236}">
              <a16:creationId xmlns:a16="http://schemas.microsoft.com/office/drawing/2014/main" id="{469D4B58-06CE-4057-608A-9E10D2817D6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55" name="Text Box 6">
          <a:extLst>
            <a:ext uri="{FF2B5EF4-FFF2-40B4-BE49-F238E27FC236}">
              <a16:creationId xmlns:a16="http://schemas.microsoft.com/office/drawing/2014/main" id="{7B4F4B6F-0B69-935C-88E6-437DB5952D4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56" name="Text Box 2">
          <a:extLst>
            <a:ext uri="{FF2B5EF4-FFF2-40B4-BE49-F238E27FC236}">
              <a16:creationId xmlns:a16="http://schemas.microsoft.com/office/drawing/2014/main" id="{ED7DCE82-EAB6-DCEF-B152-90461B2D581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57" name="Text Box 2">
          <a:extLst>
            <a:ext uri="{FF2B5EF4-FFF2-40B4-BE49-F238E27FC236}">
              <a16:creationId xmlns:a16="http://schemas.microsoft.com/office/drawing/2014/main" id="{94BB52C3-CF4C-1168-307E-22582FBA063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58" name="Text Box 2">
          <a:extLst>
            <a:ext uri="{FF2B5EF4-FFF2-40B4-BE49-F238E27FC236}">
              <a16:creationId xmlns:a16="http://schemas.microsoft.com/office/drawing/2014/main" id="{53949FA7-8CFC-6D62-A842-37148838FEA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59" name="Text Box 6">
          <a:extLst>
            <a:ext uri="{FF2B5EF4-FFF2-40B4-BE49-F238E27FC236}">
              <a16:creationId xmlns:a16="http://schemas.microsoft.com/office/drawing/2014/main" id="{3EA5EDB3-D88A-FF1F-C62B-FB547FA63C4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60" name="Text Box 2">
          <a:extLst>
            <a:ext uri="{FF2B5EF4-FFF2-40B4-BE49-F238E27FC236}">
              <a16:creationId xmlns:a16="http://schemas.microsoft.com/office/drawing/2014/main" id="{468A1E40-F182-97F7-8E6F-29414B6A427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61" name="Text Box 2">
          <a:extLst>
            <a:ext uri="{FF2B5EF4-FFF2-40B4-BE49-F238E27FC236}">
              <a16:creationId xmlns:a16="http://schemas.microsoft.com/office/drawing/2014/main" id="{AD54875B-2BBC-1E3A-4FC7-F1173AA7778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62" name="Text Box 2">
          <a:extLst>
            <a:ext uri="{FF2B5EF4-FFF2-40B4-BE49-F238E27FC236}">
              <a16:creationId xmlns:a16="http://schemas.microsoft.com/office/drawing/2014/main" id="{308D9500-929C-2F82-FF18-1C10C2FDF13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63" name="Text Box 6">
          <a:extLst>
            <a:ext uri="{FF2B5EF4-FFF2-40B4-BE49-F238E27FC236}">
              <a16:creationId xmlns:a16="http://schemas.microsoft.com/office/drawing/2014/main" id="{E70C9C92-BBA8-A4C4-8A0A-17455233658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64" name="Text Box 2">
          <a:extLst>
            <a:ext uri="{FF2B5EF4-FFF2-40B4-BE49-F238E27FC236}">
              <a16:creationId xmlns:a16="http://schemas.microsoft.com/office/drawing/2014/main" id="{CBA2FBC5-1D64-C2BD-DAB1-3A48A6AA2E3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65" name="Text Box 2">
          <a:extLst>
            <a:ext uri="{FF2B5EF4-FFF2-40B4-BE49-F238E27FC236}">
              <a16:creationId xmlns:a16="http://schemas.microsoft.com/office/drawing/2014/main" id="{9F6A9FD1-97F4-1571-CEB8-3C3F83CEB1E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66" name="Text Box 2">
          <a:extLst>
            <a:ext uri="{FF2B5EF4-FFF2-40B4-BE49-F238E27FC236}">
              <a16:creationId xmlns:a16="http://schemas.microsoft.com/office/drawing/2014/main" id="{CB1BA3C8-23E7-7ED7-EECA-7AD57718E9C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67" name="Text Box 6">
          <a:extLst>
            <a:ext uri="{FF2B5EF4-FFF2-40B4-BE49-F238E27FC236}">
              <a16:creationId xmlns:a16="http://schemas.microsoft.com/office/drawing/2014/main" id="{02AE8F69-0981-0823-5572-C06DB6DA668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68" name="Text Box 2">
          <a:extLst>
            <a:ext uri="{FF2B5EF4-FFF2-40B4-BE49-F238E27FC236}">
              <a16:creationId xmlns:a16="http://schemas.microsoft.com/office/drawing/2014/main" id="{314F03A2-70A8-A465-5239-0570CC2C2F2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69" name="Text Box 2">
          <a:extLst>
            <a:ext uri="{FF2B5EF4-FFF2-40B4-BE49-F238E27FC236}">
              <a16:creationId xmlns:a16="http://schemas.microsoft.com/office/drawing/2014/main" id="{085E8F54-7797-193C-1574-14AF25E93C5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70" name="Text Box 2">
          <a:extLst>
            <a:ext uri="{FF2B5EF4-FFF2-40B4-BE49-F238E27FC236}">
              <a16:creationId xmlns:a16="http://schemas.microsoft.com/office/drawing/2014/main" id="{05AFEF1E-334F-7C28-A8EB-C4D74FD4BFF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71" name="Text Box 6">
          <a:extLst>
            <a:ext uri="{FF2B5EF4-FFF2-40B4-BE49-F238E27FC236}">
              <a16:creationId xmlns:a16="http://schemas.microsoft.com/office/drawing/2014/main" id="{06CF941E-F40A-2979-FA41-48689887EFA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72" name="Text Box 2">
          <a:extLst>
            <a:ext uri="{FF2B5EF4-FFF2-40B4-BE49-F238E27FC236}">
              <a16:creationId xmlns:a16="http://schemas.microsoft.com/office/drawing/2014/main" id="{076AA230-8B36-4379-6721-BD63A23AEFE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73" name="Text Box 2">
          <a:extLst>
            <a:ext uri="{FF2B5EF4-FFF2-40B4-BE49-F238E27FC236}">
              <a16:creationId xmlns:a16="http://schemas.microsoft.com/office/drawing/2014/main" id="{4707A60F-E939-F446-48E8-42864366A82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74" name="Text Box 2">
          <a:extLst>
            <a:ext uri="{FF2B5EF4-FFF2-40B4-BE49-F238E27FC236}">
              <a16:creationId xmlns:a16="http://schemas.microsoft.com/office/drawing/2014/main" id="{97C75C01-392D-A7A7-2EDD-866C3BE29BA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75" name="Text Box 6">
          <a:extLst>
            <a:ext uri="{FF2B5EF4-FFF2-40B4-BE49-F238E27FC236}">
              <a16:creationId xmlns:a16="http://schemas.microsoft.com/office/drawing/2014/main" id="{2DC2E32D-DA5C-3A51-B90B-9430A34412F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76" name="Text Box 2">
          <a:extLst>
            <a:ext uri="{FF2B5EF4-FFF2-40B4-BE49-F238E27FC236}">
              <a16:creationId xmlns:a16="http://schemas.microsoft.com/office/drawing/2014/main" id="{FF32318D-3EE5-7CCD-AD02-670ECE03D05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77" name="Text Box 2">
          <a:extLst>
            <a:ext uri="{FF2B5EF4-FFF2-40B4-BE49-F238E27FC236}">
              <a16:creationId xmlns:a16="http://schemas.microsoft.com/office/drawing/2014/main" id="{51F46D51-E23A-CBD6-54B3-625DF6660C2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78" name="Text Box 2">
          <a:extLst>
            <a:ext uri="{FF2B5EF4-FFF2-40B4-BE49-F238E27FC236}">
              <a16:creationId xmlns:a16="http://schemas.microsoft.com/office/drawing/2014/main" id="{E5EDCDCC-A540-9533-DC91-DC1978C00BF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79" name="Text Box 6">
          <a:extLst>
            <a:ext uri="{FF2B5EF4-FFF2-40B4-BE49-F238E27FC236}">
              <a16:creationId xmlns:a16="http://schemas.microsoft.com/office/drawing/2014/main" id="{6DFC720A-08DA-EE69-503D-CF10521F235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80" name="Text Box 2">
          <a:extLst>
            <a:ext uri="{FF2B5EF4-FFF2-40B4-BE49-F238E27FC236}">
              <a16:creationId xmlns:a16="http://schemas.microsoft.com/office/drawing/2014/main" id="{3E7B729C-47EF-9BCF-7553-FD2CCE069C6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81" name="Text Box 2">
          <a:extLst>
            <a:ext uri="{FF2B5EF4-FFF2-40B4-BE49-F238E27FC236}">
              <a16:creationId xmlns:a16="http://schemas.microsoft.com/office/drawing/2014/main" id="{EFAE7105-1362-AE33-5B48-D66661C3351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82" name="Text Box 2">
          <a:extLst>
            <a:ext uri="{FF2B5EF4-FFF2-40B4-BE49-F238E27FC236}">
              <a16:creationId xmlns:a16="http://schemas.microsoft.com/office/drawing/2014/main" id="{1F15F28A-B923-6E3A-52C6-FA402941A6F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83" name="Text Box 6">
          <a:extLst>
            <a:ext uri="{FF2B5EF4-FFF2-40B4-BE49-F238E27FC236}">
              <a16:creationId xmlns:a16="http://schemas.microsoft.com/office/drawing/2014/main" id="{C7D3B4A2-7B57-1651-B39F-CE41568BE7D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84" name="Text Box 2">
          <a:extLst>
            <a:ext uri="{FF2B5EF4-FFF2-40B4-BE49-F238E27FC236}">
              <a16:creationId xmlns:a16="http://schemas.microsoft.com/office/drawing/2014/main" id="{A9D88FE3-C31B-BA0E-F8AB-04556B427F3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85" name="Text Box 2">
          <a:extLst>
            <a:ext uri="{FF2B5EF4-FFF2-40B4-BE49-F238E27FC236}">
              <a16:creationId xmlns:a16="http://schemas.microsoft.com/office/drawing/2014/main" id="{6935F7F8-F2DC-3720-FA7E-CAF7457447B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86" name="Text Box 2">
          <a:extLst>
            <a:ext uri="{FF2B5EF4-FFF2-40B4-BE49-F238E27FC236}">
              <a16:creationId xmlns:a16="http://schemas.microsoft.com/office/drawing/2014/main" id="{355F3688-966C-4D00-0638-C37911F3E09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87" name="Text Box 6">
          <a:extLst>
            <a:ext uri="{FF2B5EF4-FFF2-40B4-BE49-F238E27FC236}">
              <a16:creationId xmlns:a16="http://schemas.microsoft.com/office/drawing/2014/main" id="{9AA6E3DE-B4DD-8CB9-90D6-428B8FEC604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88" name="Text Box 2">
          <a:extLst>
            <a:ext uri="{FF2B5EF4-FFF2-40B4-BE49-F238E27FC236}">
              <a16:creationId xmlns:a16="http://schemas.microsoft.com/office/drawing/2014/main" id="{C713A3A0-9F44-C372-16F7-40AFA583F9D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89" name="Text Box 2">
          <a:extLst>
            <a:ext uri="{FF2B5EF4-FFF2-40B4-BE49-F238E27FC236}">
              <a16:creationId xmlns:a16="http://schemas.microsoft.com/office/drawing/2014/main" id="{982F2C52-4182-05C1-7627-B5339F14D0C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90" name="Text Box 2">
          <a:extLst>
            <a:ext uri="{FF2B5EF4-FFF2-40B4-BE49-F238E27FC236}">
              <a16:creationId xmlns:a16="http://schemas.microsoft.com/office/drawing/2014/main" id="{B0068678-DF1E-AEE5-36D1-C6E7BDA3DFC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91" name="Text Box 6">
          <a:extLst>
            <a:ext uri="{FF2B5EF4-FFF2-40B4-BE49-F238E27FC236}">
              <a16:creationId xmlns:a16="http://schemas.microsoft.com/office/drawing/2014/main" id="{A1952083-131C-05B1-9DFF-CE3467121BA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92" name="Text Box 2">
          <a:extLst>
            <a:ext uri="{FF2B5EF4-FFF2-40B4-BE49-F238E27FC236}">
              <a16:creationId xmlns:a16="http://schemas.microsoft.com/office/drawing/2014/main" id="{5C47588F-76CE-3D4F-C2AE-0F90A746AB0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93" name="Text Box 2">
          <a:extLst>
            <a:ext uri="{FF2B5EF4-FFF2-40B4-BE49-F238E27FC236}">
              <a16:creationId xmlns:a16="http://schemas.microsoft.com/office/drawing/2014/main" id="{0D5D8BA5-2B39-7CAD-AC3F-2243976EEBC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94" name="Text Box 2">
          <a:extLst>
            <a:ext uri="{FF2B5EF4-FFF2-40B4-BE49-F238E27FC236}">
              <a16:creationId xmlns:a16="http://schemas.microsoft.com/office/drawing/2014/main" id="{CE9F4BDF-C9C6-8AA5-4F8E-AA14F23EC1F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95" name="Text Box 6">
          <a:extLst>
            <a:ext uri="{FF2B5EF4-FFF2-40B4-BE49-F238E27FC236}">
              <a16:creationId xmlns:a16="http://schemas.microsoft.com/office/drawing/2014/main" id="{1D43F7BD-1317-3504-F68D-E4C585CF858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96" name="Text Box 2">
          <a:extLst>
            <a:ext uri="{FF2B5EF4-FFF2-40B4-BE49-F238E27FC236}">
              <a16:creationId xmlns:a16="http://schemas.microsoft.com/office/drawing/2014/main" id="{2168A40D-8BEB-0598-EAAF-CC10F02C605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97" name="Text Box 2">
          <a:extLst>
            <a:ext uri="{FF2B5EF4-FFF2-40B4-BE49-F238E27FC236}">
              <a16:creationId xmlns:a16="http://schemas.microsoft.com/office/drawing/2014/main" id="{C90C2B1E-927E-74F9-6455-17E5C0A684B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98" name="Text Box 2">
          <a:extLst>
            <a:ext uri="{FF2B5EF4-FFF2-40B4-BE49-F238E27FC236}">
              <a16:creationId xmlns:a16="http://schemas.microsoft.com/office/drawing/2014/main" id="{E599E7EF-4A80-6472-2EAA-7A84594A9B1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799" name="Text Box 6">
          <a:extLst>
            <a:ext uri="{FF2B5EF4-FFF2-40B4-BE49-F238E27FC236}">
              <a16:creationId xmlns:a16="http://schemas.microsoft.com/office/drawing/2014/main" id="{F1CDA586-EC1D-01DF-B6B8-F21F2B8C7A3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00" name="Text Box 2">
          <a:extLst>
            <a:ext uri="{FF2B5EF4-FFF2-40B4-BE49-F238E27FC236}">
              <a16:creationId xmlns:a16="http://schemas.microsoft.com/office/drawing/2014/main" id="{C0FA1069-D514-DD20-DC5E-E38ADDBA7D1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01" name="Text Box 2">
          <a:extLst>
            <a:ext uri="{FF2B5EF4-FFF2-40B4-BE49-F238E27FC236}">
              <a16:creationId xmlns:a16="http://schemas.microsoft.com/office/drawing/2014/main" id="{9D4A3E11-AAB8-5CA0-4488-EAF5D52D88B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02" name="Text Box 2">
          <a:extLst>
            <a:ext uri="{FF2B5EF4-FFF2-40B4-BE49-F238E27FC236}">
              <a16:creationId xmlns:a16="http://schemas.microsoft.com/office/drawing/2014/main" id="{7734D3EF-2886-4E9C-E816-20CC22411D8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03" name="Text Box 6">
          <a:extLst>
            <a:ext uri="{FF2B5EF4-FFF2-40B4-BE49-F238E27FC236}">
              <a16:creationId xmlns:a16="http://schemas.microsoft.com/office/drawing/2014/main" id="{461B63F2-A22D-A2DC-7E45-8BFB8D1C403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04" name="Text Box 2">
          <a:extLst>
            <a:ext uri="{FF2B5EF4-FFF2-40B4-BE49-F238E27FC236}">
              <a16:creationId xmlns:a16="http://schemas.microsoft.com/office/drawing/2014/main" id="{8ACF8B40-9A6D-5C01-0B37-9FF9E6A89AB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05" name="Text Box 2">
          <a:extLst>
            <a:ext uri="{FF2B5EF4-FFF2-40B4-BE49-F238E27FC236}">
              <a16:creationId xmlns:a16="http://schemas.microsoft.com/office/drawing/2014/main" id="{42C731F8-8BA7-6679-A7AE-8CFA4614062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06" name="Text Box 2">
          <a:extLst>
            <a:ext uri="{FF2B5EF4-FFF2-40B4-BE49-F238E27FC236}">
              <a16:creationId xmlns:a16="http://schemas.microsoft.com/office/drawing/2014/main" id="{32F54F5C-F59E-DD4F-76D0-2111982AF1C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07" name="Text Box 6">
          <a:extLst>
            <a:ext uri="{FF2B5EF4-FFF2-40B4-BE49-F238E27FC236}">
              <a16:creationId xmlns:a16="http://schemas.microsoft.com/office/drawing/2014/main" id="{5F53856C-5825-BBE9-E466-35C98554D24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08" name="Text Box 2">
          <a:extLst>
            <a:ext uri="{FF2B5EF4-FFF2-40B4-BE49-F238E27FC236}">
              <a16:creationId xmlns:a16="http://schemas.microsoft.com/office/drawing/2014/main" id="{9528CCF7-B193-8D6F-03AD-E8A6B348CD1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09" name="Text Box 2">
          <a:extLst>
            <a:ext uri="{FF2B5EF4-FFF2-40B4-BE49-F238E27FC236}">
              <a16:creationId xmlns:a16="http://schemas.microsoft.com/office/drawing/2014/main" id="{C6D4E1C4-8EE6-BE0F-CE39-C390B1409D8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10" name="Text Box 2">
          <a:extLst>
            <a:ext uri="{FF2B5EF4-FFF2-40B4-BE49-F238E27FC236}">
              <a16:creationId xmlns:a16="http://schemas.microsoft.com/office/drawing/2014/main" id="{EFDDC19F-64F2-DF0E-61BF-6BDABC9E67E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11" name="Text Box 6">
          <a:extLst>
            <a:ext uri="{FF2B5EF4-FFF2-40B4-BE49-F238E27FC236}">
              <a16:creationId xmlns:a16="http://schemas.microsoft.com/office/drawing/2014/main" id="{89C94F81-B926-5741-1D39-1D2FA5719C3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12" name="Text Box 2">
          <a:extLst>
            <a:ext uri="{FF2B5EF4-FFF2-40B4-BE49-F238E27FC236}">
              <a16:creationId xmlns:a16="http://schemas.microsoft.com/office/drawing/2014/main" id="{DF4B956F-3DE9-D769-A330-E8C4B6CA2E2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13" name="Text Box 2">
          <a:extLst>
            <a:ext uri="{FF2B5EF4-FFF2-40B4-BE49-F238E27FC236}">
              <a16:creationId xmlns:a16="http://schemas.microsoft.com/office/drawing/2014/main" id="{068B1508-BE49-28F1-FD8C-6F46BCDC65C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14" name="Text Box 2">
          <a:extLst>
            <a:ext uri="{FF2B5EF4-FFF2-40B4-BE49-F238E27FC236}">
              <a16:creationId xmlns:a16="http://schemas.microsoft.com/office/drawing/2014/main" id="{5F4A6DD2-48FE-B61D-E15A-F2D0536585B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15" name="Text Box 6">
          <a:extLst>
            <a:ext uri="{FF2B5EF4-FFF2-40B4-BE49-F238E27FC236}">
              <a16:creationId xmlns:a16="http://schemas.microsoft.com/office/drawing/2014/main" id="{58462F03-9ED3-6D91-E98F-17F7EDB55F4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16" name="Text Box 2">
          <a:extLst>
            <a:ext uri="{FF2B5EF4-FFF2-40B4-BE49-F238E27FC236}">
              <a16:creationId xmlns:a16="http://schemas.microsoft.com/office/drawing/2014/main" id="{797F2168-C14A-F46D-B78E-82161E7D3FC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17" name="Text Box 2">
          <a:extLst>
            <a:ext uri="{FF2B5EF4-FFF2-40B4-BE49-F238E27FC236}">
              <a16:creationId xmlns:a16="http://schemas.microsoft.com/office/drawing/2014/main" id="{85278E7D-3260-F448-17F4-030DF00B604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18" name="Text Box 2">
          <a:extLst>
            <a:ext uri="{FF2B5EF4-FFF2-40B4-BE49-F238E27FC236}">
              <a16:creationId xmlns:a16="http://schemas.microsoft.com/office/drawing/2014/main" id="{FAE59A8C-DEA9-41E7-2552-BA47B3DD50B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19" name="Text Box 6">
          <a:extLst>
            <a:ext uri="{FF2B5EF4-FFF2-40B4-BE49-F238E27FC236}">
              <a16:creationId xmlns:a16="http://schemas.microsoft.com/office/drawing/2014/main" id="{98E44C63-6AC0-0E27-77C4-A3C71B3546C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20" name="Text Box 2">
          <a:extLst>
            <a:ext uri="{FF2B5EF4-FFF2-40B4-BE49-F238E27FC236}">
              <a16:creationId xmlns:a16="http://schemas.microsoft.com/office/drawing/2014/main" id="{63DFD15F-BA4A-FA74-C303-2A771709330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21" name="Text Box 2">
          <a:extLst>
            <a:ext uri="{FF2B5EF4-FFF2-40B4-BE49-F238E27FC236}">
              <a16:creationId xmlns:a16="http://schemas.microsoft.com/office/drawing/2014/main" id="{E62AC2D6-24A0-A589-BC73-02CAE864DEB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22" name="Text Box 2">
          <a:extLst>
            <a:ext uri="{FF2B5EF4-FFF2-40B4-BE49-F238E27FC236}">
              <a16:creationId xmlns:a16="http://schemas.microsoft.com/office/drawing/2014/main" id="{F85A9ECE-DC00-AD04-72B8-A728CA9E764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23" name="Text Box 6">
          <a:extLst>
            <a:ext uri="{FF2B5EF4-FFF2-40B4-BE49-F238E27FC236}">
              <a16:creationId xmlns:a16="http://schemas.microsoft.com/office/drawing/2014/main" id="{78DCA004-1668-6D38-4FB3-67148B10345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24" name="Text Box 2">
          <a:extLst>
            <a:ext uri="{FF2B5EF4-FFF2-40B4-BE49-F238E27FC236}">
              <a16:creationId xmlns:a16="http://schemas.microsoft.com/office/drawing/2014/main" id="{6993783F-70C7-DA7F-00A2-3DFC96250CB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25" name="Text Box 2">
          <a:extLst>
            <a:ext uri="{FF2B5EF4-FFF2-40B4-BE49-F238E27FC236}">
              <a16:creationId xmlns:a16="http://schemas.microsoft.com/office/drawing/2014/main" id="{BFFE7E9F-5662-3135-04A3-DA7687443B9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26" name="Text Box 2">
          <a:extLst>
            <a:ext uri="{FF2B5EF4-FFF2-40B4-BE49-F238E27FC236}">
              <a16:creationId xmlns:a16="http://schemas.microsoft.com/office/drawing/2014/main" id="{342C3F38-94D5-541C-1A61-CBC8642809C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27" name="Text Box 2">
          <a:extLst>
            <a:ext uri="{FF2B5EF4-FFF2-40B4-BE49-F238E27FC236}">
              <a16:creationId xmlns:a16="http://schemas.microsoft.com/office/drawing/2014/main" id="{120CCC7B-D551-87DB-34EB-394142D3DEC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28" name="Text Box 2">
          <a:extLst>
            <a:ext uri="{FF2B5EF4-FFF2-40B4-BE49-F238E27FC236}">
              <a16:creationId xmlns:a16="http://schemas.microsoft.com/office/drawing/2014/main" id="{0AECC582-6B3F-AFA9-C77C-7E598C155D2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29" name="Text Box 6">
          <a:extLst>
            <a:ext uri="{FF2B5EF4-FFF2-40B4-BE49-F238E27FC236}">
              <a16:creationId xmlns:a16="http://schemas.microsoft.com/office/drawing/2014/main" id="{4776CCBF-6728-225B-0D3B-D0646036AF0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30" name="Text Box 2">
          <a:extLst>
            <a:ext uri="{FF2B5EF4-FFF2-40B4-BE49-F238E27FC236}">
              <a16:creationId xmlns:a16="http://schemas.microsoft.com/office/drawing/2014/main" id="{E32E5523-C81F-3F3B-495C-34A20B3BBED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31" name="Text Box 2">
          <a:extLst>
            <a:ext uri="{FF2B5EF4-FFF2-40B4-BE49-F238E27FC236}">
              <a16:creationId xmlns:a16="http://schemas.microsoft.com/office/drawing/2014/main" id="{547C4DA1-F6C9-A962-DB78-E0D4622CEFB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32" name="Text Box 2">
          <a:extLst>
            <a:ext uri="{FF2B5EF4-FFF2-40B4-BE49-F238E27FC236}">
              <a16:creationId xmlns:a16="http://schemas.microsoft.com/office/drawing/2014/main" id="{40025626-1AE1-5EB0-A1DE-B74E0BBBEC2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33" name="Text Box 2">
          <a:extLst>
            <a:ext uri="{FF2B5EF4-FFF2-40B4-BE49-F238E27FC236}">
              <a16:creationId xmlns:a16="http://schemas.microsoft.com/office/drawing/2014/main" id="{513C3339-CB57-BE61-FA88-D4072F1393E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34" name="Text Box 6">
          <a:extLst>
            <a:ext uri="{FF2B5EF4-FFF2-40B4-BE49-F238E27FC236}">
              <a16:creationId xmlns:a16="http://schemas.microsoft.com/office/drawing/2014/main" id="{8CF8F60E-FA36-9CBC-16FB-463CD8A1F82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35" name="Text Box 2">
          <a:extLst>
            <a:ext uri="{FF2B5EF4-FFF2-40B4-BE49-F238E27FC236}">
              <a16:creationId xmlns:a16="http://schemas.microsoft.com/office/drawing/2014/main" id="{A5D6F463-2C17-97CE-AFEB-2020F0B9753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36" name="Text Box 2">
          <a:extLst>
            <a:ext uri="{FF2B5EF4-FFF2-40B4-BE49-F238E27FC236}">
              <a16:creationId xmlns:a16="http://schemas.microsoft.com/office/drawing/2014/main" id="{8C39D271-0787-8BAE-2334-223E2F4FCFC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37" name="Text Box 2">
          <a:extLst>
            <a:ext uri="{FF2B5EF4-FFF2-40B4-BE49-F238E27FC236}">
              <a16:creationId xmlns:a16="http://schemas.microsoft.com/office/drawing/2014/main" id="{198B5557-5C7F-67BC-FB21-197889CB98D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38" name="Text Box 2">
          <a:extLst>
            <a:ext uri="{FF2B5EF4-FFF2-40B4-BE49-F238E27FC236}">
              <a16:creationId xmlns:a16="http://schemas.microsoft.com/office/drawing/2014/main" id="{39AB4CCD-8F30-E035-BB1B-228375B9A78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39" name="Text Box 6">
          <a:extLst>
            <a:ext uri="{FF2B5EF4-FFF2-40B4-BE49-F238E27FC236}">
              <a16:creationId xmlns:a16="http://schemas.microsoft.com/office/drawing/2014/main" id="{E8D72FA1-FB63-BE2C-809A-75CA4E9EFF1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40" name="Text Box 2">
          <a:extLst>
            <a:ext uri="{FF2B5EF4-FFF2-40B4-BE49-F238E27FC236}">
              <a16:creationId xmlns:a16="http://schemas.microsoft.com/office/drawing/2014/main" id="{92B714C5-364C-5A6E-5C43-ABEDB36BCA5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41" name="Text Box 2">
          <a:extLst>
            <a:ext uri="{FF2B5EF4-FFF2-40B4-BE49-F238E27FC236}">
              <a16:creationId xmlns:a16="http://schemas.microsoft.com/office/drawing/2014/main" id="{B9F88BE2-709A-F923-7CE7-63DCB8846AB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42" name="Text Box 2">
          <a:extLst>
            <a:ext uri="{FF2B5EF4-FFF2-40B4-BE49-F238E27FC236}">
              <a16:creationId xmlns:a16="http://schemas.microsoft.com/office/drawing/2014/main" id="{D136CE4D-9778-9857-69F7-44AB9B3492A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43" name="Text Box 2">
          <a:extLst>
            <a:ext uri="{FF2B5EF4-FFF2-40B4-BE49-F238E27FC236}">
              <a16:creationId xmlns:a16="http://schemas.microsoft.com/office/drawing/2014/main" id="{9FE7A5F9-AEBC-141D-2C7D-4D625EB8D38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44" name="Text Box 2">
          <a:extLst>
            <a:ext uri="{FF2B5EF4-FFF2-40B4-BE49-F238E27FC236}">
              <a16:creationId xmlns:a16="http://schemas.microsoft.com/office/drawing/2014/main" id="{B9BA9639-D861-ABC2-7ABE-064D9782CF4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403860</xdr:colOff>
      <xdr:row>465</xdr:row>
      <xdr:rowOff>0</xdr:rowOff>
    </xdr:from>
    <xdr:to>
      <xdr:col>16</xdr:col>
      <xdr:colOff>0</xdr:colOff>
      <xdr:row>467</xdr:row>
      <xdr:rowOff>167640</xdr:rowOff>
    </xdr:to>
    <xdr:sp macro="" textlink="">
      <xdr:nvSpPr>
        <xdr:cNvPr id="2069845" name="Text Box 2">
          <a:extLst>
            <a:ext uri="{FF2B5EF4-FFF2-40B4-BE49-F238E27FC236}">
              <a16:creationId xmlns:a16="http://schemas.microsoft.com/office/drawing/2014/main" id="{41F5FDED-5366-F4C6-E221-1066F28FCE27}"/>
            </a:ext>
          </a:extLst>
        </xdr:cNvPr>
        <xdr:cNvSpPr txBox="1">
          <a:spLocks noChangeArrowheads="1"/>
        </xdr:cNvSpPr>
      </xdr:nvSpPr>
      <xdr:spPr bwMode="auto">
        <a:xfrm>
          <a:off x="3916680" y="90784680"/>
          <a:ext cx="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46" name="Text Box 6">
          <a:extLst>
            <a:ext uri="{FF2B5EF4-FFF2-40B4-BE49-F238E27FC236}">
              <a16:creationId xmlns:a16="http://schemas.microsoft.com/office/drawing/2014/main" id="{CFB0CDFB-9C38-69F2-2E86-CC0BF22BD72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47" name="Text Box 2">
          <a:extLst>
            <a:ext uri="{FF2B5EF4-FFF2-40B4-BE49-F238E27FC236}">
              <a16:creationId xmlns:a16="http://schemas.microsoft.com/office/drawing/2014/main" id="{87BF84D6-46BF-F6EB-016D-37890C1E341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48" name="Text Box 2">
          <a:extLst>
            <a:ext uri="{FF2B5EF4-FFF2-40B4-BE49-F238E27FC236}">
              <a16:creationId xmlns:a16="http://schemas.microsoft.com/office/drawing/2014/main" id="{E83DF8DD-D6A5-714A-3523-DDA62CA6BEC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49" name="Text Box 2">
          <a:extLst>
            <a:ext uri="{FF2B5EF4-FFF2-40B4-BE49-F238E27FC236}">
              <a16:creationId xmlns:a16="http://schemas.microsoft.com/office/drawing/2014/main" id="{52E358D5-7187-4E20-1CE2-E90AEF72FE0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50" name="Text Box 2">
          <a:extLst>
            <a:ext uri="{FF2B5EF4-FFF2-40B4-BE49-F238E27FC236}">
              <a16:creationId xmlns:a16="http://schemas.microsoft.com/office/drawing/2014/main" id="{E7CA7EA7-DCD1-8AEF-D478-FD4AE15B34C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51" name="Text Box 1">
          <a:extLst>
            <a:ext uri="{FF2B5EF4-FFF2-40B4-BE49-F238E27FC236}">
              <a16:creationId xmlns:a16="http://schemas.microsoft.com/office/drawing/2014/main" id="{6D0D4971-B258-57D6-400F-D53577E1D58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52" name="Text Box 3">
          <a:extLst>
            <a:ext uri="{FF2B5EF4-FFF2-40B4-BE49-F238E27FC236}">
              <a16:creationId xmlns:a16="http://schemas.microsoft.com/office/drawing/2014/main" id="{67BC0C6D-7EB6-6641-0147-38A538D8174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53" name="Text Box 4">
          <a:extLst>
            <a:ext uri="{FF2B5EF4-FFF2-40B4-BE49-F238E27FC236}">
              <a16:creationId xmlns:a16="http://schemas.microsoft.com/office/drawing/2014/main" id="{D54C7691-8D66-E3F4-BE41-4E420F28776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54" name="Text Box 5">
          <a:extLst>
            <a:ext uri="{FF2B5EF4-FFF2-40B4-BE49-F238E27FC236}">
              <a16:creationId xmlns:a16="http://schemas.microsoft.com/office/drawing/2014/main" id="{FD5D79C0-3630-233B-C800-57C05FC73DB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55" name="Text Box 1">
          <a:extLst>
            <a:ext uri="{FF2B5EF4-FFF2-40B4-BE49-F238E27FC236}">
              <a16:creationId xmlns:a16="http://schemas.microsoft.com/office/drawing/2014/main" id="{B99BFF80-4B96-6C26-B54C-50EA5648C9C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56" name="Text Box 3">
          <a:extLst>
            <a:ext uri="{FF2B5EF4-FFF2-40B4-BE49-F238E27FC236}">
              <a16:creationId xmlns:a16="http://schemas.microsoft.com/office/drawing/2014/main" id="{35FDE5EC-FF9C-E4A6-B1EB-8EA6867D2B6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57" name="Text Box 4">
          <a:extLst>
            <a:ext uri="{FF2B5EF4-FFF2-40B4-BE49-F238E27FC236}">
              <a16:creationId xmlns:a16="http://schemas.microsoft.com/office/drawing/2014/main" id="{9FC6C89C-B062-7D6A-B595-E7D38D6A557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858" name="Text Box 5">
          <a:extLst>
            <a:ext uri="{FF2B5EF4-FFF2-40B4-BE49-F238E27FC236}">
              <a16:creationId xmlns:a16="http://schemas.microsoft.com/office/drawing/2014/main" id="{B05F4C7F-6BE3-DB3B-3E51-038CCCEA105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859" name="Text Box 2">
          <a:extLst>
            <a:ext uri="{FF2B5EF4-FFF2-40B4-BE49-F238E27FC236}">
              <a16:creationId xmlns:a16="http://schemas.microsoft.com/office/drawing/2014/main" id="{876273E4-2C18-C3C7-4BB3-F085116A00E7}"/>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860" name="Text Box 6">
          <a:extLst>
            <a:ext uri="{FF2B5EF4-FFF2-40B4-BE49-F238E27FC236}">
              <a16:creationId xmlns:a16="http://schemas.microsoft.com/office/drawing/2014/main" id="{C294D40F-8736-CB46-B5A0-D29AD22E2D9C}"/>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861" name="Text Box 2">
          <a:extLst>
            <a:ext uri="{FF2B5EF4-FFF2-40B4-BE49-F238E27FC236}">
              <a16:creationId xmlns:a16="http://schemas.microsoft.com/office/drawing/2014/main" id="{0DF6B67B-AEC2-B15C-1C06-F61CD55BCB6B}"/>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862" name="Text Box 2">
          <a:extLst>
            <a:ext uri="{FF2B5EF4-FFF2-40B4-BE49-F238E27FC236}">
              <a16:creationId xmlns:a16="http://schemas.microsoft.com/office/drawing/2014/main" id="{A36AE0C4-121F-89DE-6EB6-437AFD46AAB8}"/>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63" name="Text Box 2">
          <a:extLst>
            <a:ext uri="{FF2B5EF4-FFF2-40B4-BE49-F238E27FC236}">
              <a16:creationId xmlns:a16="http://schemas.microsoft.com/office/drawing/2014/main" id="{914C56B5-D5B9-FF45-2B43-19F20841D92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64" name="Text Box 6">
          <a:extLst>
            <a:ext uri="{FF2B5EF4-FFF2-40B4-BE49-F238E27FC236}">
              <a16:creationId xmlns:a16="http://schemas.microsoft.com/office/drawing/2014/main" id="{83E171D5-F85D-0EC3-7D6E-0C277BE055C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65" name="Text Box 2">
          <a:extLst>
            <a:ext uri="{FF2B5EF4-FFF2-40B4-BE49-F238E27FC236}">
              <a16:creationId xmlns:a16="http://schemas.microsoft.com/office/drawing/2014/main" id="{60384C38-FA24-BA64-7138-40C4F463304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66" name="Text Box 2">
          <a:extLst>
            <a:ext uri="{FF2B5EF4-FFF2-40B4-BE49-F238E27FC236}">
              <a16:creationId xmlns:a16="http://schemas.microsoft.com/office/drawing/2014/main" id="{CF10B672-29D9-808D-D119-3528A230AD8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67" name="Text Box 2">
          <a:extLst>
            <a:ext uri="{FF2B5EF4-FFF2-40B4-BE49-F238E27FC236}">
              <a16:creationId xmlns:a16="http://schemas.microsoft.com/office/drawing/2014/main" id="{E95119CD-4DD4-591F-6D6D-BF452DC2ECB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68" name="Text Box 6">
          <a:extLst>
            <a:ext uri="{FF2B5EF4-FFF2-40B4-BE49-F238E27FC236}">
              <a16:creationId xmlns:a16="http://schemas.microsoft.com/office/drawing/2014/main" id="{A12DFFA5-5B50-E570-F229-5B6A904BFE7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69" name="Text Box 2">
          <a:extLst>
            <a:ext uri="{FF2B5EF4-FFF2-40B4-BE49-F238E27FC236}">
              <a16:creationId xmlns:a16="http://schemas.microsoft.com/office/drawing/2014/main" id="{F4D128B1-3162-2001-204D-DC2B8662798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70" name="Text Box 2">
          <a:extLst>
            <a:ext uri="{FF2B5EF4-FFF2-40B4-BE49-F238E27FC236}">
              <a16:creationId xmlns:a16="http://schemas.microsoft.com/office/drawing/2014/main" id="{2A9E1278-387D-8CCE-5EB0-FC16A10DDAF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71" name="Text Box 2">
          <a:extLst>
            <a:ext uri="{FF2B5EF4-FFF2-40B4-BE49-F238E27FC236}">
              <a16:creationId xmlns:a16="http://schemas.microsoft.com/office/drawing/2014/main" id="{4C670C3A-4A5E-C75F-54D7-34DEAA781E0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72" name="Text Box 6">
          <a:extLst>
            <a:ext uri="{FF2B5EF4-FFF2-40B4-BE49-F238E27FC236}">
              <a16:creationId xmlns:a16="http://schemas.microsoft.com/office/drawing/2014/main" id="{A9532E78-FBBF-26F5-0E42-7D38BDFECCF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73" name="Text Box 2">
          <a:extLst>
            <a:ext uri="{FF2B5EF4-FFF2-40B4-BE49-F238E27FC236}">
              <a16:creationId xmlns:a16="http://schemas.microsoft.com/office/drawing/2014/main" id="{F28E38AF-987A-BBD8-A39D-A6BDE5C4820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74" name="Text Box 2">
          <a:extLst>
            <a:ext uri="{FF2B5EF4-FFF2-40B4-BE49-F238E27FC236}">
              <a16:creationId xmlns:a16="http://schemas.microsoft.com/office/drawing/2014/main" id="{128FD2EA-1E94-FF12-482A-CDE3370AA88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75" name="Text Box 2">
          <a:extLst>
            <a:ext uri="{FF2B5EF4-FFF2-40B4-BE49-F238E27FC236}">
              <a16:creationId xmlns:a16="http://schemas.microsoft.com/office/drawing/2014/main" id="{7C1A7CEE-E250-225F-7AAF-7AA23BDD576A}"/>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76" name="Text Box 6">
          <a:extLst>
            <a:ext uri="{FF2B5EF4-FFF2-40B4-BE49-F238E27FC236}">
              <a16:creationId xmlns:a16="http://schemas.microsoft.com/office/drawing/2014/main" id="{017B6B66-E7F8-FA25-6A83-C6A6B8211B4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77" name="Text Box 2">
          <a:extLst>
            <a:ext uri="{FF2B5EF4-FFF2-40B4-BE49-F238E27FC236}">
              <a16:creationId xmlns:a16="http://schemas.microsoft.com/office/drawing/2014/main" id="{82ECB42A-BABE-FD0C-0809-5EE5CD5673F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78" name="Text Box 2">
          <a:extLst>
            <a:ext uri="{FF2B5EF4-FFF2-40B4-BE49-F238E27FC236}">
              <a16:creationId xmlns:a16="http://schemas.microsoft.com/office/drawing/2014/main" id="{19F7B247-EE00-DA8D-3963-98F9D6214B2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79" name="Text Box 2">
          <a:extLst>
            <a:ext uri="{FF2B5EF4-FFF2-40B4-BE49-F238E27FC236}">
              <a16:creationId xmlns:a16="http://schemas.microsoft.com/office/drawing/2014/main" id="{6D839378-02B7-52E0-055A-126E1166A86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880" name="Text Box 2">
          <a:extLst>
            <a:ext uri="{FF2B5EF4-FFF2-40B4-BE49-F238E27FC236}">
              <a16:creationId xmlns:a16="http://schemas.microsoft.com/office/drawing/2014/main" id="{B5672C96-D2F7-A54B-03E2-81E654F9D494}"/>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81" name="Text Box 6">
          <a:extLst>
            <a:ext uri="{FF2B5EF4-FFF2-40B4-BE49-F238E27FC236}">
              <a16:creationId xmlns:a16="http://schemas.microsoft.com/office/drawing/2014/main" id="{31C062BF-8273-0E17-7E22-38CFDC37D50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82" name="Text Box 2">
          <a:extLst>
            <a:ext uri="{FF2B5EF4-FFF2-40B4-BE49-F238E27FC236}">
              <a16:creationId xmlns:a16="http://schemas.microsoft.com/office/drawing/2014/main" id="{B4145C9F-5F2A-DB55-74C5-EC34ECE5F52F}"/>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83" name="Text Box 2">
          <a:extLst>
            <a:ext uri="{FF2B5EF4-FFF2-40B4-BE49-F238E27FC236}">
              <a16:creationId xmlns:a16="http://schemas.microsoft.com/office/drawing/2014/main" id="{521A45F7-D905-88D6-3249-30A73607956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84" name="Text Box 2">
          <a:extLst>
            <a:ext uri="{FF2B5EF4-FFF2-40B4-BE49-F238E27FC236}">
              <a16:creationId xmlns:a16="http://schemas.microsoft.com/office/drawing/2014/main" id="{AC1C312E-FB7D-A0E5-F047-AC67DCDA18A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85" name="Text Box 6">
          <a:extLst>
            <a:ext uri="{FF2B5EF4-FFF2-40B4-BE49-F238E27FC236}">
              <a16:creationId xmlns:a16="http://schemas.microsoft.com/office/drawing/2014/main" id="{27EA551F-F600-F945-15EF-E8E62606514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86" name="Text Box 2">
          <a:extLst>
            <a:ext uri="{FF2B5EF4-FFF2-40B4-BE49-F238E27FC236}">
              <a16:creationId xmlns:a16="http://schemas.microsoft.com/office/drawing/2014/main" id="{3350E303-34AF-180F-D39D-17373528F37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87" name="Text Box 2">
          <a:extLst>
            <a:ext uri="{FF2B5EF4-FFF2-40B4-BE49-F238E27FC236}">
              <a16:creationId xmlns:a16="http://schemas.microsoft.com/office/drawing/2014/main" id="{60BF4DC7-386B-2F78-9547-C0D7CCDF8D6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88" name="Text Box 2">
          <a:extLst>
            <a:ext uri="{FF2B5EF4-FFF2-40B4-BE49-F238E27FC236}">
              <a16:creationId xmlns:a16="http://schemas.microsoft.com/office/drawing/2014/main" id="{04FC355D-8654-3C23-C6D5-2CCA5AD54A5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89" name="Text Box 6">
          <a:extLst>
            <a:ext uri="{FF2B5EF4-FFF2-40B4-BE49-F238E27FC236}">
              <a16:creationId xmlns:a16="http://schemas.microsoft.com/office/drawing/2014/main" id="{D9062D32-6536-FB19-7959-7A4AED91609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90" name="Text Box 2">
          <a:extLst>
            <a:ext uri="{FF2B5EF4-FFF2-40B4-BE49-F238E27FC236}">
              <a16:creationId xmlns:a16="http://schemas.microsoft.com/office/drawing/2014/main" id="{8BEA2D48-3C2E-C17D-DE12-170460AD90C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91" name="Text Box 2">
          <a:extLst>
            <a:ext uri="{FF2B5EF4-FFF2-40B4-BE49-F238E27FC236}">
              <a16:creationId xmlns:a16="http://schemas.microsoft.com/office/drawing/2014/main" id="{FF4E8ABF-B702-6CAF-3D7F-04B4618AEBA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92" name="Text Box 2">
          <a:extLst>
            <a:ext uri="{FF2B5EF4-FFF2-40B4-BE49-F238E27FC236}">
              <a16:creationId xmlns:a16="http://schemas.microsoft.com/office/drawing/2014/main" id="{FFD5F6F3-E12D-BB1A-C4CB-72C060BA83D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93" name="Text Box 6">
          <a:extLst>
            <a:ext uri="{FF2B5EF4-FFF2-40B4-BE49-F238E27FC236}">
              <a16:creationId xmlns:a16="http://schemas.microsoft.com/office/drawing/2014/main" id="{52FC2553-1410-5BC2-996F-13E4F6817C8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94" name="Text Box 2">
          <a:extLst>
            <a:ext uri="{FF2B5EF4-FFF2-40B4-BE49-F238E27FC236}">
              <a16:creationId xmlns:a16="http://schemas.microsoft.com/office/drawing/2014/main" id="{78D9E859-DFE5-32DD-CEC1-770E49E53E8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95" name="Text Box 2">
          <a:extLst>
            <a:ext uri="{FF2B5EF4-FFF2-40B4-BE49-F238E27FC236}">
              <a16:creationId xmlns:a16="http://schemas.microsoft.com/office/drawing/2014/main" id="{4724C673-DC9D-7680-620C-F011296B706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96" name="Text Box 2">
          <a:extLst>
            <a:ext uri="{FF2B5EF4-FFF2-40B4-BE49-F238E27FC236}">
              <a16:creationId xmlns:a16="http://schemas.microsoft.com/office/drawing/2014/main" id="{05194665-FF93-0132-60EF-951D7BDC296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97" name="Text Box 6">
          <a:extLst>
            <a:ext uri="{FF2B5EF4-FFF2-40B4-BE49-F238E27FC236}">
              <a16:creationId xmlns:a16="http://schemas.microsoft.com/office/drawing/2014/main" id="{3BD938A5-8528-3AFE-BBB9-913A0333CFFA}"/>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98" name="Text Box 2">
          <a:extLst>
            <a:ext uri="{FF2B5EF4-FFF2-40B4-BE49-F238E27FC236}">
              <a16:creationId xmlns:a16="http://schemas.microsoft.com/office/drawing/2014/main" id="{794A16B1-9CA2-3CFA-53BF-893BF6CF5E0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899" name="Text Box 2">
          <a:extLst>
            <a:ext uri="{FF2B5EF4-FFF2-40B4-BE49-F238E27FC236}">
              <a16:creationId xmlns:a16="http://schemas.microsoft.com/office/drawing/2014/main" id="{DA233202-D7AB-DF5F-CBC2-D16B092E006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00" name="Text Box 2">
          <a:extLst>
            <a:ext uri="{FF2B5EF4-FFF2-40B4-BE49-F238E27FC236}">
              <a16:creationId xmlns:a16="http://schemas.microsoft.com/office/drawing/2014/main" id="{9D6F5B6B-DE11-0891-BF43-26E2479BFF1F}"/>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01" name="Text Box 6">
          <a:extLst>
            <a:ext uri="{FF2B5EF4-FFF2-40B4-BE49-F238E27FC236}">
              <a16:creationId xmlns:a16="http://schemas.microsoft.com/office/drawing/2014/main" id="{DD47922A-6720-B254-17C7-175884216B1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02" name="Text Box 2">
          <a:extLst>
            <a:ext uri="{FF2B5EF4-FFF2-40B4-BE49-F238E27FC236}">
              <a16:creationId xmlns:a16="http://schemas.microsoft.com/office/drawing/2014/main" id="{2D5C97BC-A66D-0BC6-A880-FD0FD968763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03" name="Text Box 2">
          <a:extLst>
            <a:ext uri="{FF2B5EF4-FFF2-40B4-BE49-F238E27FC236}">
              <a16:creationId xmlns:a16="http://schemas.microsoft.com/office/drawing/2014/main" id="{2FC73E90-1BD0-11B7-07D4-51ED4CB5079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04" name="Text Box 2">
          <a:extLst>
            <a:ext uri="{FF2B5EF4-FFF2-40B4-BE49-F238E27FC236}">
              <a16:creationId xmlns:a16="http://schemas.microsoft.com/office/drawing/2014/main" id="{24B478B8-E9EB-FC8D-DEE5-17671D82162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05" name="Text Box 6">
          <a:extLst>
            <a:ext uri="{FF2B5EF4-FFF2-40B4-BE49-F238E27FC236}">
              <a16:creationId xmlns:a16="http://schemas.microsoft.com/office/drawing/2014/main" id="{34D82C6B-730E-7A83-AB7F-B1037984960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06" name="Text Box 2">
          <a:extLst>
            <a:ext uri="{FF2B5EF4-FFF2-40B4-BE49-F238E27FC236}">
              <a16:creationId xmlns:a16="http://schemas.microsoft.com/office/drawing/2014/main" id="{FC824CB2-87D4-9C16-92D1-CC0F2632743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07" name="Text Box 2">
          <a:extLst>
            <a:ext uri="{FF2B5EF4-FFF2-40B4-BE49-F238E27FC236}">
              <a16:creationId xmlns:a16="http://schemas.microsoft.com/office/drawing/2014/main" id="{70BBF49D-8881-6956-9A7E-3399D2890B3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08" name="Text Box 2">
          <a:extLst>
            <a:ext uri="{FF2B5EF4-FFF2-40B4-BE49-F238E27FC236}">
              <a16:creationId xmlns:a16="http://schemas.microsoft.com/office/drawing/2014/main" id="{E50C70DE-6878-78D0-159E-2CD26831F5CF}"/>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09" name="Text Box 6">
          <a:extLst>
            <a:ext uri="{FF2B5EF4-FFF2-40B4-BE49-F238E27FC236}">
              <a16:creationId xmlns:a16="http://schemas.microsoft.com/office/drawing/2014/main" id="{C0C99F65-5CE6-C498-0664-1D9C1739F5B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10" name="Text Box 2">
          <a:extLst>
            <a:ext uri="{FF2B5EF4-FFF2-40B4-BE49-F238E27FC236}">
              <a16:creationId xmlns:a16="http://schemas.microsoft.com/office/drawing/2014/main" id="{2EC106CB-213B-C703-D9F1-68CBBFF37A5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11" name="Text Box 2">
          <a:extLst>
            <a:ext uri="{FF2B5EF4-FFF2-40B4-BE49-F238E27FC236}">
              <a16:creationId xmlns:a16="http://schemas.microsoft.com/office/drawing/2014/main" id="{C37C3F6D-B7B7-6A56-0F04-19420C27054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12" name="Text Box 2">
          <a:extLst>
            <a:ext uri="{FF2B5EF4-FFF2-40B4-BE49-F238E27FC236}">
              <a16:creationId xmlns:a16="http://schemas.microsoft.com/office/drawing/2014/main" id="{DFC3A1DC-4A03-AC5B-4A74-EDA28277562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13" name="Text Box 6">
          <a:extLst>
            <a:ext uri="{FF2B5EF4-FFF2-40B4-BE49-F238E27FC236}">
              <a16:creationId xmlns:a16="http://schemas.microsoft.com/office/drawing/2014/main" id="{EE99CB8D-D469-CC6A-150B-BD762E16BF6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14" name="Text Box 2">
          <a:extLst>
            <a:ext uri="{FF2B5EF4-FFF2-40B4-BE49-F238E27FC236}">
              <a16:creationId xmlns:a16="http://schemas.microsoft.com/office/drawing/2014/main" id="{2EEBE0A1-5C56-714F-69AD-5F6EBB173F4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15" name="Text Box 2">
          <a:extLst>
            <a:ext uri="{FF2B5EF4-FFF2-40B4-BE49-F238E27FC236}">
              <a16:creationId xmlns:a16="http://schemas.microsoft.com/office/drawing/2014/main" id="{02C8DC7C-88B6-125C-9BAA-5E630ED06D7F}"/>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16" name="Text Box 2">
          <a:extLst>
            <a:ext uri="{FF2B5EF4-FFF2-40B4-BE49-F238E27FC236}">
              <a16:creationId xmlns:a16="http://schemas.microsoft.com/office/drawing/2014/main" id="{2F79AC30-EE10-2E50-9C5A-525A5366BDB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17" name="Text Box 6">
          <a:extLst>
            <a:ext uri="{FF2B5EF4-FFF2-40B4-BE49-F238E27FC236}">
              <a16:creationId xmlns:a16="http://schemas.microsoft.com/office/drawing/2014/main" id="{E1F1E3A2-D316-E469-0E19-40A88916304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18" name="Text Box 2">
          <a:extLst>
            <a:ext uri="{FF2B5EF4-FFF2-40B4-BE49-F238E27FC236}">
              <a16:creationId xmlns:a16="http://schemas.microsoft.com/office/drawing/2014/main" id="{DC0B91F2-730C-BE87-0AB9-5193A9A6BAB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19" name="Text Box 2">
          <a:extLst>
            <a:ext uri="{FF2B5EF4-FFF2-40B4-BE49-F238E27FC236}">
              <a16:creationId xmlns:a16="http://schemas.microsoft.com/office/drawing/2014/main" id="{CDE8430C-A531-19C4-2638-1B7CA4FAD11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20" name="Text Box 2">
          <a:extLst>
            <a:ext uri="{FF2B5EF4-FFF2-40B4-BE49-F238E27FC236}">
              <a16:creationId xmlns:a16="http://schemas.microsoft.com/office/drawing/2014/main" id="{2BDF8744-F54B-BB90-1CEE-CC8280A0346A}"/>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21" name="Text Box 6">
          <a:extLst>
            <a:ext uri="{FF2B5EF4-FFF2-40B4-BE49-F238E27FC236}">
              <a16:creationId xmlns:a16="http://schemas.microsoft.com/office/drawing/2014/main" id="{934B8E95-68C7-7609-D083-6B7A225398A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22" name="Text Box 2">
          <a:extLst>
            <a:ext uri="{FF2B5EF4-FFF2-40B4-BE49-F238E27FC236}">
              <a16:creationId xmlns:a16="http://schemas.microsoft.com/office/drawing/2014/main" id="{E5CDD20B-E81B-FEDE-0C3C-573A6A11B6B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23" name="Text Box 2">
          <a:extLst>
            <a:ext uri="{FF2B5EF4-FFF2-40B4-BE49-F238E27FC236}">
              <a16:creationId xmlns:a16="http://schemas.microsoft.com/office/drawing/2014/main" id="{A5FFBBAA-E764-F607-0C7C-115BA9FECE4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24" name="Text Box 2">
          <a:extLst>
            <a:ext uri="{FF2B5EF4-FFF2-40B4-BE49-F238E27FC236}">
              <a16:creationId xmlns:a16="http://schemas.microsoft.com/office/drawing/2014/main" id="{B38F4193-B598-2A39-6EAB-6F3D90C91C3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25" name="Text Box 6">
          <a:extLst>
            <a:ext uri="{FF2B5EF4-FFF2-40B4-BE49-F238E27FC236}">
              <a16:creationId xmlns:a16="http://schemas.microsoft.com/office/drawing/2014/main" id="{4D054C4B-4CA9-B834-C80F-534D7D04388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26" name="Text Box 2">
          <a:extLst>
            <a:ext uri="{FF2B5EF4-FFF2-40B4-BE49-F238E27FC236}">
              <a16:creationId xmlns:a16="http://schemas.microsoft.com/office/drawing/2014/main" id="{B02A08B9-DCC4-C5C1-EA97-3340B600370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27" name="Text Box 2">
          <a:extLst>
            <a:ext uri="{FF2B5EF4-FFF2-40B4-BE49-F238E27FC236}">
              <a16:creationId xmlns:a16="http://schemas.microsoft.com/office/drawing/2014/main" id="{0ED3B2ED-B103-3D15-F344-77994673146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28" name="Text Box 2">
          <a:extLst>
            <a:ext uri="{FF2B5EF4-FFF2-40B4-BE49-F238E27FC236}">
              <a16:creationId xmlns:a16="http://schemas.microsoft.com/office/drawing/2014/main" id="{7B40DCCA-5D97-FFC3-267B-33B8BFAA1CE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29" name="Text Box 6">
          <a:extLst>
            <a:ext uri="{FF2B5EF4-FFF2-40B4-BE49-F238E27FC236}">
              <a16:creationId xmlns:a16="http://schemas.microsoft.com/office/drawing/2014/main" id="{43350C71-EFAC-7A0C-8548-845DEED21B4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30" name="Text Box 2">
          <a:extLst>
            <a:ext uri="{FF2B5EF4-FFF2-40B4-BE49-F238E27FC236}">
              <a16:creationId xmlns:a16="http://schemas.microsoft.com/office/drawing/2014/main" id="{02A53A2B-E47E-A4A6-1E86-24E571894CC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31" name="Text Box 2">
          <a:extLst>
            <a:ext uri="{FF2B5EF4-FFF2-40B4-BE49-F238E27FC236}">
              <a16:creationId xmlns:a16="http://schemas.microsoft.com/office/drawing/2014/main" id="{63AC1F57-CAA5-82D1-AC46-4BEB460B53E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32" name="Text Box 2">
          <a:extLst>
            <a:ext uri="{FF2B5EF4-FFF2-40B4-BE49-F238E27FC236}">
              <a16:creationId xmlns:a16="http://schemas.microsoft.com/office/drawing/2014/main" id="{291F7B09-83E0-70B5-7D0B-D353A92A920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33" name="Text Box 6">
          <a:extLst>
            <a:ext uri="{FF2B5EF4-FFF2-40B4-BE49-F238E27FC236}">
              <a16:creationId xmlns:a16="http://schemas.microsoft.com/office/drawing/2014/main" id="{016F5A77-3E69-4F29-7AF4-22C76921BD1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34" name="Text Box 2">
          <a:extLst>
            <a:ext uri="{FF2B5EF4-FFF2-40B4-BE49-F238E27FC236}">
              <a16:creationId xmlns:a16="http://schemas.microsoft.com/office/drawing/2014/main" id="{9E40C448-6710-B939-6C5F-421C3003EE4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35" name="Text Box 2">
          <a:extLst>
            <a:ext uri="{FF2B5EF4-FFF2-40B4-BE49-F238E27FC236}">
              <a16:creationId xmlns:a16="http://schemas.microsoft.com/office/drawing/2014/main" id="{2838558F-87FC-9212-5015-A9C160B1450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36" name="Text Box 2">
          <a:extLst>
            <a:ext uri="{FF2B5EF4-FFF2-40B4-BE49-F238E27FC236}">
              <a16:creationId xmlns:a16="http://schemas.microsoft.com/office/drawing/2014/main" id="{10A2A4D5-78FB-D5EB-A0D5-E1E89036872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37" name="Text Box 6">
          <a:extLst>
            <a:ext uri="{FF2B5EF4-FFF2-40B4-BE49-F238E27FC236}">
              <a16:creationId xmlns:a16="http://schemas.microsoft.com/office/drawing/2014/main" id="{D8E21A9F-A038-B32A-7801-0CCF7858636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38" name="Text Box 2">
          <a:extLst>
            <a:ext uri="{FF2B5EF4-FFF2-40B4-BE49-F238E27FC236}">
              <a16:creationId xmlns:a16="http://schemas.microsoft.com/office/drawing/2014/main" id="{B5D01691-8AEB-68D2-163B-4B3884AFC83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39" name="Text Box 2">
          <a:extLst>
            <a:ext uri="{FF2B5EF4-FFF2-40B4-BE49-F238E27FC236}">
              <a16:creationId xmlns:a16="http://schemas.microsoft.com/office/drawing/2014/main" id="{7893CE11-F98B-1540-8576-326BC346FD3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40" name="Text Box 2">
          <a:extLst>
            <a:ext uri="{FF2B5EF4-FFF2-40B4-BE49-F238E27FC236}">
              <a16:creationId xmlns:a16="http://schemas.microsoft.com/office/drawing/2014/main" id="{1E94C685-BD66-5A50-2ADE-63A94A7E59A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41" name="Text Box 6">
          <a:extLst>
            <a:ext uri="{FF2B5EF4-FFF2-40B4-BE49-F238E27FC236}">
              <a16:creationId xmlns:a16="http://schemas.microsoft.com/office/drawing/2014/main" id="{A1911C05-3234-2C68-F410-8DD6B3D40C4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42" name="Text Box 2">
          <a:extLst>
            <a:ext uri="{FF2B5EF4-FFF2-40B4-BE49-F238E27FC236}">
              <a16:creationId xmlns:a16="http://schemas.microsoft.com/office/drawing/2014/main" id="{CDF4F92E-D51B-832D-AF1C-CB120F52638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43" name="Text Box 2">
          <a:extLst>
            <a:ext uri="{FF2B5EF4-FFF2-40B4-BE49-F238E27FC236}">
              <a16:creationId xmlns:a16="http://schemas.microsoft.com/office/drawing/2014/main" id="{5BE2EB02-C775-7242-451B-85B6DA022FF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44" name="Text Box 2">
          <a:extLst>
            <a:ext uri="{FF2B5EF4-FFF2-40B4-BE49-F238E27FC236}">
              <a16:creationId xmlns:a16="http://schemas.microsoft.com/office/drawing/2014/main" id="{BBA3E5C8-BDBA-576D-4423-5D126665742F}"/>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45" name="Text Box 6">
          <a:extLst>
            <a:ext uri="{FF2B5EF4-FFF2-40B4-BE49-F238E27FC236}">
              <a16:creationId xmlns:a16="http://schemas.microsoft.com/office/drawing/2014/main" id="{EC4196AB-BEF2-F5EB-9716-76F339D611AF}"/>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46" name="Text Box 2">
          <a:extLst>
            <a:ext uri="{FF2B5EF4-FFF2-40B4-BE49-F238E27FC236}">
              <a16:creationId xmlns:a16="http://schemas.microsoft.com/office/drawing/2014/main" id="{5AF174A8-BD35-22A3-EE38-3DF21095357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47" name="Text Box 2">
          <a:extLst>
            <a:ext uri="{FF2B5EF4-FFF2-40B4-BE49-F238E27FC236}">
              <a16:creationId xmlns:a16="http://schemas.microsoft.com/office/drawing/2014/main" id="{CCF7D0A3-A30F-E640-F1E8-6A1C1303EFC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48" name="Text Box 2">
          <a:extLst>
            <a:ext uri="{FF2B5EF4-FFF2-40B4-BE49-F238E27FC236}">
              <a16:creationId xmlns:a16="http://schemas.microsoft.com/office/drawing/2014/main" id="{80916315-FC56-6C58-E316-114495C8EB2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49" name="Text Box 6">
          <a:extLst>
            <a:ext uri="{FF2B5EF4-FFF2-40B4-BE49-F238E27FC236}">
              <a16:creationId xmlns:a16="http://schemas.microsoft.com/office/drawing/2014/main" id="{151D20B2-8EC0-705D-8577-5E55EDA92FB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50" name="Text Box 2">
          <a:extLst>
            <a:ext uri="{FF2B5EF4-FFF2-40B4-BE49-F238E27FC236}">
              <a16:creationId xmlns:a16="http://schemas.microsoft.com/office/drawing/2014/main" id="{A8AEAF4E-D506-A2D7-BD5E-3763E080C52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51" name="Text Box 2">
          <a:extLst>
            <a:ext uri="{FF2B5EF4-FFF2-40B4-BE49-F238E27FC236}">
              <a16:creationId xmlns:a16="http://schemas.microsoft.com/office/drawing/2014/main" id="{6B67B52B-C7F4-B64B-D3B4-EE7FE096799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52" name="Text Box 2">
          <a:extLst>
            <a:ext uri="{FF2B5EF4-FFF2-40B4-BE49-F238E27FC236}">
              <a16:creationId xmlns:a16="http://schemas.microsoft.com/office/drawing/2014/main" id="{A20E6413-A522-23BE-7443-2F5B792B2F2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53" name="Text Box 6">
          <a:extLst>
            <a:ext uri="{FF2B5EF4-FFF2-40B4-BE49-F238E27FC236}">
              <a16:creationId xmlns:a16="http://schemas.microsoft.com/office/drawing/2014/main" id="{29E0906F-9591-D7DD-1249-672FFAFFE49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54" name="Text Box 2">
          <a:extLst>
            <a:ext uri="{FF2B5EF4-FFF2-40B4-BE49-F238E27FC236}">
              <a16:creationId xmlns:a16="http://schemas.microsoft.com/office/drawing/2014/main" id="{664070F1-11E2-0910-3C9B-73700E23FBE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55" name="Text Box 2">
          <a:extLst>
            <a:ext uri="{FF2B5EF4-FFF2-40B4-BE49-F238E27FC236}">
              <a16:creationId xmlns:a16="http://schemas.microsoft.com/office/drawing/2014/main" id="{3D59A4D5-F48F-9017-CF8A-9D8D40A9BAF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56" name="Text Box 2">
          <a:extLst>
            <a:ext uri="{FF2B5EF4-FFF2-40B4-BE49-F238E27FC236}">
              <a16:creationId xmlns:a16="http://schemas.microsoft.com/office/drawing/2014/main" id="{CBA7ECA0-CB59-96DB-80F5-40428DCD77D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57" name="Text Box 6">
          <a:extLst>
            <a:ext uri="{FF2B5EF4-FFF2-40B4-BE49-F238E27FC236}">
              <a16:creationId xmlns:a16="http://schemas.microsoft.com/office/drawing/2014/main" id="{264FCB08-8ADA-769C-4452-7158337FEE0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58" name="Text Box 2">
          <a:extLst>
            <a:ext uri="{FF2B5EF4-FFF2-40B4-BE49-F238E27FC236}">
              <a16:creationId xmlns:a16="http://schemas.microsoft.com/office/drawing/2014/main" id="{DDA50C72-5439-C35E-E4CC-7E1C99CD9AE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59" name="Text Box 2">
          <a:extLst>
            <a:ext uri="{FF2B5EF4-FFF2-40B4-BE49-F238E27FC236}">
              <a16:creationId xmlns:a16="http://schemas.microsoft.com/office/drawing/2014/main" id="{85F881A8-C387-61B1-6C83-0AE7A3246B2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60" name="Text Box 2">
          <a:extLst>
            <a:ext uri="{FF2B5EF4-FFF2-40B4-BE49-F238E27FC236}">
              <a16:creationId xmlns:a16="http://schemas.microsoft.com/office/drawing/2014/main" id="{29B6A473-5C00-698B-F3E8-F38D97D2154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61" name="Text Box 6">
          <a:extLst>
            <a:ext uri="{FF2B5EF4-FFF2-40B4-BE49-F238E27FC236}">
              <a16:creationId xmlns:a16="http://schemas.microsoft.com/office/drawing/2014/main" id="{3AFAEE4E-D3CE-4A5D-F7D6-37A869A9A85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62" name="Text Box 2">
          <a:extLst>
            <a:ext uri="{FF2B5EF4-FFF2-40B4-BE49-F238E27FC236}">
              <a16:creationId xmlns:a16="http://schemas.microsoft.com/office/drawing/2014/main" id="{5C08E242-690D-59AD-4E78-3687ACD0E08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63" name="Text Box 2">
          <a:extLst>
            <a:ext uri="{FF2B5EF4-FFF2-40B4-BE49-F238E27FC236}">
              <a16:creationId xmlns:a16="http://schemas.microsoft.com/office/drawing/2014/main" id="{CF45F9B4-984E-26D3-66AD-A1DD028BC6EA}"/>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64" name="Text Box 2">
          <a:extLst>
            <a:ext uri="{FF2B5EF4-FFF2-40B4-BE49-F238E27FC236}">
              <a16:creationId xmlns:a16="http://schemas.microsoft.com/office/drawing/2014/main" id="{A8D51C54-99E2-5E43-CAB4-10E0F9AD7EF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965" name="Text Box 2">
          <a:extLst>
            <a:ext uri="{FF2B5EF4-FFF2-40B4-BE49-F238E27FC236}">
              <a16:creationId xmlns:a16="http://schemas.microsoft.com/office/drawing/2014/main" id="{D5D6EAD1-1837-3566-3715-C7A494ADC45E}"/>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966" name="Text Box 6">
          <a:extLst>
            <a:ext uri="{FF2B5EF4-FFF2-40B4-BE49-F238E27FC236}">
              <a16:creationId xmlns:a16="http://schemas.microsoft.com/office/drawing/2014/main" id="{A50FB67C-3D3B-A932-54A8-618AF5E7BB1B}"/>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967" name="Text Box 2">
          <a:extLst>
            <a:ext uri="{FF2B5EF4-FFF2-40B4-BE49-F238E27FC236}">
              <a16:creationId xmlns:a16="http://schemas.microsoft.com/office/drawing/2014/main" id="{4B0394F6-BAC6-0CEE-467A-4B2452C406A8}"/>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968" name="Text Box 2">
          <a:extLst>
            <a:ext uri="{FF2B5EF4-FFF2-40B4-BE49-F238E27FC236}">
              <a16:creationId xmlns:a16="http://schemas.microsoft.com/office/drawing/2014/main" id="{C4003DB2-BD9C-30BE-5693-F6F4CA7E2CAD}"/>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969" name="Text Box 2">
          <a:extLst>
            <a:ext uri="{FF2B5EF4-FFF2-40B4-BE49-F238E27FC236}">
              <a16:creationId xmlns:a16="http://schemas.microsoft.com/office/drawing/2014/main" id="{7D3A6F66-3A88-757E-1E6B-D0DC21058FDA}"/>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970" name="Text Box 2">
          <a:extLst>
            <a:ext uri="{FF2B5EF4-FFF2-40B4-BE49-F238E27FC236}">
              <a16:creationId xmlns:a16="http://schemas.microsoft.com/office/drawing/2014/main" id="{F1A1A019-CF7E-4F1A-5C77-BBED3A999BD6}"/>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971" name="Text Box 2">
          <a:extLst>
            <a:ext uri="{FF2B5EF4-FFF2-40B4-BE49-F238E27FC236}">
              <a16:creationId xmlns:a16="http://schemas.microsoft.com/office/drawing/2014/main" id="{9172CA4C-D6D7-C8CD-EFC6-86A7EA85A871}"/>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972" name="Text Box 6">
          <a:extLst>
            <a:ext uri="{FF2B5EF4-FFF2-40B4-BE49-F238E27FC236}">
              <a16:creationId xmlns:a16="http://schemas.microsoft.com/office/drawing/2014/main" id="{585ED209-6D84-29FB-CB46-E93C291B1456}"/>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973" name="Text Box 2">
          <a:extLst>
            <a:ext uri="{FF2B5EF4-FFF2-40B4-BE49-F238E27FC236}">
              <a16:creationId xmlns:a16="http://schemas.microsoft.com/office/drawing/2014/main" id="{8E4DA8AD-A4B6-32F6-4E95-20AEAB50E527}"/>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974" name="Text Box 2">
          <a:extLst>
            <a:ext uri="{FF2B5EF4-FFF2-40B4-BE49-F238E27FC236}">
              <a16:creationId xmlns:a16="http://schemas.microsoft.com/office/drawing/2014/main" id="{6EC3587C-70CD-62E2-1D5C-24D26BBBA4F3}"/>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975" name="Text Box 2">
          <a:extLst>
            <a:ext uri="{FF2B5EF4-FFF2-40B4-BE49-F238E27FC236}">
              <a16:creationId xmlns:a16="http://schemas.microsoft.com/office/drawing/2014/main" id="{66C915CA-24AC-7AF7-93BD-AD74F5E392CF}"/>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976" name="Text Box 2">
          <a:extLst>
            <a:ext uri="{FF2B5EF4-FFF2-40B4-BE49-F238E27FC236}">
              <a16:creationId xmlns:a16="http://schemas.microsoft.com/office/drawing/2014/main" id="{E5595C06-C9A4-1A90-CC37-9FB7A575CC87}"/>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977" name="Text Box 2">
          <a:extLst>
            <a:ext uri="{FF2B5EF4-FFF2-40B4-BE49-F238E27FC236}">
              <a16:creationId xmlns:a16="http://schemas.microsoft.com/office/drawing/2014/main" id="{8F96EAA8-1B11-4E8F-EF9F-411C4F7504E2}"/>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978" name="Text Box 6">
          <a:extLst>
            <a:ext uri="{FF2B5EF4-FFF2-40B4-BE49-F238E27FC236}">
              <a16:creationId xmlns:a16="http://schemas.microsoft.com/office/drawing/2014/main" id="{2B6DFA10-A3CE-C00D-EF41-1A5DC9DB70C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979" name="Text Box 2">
          <a:extLst>
            <a:ext uri="{FF2B5EF4-FFF2-40B4-BE49-F238E27FC236}">
              <a16:creationId xmlns:a16="http://schemas.microsoft.com/office/drawing/2014/main" id="{31015AE8-B8DF-54FD-67D0-A811A1F6666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80" name="Text Box 2">
          <a:extLst>
            <a:ext uri="{FF2B5EF4-FFF2-40B4-BE49-F238E27FC236}">
              <a16:creationId xmlns:a16="http://schemas.microsoft.com/office/drawing/2014/main" id="{8FF4F964-E33A-7B7C-06B3-554B369AA99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981" name="Text Box 2">
          <a:extLst>
            <a:ext uri="{FF2B5EF4-FFF2-40B4-BE49-F238E27FC236}">
              <a16:creationId xmlns:a16="http://schemas.microsoft.com/office/drawing/2014/main" id="{79FAE4CE-D4BA-3CC9-2921-7B42E05BCBF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982" name="Text Box 2">
          <a:extLst>
            <a:ext uri="{FF2B5EF4-FFF2-40B4-BE49-F238E27FC236}">
              <a16:creationId xmlns:a16="http://schemas.microsoft.com/office/drawing/2014/main" id="{31CE7162-64A0-795F-DF18-8C40253FB32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983" name="Text Box 2">
          <a:extLst>
            <a:ext uri="{FF2B5EF4-FFF2-40B4-BE49-F238E27FC236}">
              <a16:creationId xmlns:a16="http://schemas.microsoft.com/office/drawing/2014/main" id="{2A422EB5-B3EB-9DA9-7FC3-C631521EA54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984" name="Text Box 6">
          <a:extLst>
            <a:ext uri="{FF2B5EF4-FFF2-40B4-BE49-F238E27FC236}">
              <a16:creationId xmlns:a16="http://schemas.microsoft.com/office/drawing/2014/main" id="{397D322E-911F-A437-D322-AAFA6EBED1B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985" name="Text Box 2">
          <a:extLst>
            <a:ext uri="{FF2B5EF4-FFF2-40B4-BE49-F238E27FC236}">
              <a16:creationId xmlns:a16="http://schemas.microsoft.com/office/drawing/2014/main" id="{44E1C649-A7E7-CF7B-7274-700506A6784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86" name="Text Box 2">
          <a:extLst>
            <a:ext uri="{FF2B5EF4-FFF2-40B4-BE49-F238E27FC236}">
              <a16:creationId xmlns:a16="http://schemas.microsoft.com/office/drawing/2014/main" id="{AFEA5472-B441-37A3-E11D-BF5BF9B8B06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987" name="Text Box 2">
          <a:extLst>
            <a:ext uri="{FF2B5EF4-FFF2-40B4-BE49-F238E27FC236}">
              <a16:creationId xmlns:a16="http://schemas.microsoft.com/office/drawing/2014/main" id="{03C3059B-608C-009A-93EF-2B8634E3C17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988" name="Text Box 2">
          <a:extLst>
            <a:ext uri="{FF2B5EF4-FFF2-40B4-BE49-F238E27FC236}">
              <a16:creationId xmlns:a16="http://schemas.microsoft.com/office/drawing/2014/main" id="{1104B95F-52A5-2D34-D72E-BF3CDDD9F8D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89" name="Text Box 6">
          <a:extLst>
            <a:ext uri="{FF2B5EF4-FFF2-40B4-BE49-F238E27FC236}">
              <a16:creationId xmlns:a16="http://schemas.microsoft.com/office/drawing/2014/main" id="{70D164F4-34A0-1A95-FB1A-B7C6D54F946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90" name="Text Box 2">
          <a:extLst>
            <a:ext uri="{FF2B5EF4-FFF2-40B4-BE49-F238E27FC236}">
              <a16:creationId xmlns:a16="http://schemas.microsoft.com/office/drawing/2014/main" id="{2DC35F25-B8B3-6EC4-CA5A-C0B693E3F20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91" name="Text Box 2">
          <a:extLst>
            <a:ext uri="{FF2B5EF4-FFF2-40B4-BE49-F238E27FC236}">
              <a16:creationId xmlns:a16="http://schemas.microsoft.com/office/drawing/2014/main" id="{FA6A8640-3DA1-0C8F-27BF-1133B6E69D9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92" name="Text Box 2">
          <a:extLst>
            <a:ext uri="{FF2B5EF4-FFF2-40B4-BE49-F238E27FC236}">
              <a16:creationId xmlns:a16="http://schemas.microsoft.com/office/drawing/2014/main" id="{0320196F-C6E6-0733-1A54-A9A6D556D3C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69993" name="Text Box 2">
          <a:extLst>
            <a:ext uri="{FF2B5EF4-FFF2-40B4-BE49-F238E27FC236}">
              <a16:creationId xmlns:a16="http://schemas.microsoft.com/office/drawing/2014/main" id="{5FA195FC-4B20-FE3D-EEB6-9AEF773390B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994" name="Text Box 6">
          <a:extLst>
            <a:ext uri="{FF2B5EF4-FFF2-40B4-BE49-F238E27FC236}">
              <a16:creationId xmlns:a16="http://schemas.microsoft.com/office/drawing/2014/main" id="{881EBCD4-80EF-E3DC-1910-04DC06B7CDD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995" name="Text Box 2">
          <a:extLst>
            <a:ext uri="{FF2B5EF4-FFF2-40B4-BE49-F238E27FC236}">
              <a16:creationId xmlns:a16="http://schemas.microsoft.com/office/drawing/2014/main" id="{F21ACF59-D984-FA42-EB88-3B86B5AFDBC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996" name="Text Box 2">
          <a:extLst>
            <a:ext uri="{FF2B5EF4-FFF2-40B4-BE49-F238E27FC236}">
              <a16:creationId xmlns:a16="http://schemas.microsoft.com/office/drawing/2014/main" id="{E23A9EB8-9013-91A2-5D8C-52504F42E0B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69997" name="Text Box 2">
          <a:extLst>
            <a:ext uri="{FF2B5EF4-FFF2-40B4-BE49-F238E27FC236}">
              <a16:creationId xmlns:a16="http://schemas.microsoft.com/office/drawing/2014/main" id="{64B0DF01-B418-92D0-A1F9-458A02E6381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998" name="Text Box 2">
          <a:extLst>
            <a:ext uri="{FF2B5EF4-FFF2-40B4-BE49-F238E27FC236}">
              <a16:creationId xmlns:a16="http://schemas.microsoft.com/office/drawing/2014/main" id="{DBA2C64C-32BA-3C5F-C434-31FD127028A3}"/>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69999" name="Text Box 2">
          <a:extLst>
            <a:ext uri="{FF2B5EF4-FFF2-40B4-BE49-F238E27FC236}">
              <a16:creationId xmlns:a16="http://schemas.microsoft.com/office/drawing/2014/main" id="{B14D92C9-5F81-42AE-775C-2CD8FDAC6CE4}"/>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000" name="Text Box 2">
          <a:extLst>
            <a:ext uri="{FF2B5EF4-FFF2-40B4-BE49-F238E27FC236}">
              <a16:creationId xmlns:a16="http://schemas.microsoft.com/office/drawing/2014/main" id="{7BA5B188-9899-FC66-32F9-96AE4882F1E9}"/>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001" name="Text Box 2">
          <a:extLst>
            <a:ext uri="{FF2B5EF4-FFF2-40B4-BE49-F238E27FC236}">
              <a16:creationId xmlns:a16="http://schemas.microsoft.com/office/drawing/2014/main" id="{0939B9ED-9A47-0840-AF7C-F32FCA74EDA1}"/>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002" name="Text Box 2">
          <a:extLst>
            <a:ext uri="{FF2B5EF4-FFF2-40B4-BE49-F238E27FC236}">
              <a16:creationId xmlns:a16="http://schemas.microsoft.com/office/drawing/2014/main" id="{1E883672-66EE-BAAF-7D74-C68C725C8CF0}"/>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03" name="Text Box 2">
          <a:extLst>
            <a:ext uri="{FF2B5EF4-FFF2-40B4-BE49-F238E27FC236}">
              <a16:creationId xmlns:a16="http://schemas.microsoft.com/office/drawing/2014/main" id="{69DABEFF-AB4D-999D-7FDD-AA413ADB1F1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04" name="Text Box 2">
          <a:extLst>
            <a:ext uri="{FF2B5EF4-FFF2-40B4-BE49-F238E27FC236}">
              <a16:creationId xmlns:a16="http://schemas.microsoft.com/office/drawing/2014/main" id="{C0EDEE6F-2BF1-578F-6D89-BDD86BF232B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005" name="Text Box 2">
          <a:extLst>
            <a:ext uri="{FF2B5EF4-FFF2-40B4-BE49-F238E27FC236}">
              <a16:creationId xmlns:a16="http://schemas.microsoft.com/office/drawing/2014/main" id="{15197615-999B-AB64-F758-1BD121A01A70}"/>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006" name="Text Box 2">
          <a:extLst>
            <a:ext uri="{FF2B5EF4-FFF2-40B4-BE49-F238E27FC236}">
              <a16:creationId xmlns:a16="http://schemas.microsoft.com/office/drawing/2014/main" id="{1EA1478A-DE2E-9925-6221-EAF58D4889FA}"/>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07" name="Text Box 6">
          <a:extLst>
            <a:ext uri="{FF2B5EF4-FFF2-40B4-BE49-F238E27FC236}">
              <a16:creationId xmlns:a16="http://schemas.microsoft.com/office/drawing/2014/main" id="{81A3202C-AE0A-533D-7F84-00ABD0ACBD2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08" name="Text Box 2">
          <a:extLst>
            <a:ext uri="{FF2B5EF4-FFF2-40B4-BE49-F238E27FC236}">
              <a16:creationId xmlns:a16="http://schemas.microsoft.com/office/drawing/2014/main" id="{73BAF2DC-08C0-12AB-41DA-D40144A2BC1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09" name="Text Box 2">
          <a:extLst>
            <a:ext uri="{FF2B5EF4-FFF2-40B4-BE49-F238E27FC236}">
              <a16:creationId xmlns:a16="http://schemas.microsoft.com/office/drawing/2014/main" id="{E3CCEC20-DD75-4F9C-7DE5-EFA63CF676EA}"/>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10" name="Text Box 2">
          <a:extLst>
            <a:ext uri="{FF2B5EF4-FFF2-40B4-BE49-F238E27FC236}">
              <a16:creationId xmlns:a16="http://schemas.microsoft.com/office/drawing/2014/main" id="{1E3AC6D2-C64B-4114-1E3D-247A57DA2D5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11" name="Text Box 2">
          <a:extLst>
            <a:ext uri="{FF2B5EF4-FFF2-40B4-BE49-F238E27FC236}">
              <a16:creationId xmlns:a16="http://schemas.microsoft.com/office/drawing/2014/main" id="{896BD22C-15CE-A37E-74D8-BA40DE20D50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457200</xdr:colOff>
      <xdr:row>465</xdr:row>
      <xdr:rowOff>0</xdr:rowOff>
    </xdr:from>
    <xdr:to>
      <xdr:col>14</xdr:col>
      <xdr:colOff>0</xdr:colOff>
      <xdr:row>466</xdr:row>
      <xdr:rowOff>167640</xdr:rowOff>
    </xdr:to>
    <xdr:sp macro="" textlink="">
      <xdr:nvSpPr>
        <xdr:cNvPr id="2070012" name="Text Box 2">
          <a:extLst>
            <a:ext uri="{FF2B5EF4-FFF2-40B4-BE49-F238E27FC236}">
              <a16:creationId xmlns:a16="http://schemas.microsoft.com/office/drawing/2014/main" id="{DA39812F-3C05-F728-78C0-2A74CADBBCF9}"/>
            </a:ext>
          </a:extLst>
        </xdr:cNvPr>
        <xdr:cNvSpPr txBox="1">
          <a:spLocks noChangeArrowheads="1"/>
        </xdr:cNvSpPr>
      </xdr:nvSpPr>
      <xdr:spPr bwMode="auto">
        <a:xfrm>
          <a:off x="3322320" y="90784680"/>
          <a:ext cx="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13" name="Text Box 2">
          <a:extLst>
            <a:ext uri="{FF2B5EF4-FFF2-40B4-BE49-F238E27FC236}">
              <a16:creationId xmlns:a16="http://schemas.microsoft.com/office/drawing/2014/main" id="{3D6C3639-5E01-EA2A-D33B-41DEC01FA1B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14" name="Text Box 2">
          <a:extLst>
            <a:ext uri="{FF2B5EF4-FFF2-40B4-BE49-F238E27FC236}">
              <a16:creationId xmlns:a16="http://schemas.microsoft.com/office/drawing/2014/main" id="{76AC74D8-D319-8831-DA64-1F176FB993C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15" name="Text Box 2">
          <a:extLst>
            <a:ext uri="{FF2B5EF4-FFF2-40B4-BE49-F238E27FC236}">
              <a16:creationId xmlns:a16="http://schemas.microsoft.com/office/drawing/2014/main" id="{51FA9CD2-563B-A998-D901-34F16D92EFB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16" name="Text Box 2">
          <a:extLst>
            <a:ext uri="{FF2B5EF4-FFF2-40B4-BE49-F238E27FC236}">
              <a16:creationId xmlns:a16="http://schemas.microsoft.com/office/drawing/2014/main" id="{545DFCB5-0CFD-DA30-FE31-F945D1673C0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17" name="Text Box 2">
          <a:extLst>
            <a:ext uri="{FF2B5EF4-FFF2-40B4-BE49-F238E27FC236}">
              <a16:creationId xmlns:a16="http://schemas.microsoft.com/office/drawing/2014/main" id="{237AC9AB-CA2A-858B-DC95-30FCF737E1C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18" name="Text Box 2">
          <a:extLst>
            <a:ext uri="{FF2B5EF4-FFF2-40B4-BE49-F238E27FC236}">
              <a16:creationId xmlns:a16="http://schemas.microsoft.com/office/drawing/2014/main" id="{D3934C20-8BAF-5D04-A806-58708444E17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19" name="Text Box 2">
          <a:extLst>
            <a:ext uri="{FF2B5EF4-FFF2-40B4-BE49-F238E27FC236}">
              <a16:creationId xmlns:a16="http://schemas.microsoft.com/office/drawing/2014/main" id="{A87321F5-3B33-CED8-FBD0-5A1A2B75B5D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20" name="Text Box 2">
          <a:extLst>
            <a:ext uri="{FF2B5EF4-FFF2-40B4-BE49-F238E27FC236}">
              <a16:creationId xmlns:a16="http://schemas.microsoft.com/office/drawing/2014/main" id="{59466CD2-132C-11E4-8575-F4F98404504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21" name="Text Box 2">
          <a:extLst>
            <a:ext uri="{FF2B5EF4-FFF2-40B4-BE49-F238E27FC236}">
              <a16:creationId xmlns:a16="http://schemas.microsoft.com/office/drawing/2014/main" id="{0779FDA2-ADDA-EDC2-4034-25AD7F9C33E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22" name="Text Box 2">
          <a:extLst>
            <a:ext uri="{FF2B5EF4-FFF2-40B4-BE49-F238E27FC236}">
              <a16:creationId xmlns:a16="http://schemas.microsoft.com/office/drawing/2014/main" id="{BD77CA2A-6EA6-2FB4-BE66-F04346C6A19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23" name="Text Box 2">
          <a:extLst>
            <a:ext uri="{FF2B5EF4-FFF2-40B4-BE49-F238E27FC236}">
              <a16:creationId xmlns:a16="http://schemas.microsoft.com/office/drawing/2014/main" id="{3B63371F-3014-B646-B0EB-58387B2415A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24" name="Text Box 2">
          <a:extLst>
            <a:ext uri="{FF2B5EF4-FFF2-40B4-BE49-F238E27FC236}">
              <a16:creationId xmlns:a16="http://schemas.microsoft.com/office/drawing/2014/main" id="{7126FA04-34E9-E2ED-72D4-F891D257372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25" name="Text Box 2">
          <a:extLst>
            <a:ext uri="{FF2B5EF4-FFF2-40B4-BE49-F238E27FC236}">
              <a16:creationId xmlns:a16="http://schemas.microsoft.com/office/drawing/2014/main" id="{8345418B-21E9-F27F-6F8A-EA114CC5455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26" name="Text Box 2">
          <a:extLst>
            <a:ext uri="{FF2B5EF4-FFF2-40B4-BE49-F238E27FC236}">
              <a16:creationId xmlns:a16="http://schemas.microsoft.com/office/drawing/2014/main" id="{D8B36CEE-5F1D-2396-8B8F-36E88510FC6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27" name="Text Box 2">
          <a:extLst>
            <a:ext uri="{FF2B5EF4-FFF2-40B4-BE49-F238E27FC236}">
              <a16:creationId xmlns:a16="http://schemas.microsoft.com/office/drawing/2014/main" id="{636E66B4-3869-6977-4035-52C85FE69C6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28" name="Text Box 2">
          <a:extLst>
            <a:ext uri="{FF2B5EF4-FFF2-40B4-BE49-F238E27FC236}">
              <a16:creationId xmlns:a16="http://schemas.microsoft.com/office/drawing/2014/main" id="{22ED9B6B-BF7E-0690-402C-2C9CF033C73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29" name="Text Box 2">
          <a:extLst>
            <a:ext uri="{FF2B5EF4-FFF2-40B4-BE49-F238E27FC236}">
              <a16:creationId xmlns:a16="http://schemas.microsoft.com/office/drawing/2014/main" id="{4C259128-0267-D892-CB60-9AA13E49888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30" name="Text Box 2">
          <a:extLst>
            <a:ext uri="{FF2B5EF4-FFF2-40B4-BE49-F238E27FC236}">
              <a16:creationId xmlns:a16="http://schemas.microsoft.com/office/drawing/2014/main" id="{2A54F5E9-92EC-821E-73C8-AAED14139E1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31" name="Text Box 2">
          <a:extLst>
            <a:ext uri="{FF2B5EF4-FFF2-40B4-BE49-F238E27FC236}">
              <a16:creationId xmlns:a16="http://schemas.microsoft.com/office/drawing/2014/main" id="{044E5966-2DA6-F3F0-EA46-9A5BF58ED20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32" name="Text Box 2">
          <a:extLst>
            <a:ext uri="{FF2B5EF4-FFF2-40B4-BE49-F238E27FC236}">
              <a16:creationId xmlns:a16="http://schemas.microsoft.com/office/drawing/2014/main" id="{9F2F82E7-5D23-9E8E-CF56-BCFBA2F8CAA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33" name="Text Box 2">
          <a:extLst>
            <a:ext uri="{FF2B5EF4-FFF2-40B4-BE49-F238E27FC236}">
              <a16:creationId xmlns:a16="http://schemas.microsoft.com/office/drawing/2014/main" id="{CE0DC562-9ACB-CB00-F1C5-B56EB542D73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34" name="Text Box 2">
          <a:extLst>
            <a:ext uri="{FF2B5EF4-FFF2-40B4-BE49-F238E27FC236}">
              <a16:creationId xmlns:a16="http://schemas.microsoft.com/office/drawing/2014/main" id="{E9659D58-DC3D-0DF2-03AC-52FF2D032BB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35" name="Text Box 2">
          <a:extLst>
            <a:ext uri="{FF2B5EF4-FFF2-40B4-BE49-F238E27FC236}">
              <a16:creationId xmlns:a16="http://schemas.microsoft.com/office/drawing/2014/main" id="{A8EB907E-B2DE-579E-3AF1-BA6D11A754D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36" name="Text Box 2">
          <a:extLst>
            <a:ext uri="{FF2B5EF4-FFF2-40B4-BE49-F238E27FC236}">
              <a16:creationId xmlns:a16="http://schemas.microsoft.com/office/drawing/2014/main" id="{B217302D-B377-F3C1-8150-BE8C9960D20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37" name="Text Box 2">
          <a:extLst>
            <a:ext uri="{FF2B5EF4-FFF2-40B4-BE49-F238E27FC236}">
              <a16:creationId xmlns:a16="http://schemas.microsoft.com/office/drawing/2014/main" id="{AD689FE1-5D54-46EA-FB62-BB88D598B26F}"/>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38" name="Text Box 2">
          <a:extLst>
            <a:ext uri="{FF2B5EF4-FFF2-40B4-BE49-F238E27FC236}">
              <a16:creationId xmlns:a16="http://schemas.microsoft.com/office/drawing/2014/main" id="{F02390B3-4565-584F-C90B-C27B28A14E1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39" name="Text Box 2">
          <a:extLst>
            <a:ext uri="{FF2B5EF4-FFF2-40B4-BE49-F238E27FC236}">
              <a16:creationId xmlns:a16="http://schemas.microsoft.com/office/drawing/2014/main" id="{4A26D7CD-324B-64B6-2442-479B80AF048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40" name="Text Box 2">
          <a:extLst>
            <a:ext uri="{FF2B5EF4-FFF2-40B4-BE49-F238E27FC236}">
              <a16:creationId xmlns:a16="http://schemas.microsoft.com/office/drawing/2014/main" id="{3B59B6F9-7469-E356-8111-FA027DBFD35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41" name="Text Box 2">
          <a:extLst>
            <a:ext uri="{FF2B5EF4-FFF2-40B4-BE49-F238E27FC236}">
              <a16:creationId xmlns:a16="http://schemas.microsoft.com/office/drawing/2014/main" id="{AE9F12FE-1D7C-090C-041C-358B3CE4A76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42" name="Text Box 2">
          <a:extLst>
            <a:ext uri="{FF2B5EF4-FFF2-40B4-BE49-F238E27FC236}">
              <a16:creationId xmlns:a16="http://schemas.microsoft.com/office/drawing/2014/main" id="{0B48F9EC-B5D2-C327-FCC7-A02CB7D1AB4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43" name="Text Box 2">
          <a:extLst>
            <a:ext uri="{FF2B5EF4-FFF2-40B4-BE49-F238E27FC236}">
              <a16:creationId xmlns:a16="http://schemas.microsoft.com/office/drawing/2014/main" id="{859209CE-A626-F20B-3C93-489DFC5372B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44" name="Text Box 2">
          <a:extLst>
            <a:ext uri="{FF2B5EF4-FFF2-40B4-BE49-F238E27FC236}">
              <a16:creationId xmlns:a16="http://schemas.microsoft.com/office/drawing/2014/main" id="{D6F4CFFE-2092-3632-465D-DBBD062CBF0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45" name="Text Box 2">
          <a:extLst>
            <a:ext uri="{FF2B5EF4-FFF2-40B4-BE49-F238E27FC236}">
              <a16:creationId xmlns:a16="http://schemas.microsoft.com/office/drawing/2014/main" id="{44AFA48A-A21B-F8A1-3596-27C2F512CB4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46" name="Text Box 2">
          <a:extLst>
            <a:ext uri="{FF2B5EF4-FFF2-40B4-BE49-F238E27FC236}">
              <a16:creationId xmlns:a16="http://schemas.microsoft.com/office/drawing/2014/main" id="{81A5F2EC-36D9-83B2-201A-0BCFAD33EF5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47" name="Text Box 2">
          <a:extLst>
            <a:ext uri="{FF2B5EF4-FFF2-40B4-BE49-F238E27FC236}">
              <a16:creationId xmlns:a16="http://schemas.microsoft.com/office/drawing/2014/main" id="{ECAE015E-979B-DBD3-9FF8-DF1BCF33414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48" name="Text Box 2">
          <a:extLst>
            <a:ext uri="{FF2B5EF4-FFF2-40B4-BE49-F238E27FC236}">
              <a16:creationId xmlns:a16="http://schemas.microsoft.com/office/drawing/2014/main" id="{30C579EE-3C55-0245-5D7E-1BD49C9923C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49" name="Text Box 2">
          <a:extLst>
            <a:ext uri="{FF2B5EF4-FFF2-40B4-BE49-F238E27FC236}">
              <a16:creationId xmlns:a16="http://schemas.microsoft.com/office/drawing/2014/main" id="{E20893AF-5684-A37F-7526-42AF80C8430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50" name="Text Box 2">
          <a:extLst>
            <a:ext uri="{FF2B5EF4-FFF2-40B4-BE49-F238E27FC236}">
              <a16:creationId xmlns:a16="http://schemas.microsoft.com/office/drawing/2014/main" id="{E5C53107-7CEB-D812-AEC1-D6B1B8F8A36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51" name="Text Box 2">
          <a:extLst>
            <a:ext uri="{FF2B5EF4-FFF2-40B4-BE49-F238E27FC236}">
              <a16:creationId xmlns:a16="http://schemas.microsoft.com/office/drawing/2014/main" id="{9EEC555C-D468-AC97-4D68-C2B78695E52A}"/>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52" name="Text Box 2">
          <a:extLst>
            <a:ext uri="{FF2B5EF4-FFF2-40B4-BE49-F238E27FC236}">
              <a16:creationId xmlns:a16="http://schemas.microsoft.com/office/drawing/2014/main" id="{429A5169-761B-CE09-02BC-A32E67DC66D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53" name="Text Box 2">
          <a:extLst>
            <a:ext uri="{FF2B5EF4-FFF2-40B4-BE49-F238E27FC236}">
              <a16:creationId xmlns:a16="http://schemas.microsoft.com/office/drawing/2014/main" id="{606910EB-4C63-3022-477B-F9B13837347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54" name="Text Box 2">
          <a:extLst>
            <a:ext uri="{FF2B5EF4-FFF2-40B4-BE49-F238E27FC236}">
              <a16:creationId xmlns:a16="http://schemas.microsoft.com/office/drawing/2014/main" id="{9721EE95-F74F-A9CC-8B3A-527139DED96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55" name="Text Box 2">
          <a:extLst>
            <a:ext uri="{FF2B5EF4-FFF2-40B4-BE49-F238E27FC236}">
              <a16:creationId xmlns:a16="http://schemas.microsoft.com/office/drawing/2014/main" id="{7B7BB32B-E7FA-1CEB-2688-9B1FD7ABB4C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56" name="Text Box 2">
          <a:extLst>
            <a:ext uri="{FF2B5EF4-FFF2-40B4-BE49-F238E27FC236}">
              <a16:creationId xmlns:a16="http://schemas.microsoft.com/office/drawing/2014/main" id="{EA5DCE16-4AB5-D9D3-FB2C-4E65125C718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57" name="Text Box 2">
          <a:extLst>
            <a:ext uri="{FF2B5EF4-FFF2-40B4-BE49-F238E27FC236}">
              <a16:creationId xmlns:a16="http://schemas.microsoft.com/office/drawing/2014/main" id="{92DA8C95-1BAA-8C7B-7C41-0D45CB622C0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58" name="Text Box 2">
          <a:extLst>
            <a:ext uri="{FF2B5EF4-FFF2-40B4-BE49-F238E27FC236}">
              <a16:creationId xmlns:a16="http://schemas.microsoft.com/office/drawing/2014/main" id="{0F69CB4D-6C4B-3FE4-C35C-15D72C2253A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59" name="Text Box 2">
          <a:extLst>
            <a:ext uri="{FF2B5EF4-FFF2-40B4-BE49-F238E27FC236}">
              <a16:creationId xmlns:a16="http://schemas.microsoft.com/office/drawing/2014/main" id="{5D55E90F-6D7E-EFEE-F3B2-1C1448091E2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60" name="Text Box 2">
          <a:extLst>
            <a:ext uri="{FF2B5EF4-FFF2-40B4-BE49-F238E27FC236}">
              <a16:creationId xmlns:a16="http://schemas.microsoft.com/office/drawing/2014/main" id="{7CE09D5A-8759-3BD5-03E6-D494AAD52CE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61" name="Text Box 2">
          <a:extLst>
            <a:ext uri="{FF2B5EF4-FFF2-40B4-BE49-F238E27FC236}">
              <a16:creationId xmlns:a16="http://schemas.microsoft.com/office/drawing/2014/main" id="{444B6C66-EFEC-1CC6-B2F8-BA8E4A93F26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62" name="Text Box 2">
          <a:extLst>
            <a:ext uri="{FF2B5EF4-FFF2-40B4-BE49-F238E27FC236}">
              <a16:creationId xmlns:a16="http://schemas.microsoft.com/office/drawing/2014/main" id="{87B000D3-2BAD-C863-89B7-BDE23DC9A25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63" name="Text Box 2">
          <a:extLst>
            <a:ext uri="{FF2B5EF4-FFF2-40B4-BE49-F238E27FC236}">
              <a16:creationId xmlns:a16="http://schemas.microsoft.com/office/drawing/2014/main" id="{D4DA3810-0B36-EAEE-11F2-43D84DA3771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64" name="Text Box 2">
          <a:extLst>
            <a:ext uri="{FF2B5EF4-FFF2-40B4-BE49-F238E27FC236}">
              <a16:creationId xmlns:a16="http://schemas.microsoft.com/office/drawing/2014/main" id="{90C96187-3D1C-2A95-B625-A0C28074001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65" name="Text Box 2">
          <a:extLst>
            <a:ext uri="{FF2B5EF4-FFF2-40B4-BE49-F238E27FC236}">
              <a16:creationId xmlns:a16="http://schemas.microsoft.com/office/drawing/2014/main" id="{4C12681F-7639-EF0B-116C-0B7FC96AE3C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66" name="Text Box 2">
          <a:extLst>
            <a:ext uri="{FF2B5EF4-FFF2-40B4-BE49-F238E27FC236}">
              <a16:creationId xmlns:a16="http://schemas.microsoft.com/office/drawing/2014/main" id="{171C2F07-5546-EF29-D8EA-ED0A3FF5867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67" name="Text Box 2">
          <a:extLst>
            <a:ext uri="{FF2B5EF4-FFF2-40B4-BE49-F238E27FC236}">
              <a16:creationId xmlns:a16="http://schemas.microsoft.com/office/drawing/2014/main" id="{AAA6349B-98CE-1D21-0376-750C8A6DA12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68" name="Text Box 2">
          <a:extLst>
            <a:ext uri="{FF2B5EF4-FFF2-40B4-BE49-F238E27FC236}">
              <a16:creationId xmlns:a16="http://schemas.microsoft.com/office/drawing/2014/main" id="{47622D18-AC3D-8254-563A-084D999166B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69" name="Text Box 2">
          <a:extLst>
            <a:ext uri="{FF2B5EF4-FFF2-40B4-BE49-F238E27FC236}">
              <a16:creationId xmlns:a16="http://schemas.microsoft.com/office/drawing/2014/main" id="{1D8943EE-B168-A93D-E5F7-E158377CB33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70" name="Text Box 2">
          <a:extLst>
            <a:ext uri="{FF2B5EF4-FFF2-40B4-BE49-F238E27FC236}">
              <a16:creationId xmlns:a16="http://schemas.microsoft.com/office/drawing/2014/main" id="{579E3F3C-5CD8-328A-576C-EAFAB484B67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71" name="Text Box 2">
          <a:extLst>
            <a:ext uri="{FF2B5EF4-FFF2-40B4-BE49-F238E27FC236}">
              <a16:creationId xmlns:a16="http://schemas.microsoft.com/office/drawing/2014/main" id="{5D37A815-0F14-3D3A-AF2D-B3571A31F20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72" name="Text Box 2">
          <a:extLst>
            <a:ext uri="{FF2B5EF4-FFF2-40B4-BE49-F238E27FC236}">
              <a16:creationId xmlns:a16="http://schemas.microsoft.com/office/drawing/2014/main" id="{32D3CE6B-13C7-E1FF-15CB-EE49F38A594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73" name="Text Box 2">
          <a:extLst>
            <a:ext uri="{FF2B5EF4-FFF2-40B4-BE49-F238E27FC236}">
              <a16:creationId xmlns:a16="http://schemas.microsoft.com/office/drawing/2014/main" id="{6CE69D36-6071-4516-A466-3FBCDACC6E6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74" name="Text Box 2">
          <a:extLst>
            <a:ext uri="{FF2B5EF4-FFF2-40B4-BE49-F238E27FC236}">
              <a16:creationId xmlns:a16="http://schemas.microsoft.com/office/drawing/2014/main" id="{93F13416-B988-09ED-142F-D7C41DC7E36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75" name="Text Box 2">
          <a:extLst>
            <a:ext uri="{FF2B5EF4-FFF2-40B4-BE49-F238E27FC236}">
              <a16:creationId xmlns:a16="http://schemas.microsoft.com/office/drawing/2014/main" id="{1CF9EC36-B8DC-EB3B-05A9-4608698C248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76" name="Text Box 2">
          <a:extLst>
            <a:ext uri="{FF2B5EF4-FFF2-40B4-BE49-F238E27FC236}">
              <a16:creationId xmlns:a16="http://schemas.microsoft.com/office/drawing/2014/main" id="{E89D02CD-44F3-EEEE-5F92-D289B1034D1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77" name="Text Box 2">
          <a:extLst>
            <a:ext uri="{FF2B5EF4-FFF2-40B4-BE49-F238E27FC236}">
              <a16:creationId xmlns:a16="http://schemas.microsoft.com/office/drawing/2014/main" id="{6B0C582F-B2E3-2D5A-475C-2A89B5658C0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78" name="Text Box 2">
          <a:extLst>
            <a:ext uri="{FF2B5EF4-FFF2-40B4-BE49-F238E27FC236}">
              <a16:creationId xmlns:a16="http://schemas.microsoft.com/office/drawing/2014/main" id="{08662C65-8CA3-5A62-247A-3BED4C48B95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79" name="Text Box 2">
          <a:extLst>
            <a:ext uri="{FF2B5EF4-FFF2-40B4-BE49-F238E27FC236}">
              <a16:creationId xmlns:a16="http://schemas.microsoft.com/office/drawing/2014/main" id="{0EB5F7DE-E5D0-9ACE-E880-7548BC99405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80" name="Text Box 2">
          <a:extLst>
            <a:ext uri="{FF2B5EF4-FFF2-40B4-BE49-F238E27FC236}">
              <a16:creationId xmlns:a16="http://schemas.microsoft.com/office/drawing/2014/main" id="{3A696D68-6713-470D-E900-FEFE051CC81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81" name="Text Box 2">
          <a:extLst>
            <a:ext uri="{FF2B5EF4-FFF2-40B4-BE49-F238E27FC236}">
              <a16:creationId xmlns:a16="http://schemas.microsoft.com/office/drawing/2014/main" id="{5A5B4B90-0374-E4DB-17BA-63D7ECF9CD4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82" name="Text Box 2">
          <a:extLst>
            <a:ext uri="{FF2B5EF4-FFF2-40B4-BE49-F238E27FC236}">
              <a16:creationId xmlns:a16="http://schemas.microsoft.com/office/drawing/2014/main" id="{9347604F-39D2-A195-0BF2-FBEF7C9D931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83" name="Text Box 2">
          <a:extLst>
            <a:ext uri="{FF2B5EF4-FFF2-40B4-BE49-F238E27FC236}">
              <a16:creationId xmlns:a16="http://schemas.microsoft.com/office/drawing/2014/main" id="{9D6BB50C-9EC7-FEB5-E3B4-3B0B5CE7BF3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84" name="Text Box 2">
          <a:extLst>
            <a:ext uri="{FF2B5EF4-FFF2-40B4-BE49-F238E27FC236}">
              <a16:creationId xmlns:a16="http://schemas.microsoft.com/office/drawing/2014/main" id="{96921855-5959-6FE6-C426-E98CB1C6CA2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85" name="Text Box 2">
          <a:extLst>
            <a:ext uri="{FF2B5EF4-FFF2-40B4-BE49-F238E27FC236}">
              <a16:creationId xmlns:a16="http://schemas.microsoft.com/office/drawing/2014/main" id="{AA88C8B6-7B13-818D-610F-5E4B970D284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86" name="Text Box 2">
          <a:extLst>
            <a:ext uri="{FF2B5EF4-FFF2-40B4-BE49-F238E27FC236}">
              <a16:creationId xmlns:a16="http://schemas.microsoft.com/office/drawing/2014/main" id="{9083F5FB-5FDC-E8DF-4D62-6DF095B5BE9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87" name="Text Box 2">
          <a:extLst>
            <a:ext uri="{FF2B5EF4-FFF2-40B4-BE49-F238E27FC236}">
              <a16:creationId xmlns:a16="http://schemas.microsoft.com/office/drawing/2014/main" id="{4C32602A-7474-E8B9-292A-D6B457193A3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88" name="Text Box 2">
          <a:extLst>
            <a:ext uri="{FF2B5EF4-FFF2-40B4-BE49-F238E27FC236}">
              <a16:creationId xmlns:a16="http://schemas.microsoft.com/office/drawing/2014/main" id="{4C180B97-5203-38D0-8B40-9194E94B709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89" name="Text Box 2">
          <a:extLst>
            <a:ext uri="{FF2B5EF4-FFF2-40B4-BE49-F238E27FC236}">
              <a16:creationId xmlns:a16="http://schemas.microsoft.com/office/drawing/2014/main" id="{378AA4DC-30BA-3891-64D7-E732650EF9D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90" name="Text Box 2">
          <a:extLst>
            <a:ext uri="{FF2B5EF4-FFF2-40B4-BE49-F238E27FC236}">
              <a16:creationId xmlns:a16="http://schemas.microsoft.com/office/drawing/2014/main" id="{5698A2F7-127B-C7CA-FFDA-85A1F3DAEC0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91" name="Text Box 2">
          <a:extLst>
            <a:ext uri="{FF2B5EF4-FFF2-40B4-BE49-F238E27FC236}">
              <a16:creationId xmlns:a16="http://schemas.microsoft.com/office/drawing/2014/main" id="{5801F724-3A86-8C8A-C4AA-A875390E425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92" name="Text Box 2">
          <a:extLst>
            <a:ext uri="{FF2B5EF4-FFF2-40B4-BE49-F238E27FC236}">
              <a16:creationId xmlns:a16="http://schemas.microsoft.com/office/drawing/2014/main" id="{257ABEEE-DEB3-ECAF-72E7-5874516682D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93" name="Text Box 2">
          <a:extLst>
            <a:ext uri="{FF2B5EF4-FFF2-40B4-BE49-F238E27FC236}">
              <a16:creationId xmlns:a16="http://schemas.microsoft.com/office/drawing/2014/main" id="{22FC8694-3A2C-B9BE-91D5-18EBBD26445A}"/>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094" name="Text Box 2">
          <a:extLst>
            <a:ext uri="{FF2B5EF4-FFF2-40B4-BE49-F238E27FC236}">
              <a16:creationId xmlns:a16="http://schemas.microsoft.com/office/drawing/2014/main" id="{839BFD3D-A02A-1981-A5FA-CEA8F05CED5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95" name="Text Box 1">
          <a:extLst>
            <a:ext uri="{FF2B5EF4-FFF2-40B4-BE49-F238E27FC236}">
              <a16:creationId xmlns:a16="http://schemas.microsoft.com/office/drawing/2014/main" id="{D5DE9BB0-5130-3EB3-56A5-38B71568F89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96" name="Text Box 2">
          <a:extLst>
            <a:ext uri="{FF2B5EF4-FFF2-40B4-BE49-F238E27FC236}">
              <a16:creationId xmlns:a16="http://schemas.microsoft.com/office/drawing/2014/main" id="{978E0DF7-A351-CB37-6B89-E535EEA3DD3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97" name="Text Box 3">
          <a:extLst>
            <a:ext uri="{FF2B5EF4-FFF2-40B4-BE49-F238E27FC236}">
              <a16:creationId xmlns:a16="http://schemas.microsoft.com/office/drawing/2014/main" id="{0FEF7698-A0C3-D858-B439-828A52C3215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98" name="Text Box 4">
          <a:extLst>
            <a:ext uri="{FF2B5EF4-FFF2-40B4-BE49-F238E27FC236}">
              <a16:creationId xmlns:a16="http://schemas.microsoft.com/office/drawing/2014/main" id="{4786C53D-5C36-D052-E09C-FCDAA3461EB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099" name="Text Box 5">
          <a:extLst>
            <a:ext uri="{FF2B5EF4-FFF2-40B4-BE49-F238E27FC236}">
              <a16:creationId xmlns:a16="http://schemas.microsoft.com/office/drawing/2014/main" id="{9F3A939D-3440-C6FF-4E84-004E7E43062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00" name="Text Box 1">
          <a:extLst>
            <a:ext uri="{FF2B5EF4-FFF2-40B4-BE49-F238E27FC236}">
              <a16:creationId xmlns:a16="http://schemas.microsoft.com/office/drawing/2014/main" id="{E0771B45-D4C5-B8D8-BE24-97CD3E6371E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01" name="Text Box 2">
          <a:extLst>
            <a:ext uri="{FF2B5EF4-FFF2-40B4-BE49-F238E27FC236}">
              <a16:creationId xmlns:a16="http://schemas.microsoft.com/office/drawing/2014/main" id="{CE31F8A4-F14D-642B-9602-783071F8B4C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02" name="Text Box 3">
          <a:extLst>
            <a:ext uri="{FF2B5EF4-FFF2-40B4-BE49-F238E27FC236}">
              <a16:creationId xmlns:a16="http://schemas.microsoft.com/office/drawing/2014/main" id="{61BB272B-9BB9-0419-BD0A-7241CEC0A98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03" name="Text Box 4">
          <a:extLst>
            <a:ext uri="{FF2B5EF4-FFF2-40B4-BE49-F238E27FC236}">
              <a16:creationId xmlns:a16="http://schemas.microsoft.com/office/drawing/2014/main" id="{5BD9FFA1-C351-ED0B-0718-565F471BB5B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04" name="Text Box 5">
          <a:extLst>
            <a:ext uri="{FF2B5EF4-FFF2-40B4-BE49-F238E27FC236}">
              <a16:creationId xmlns:a16="http://schemas.microsoft.com/office/drawing/2014/main" id="{91BF6A2B-3512-76A2-29B9-99761C23982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05" name="Text Box 6">
          <a:extLst>
            <a:ext uri="{FF2B5EF4-FFF2-40B4-BE49-F238E27FC236}">
              <a16:creationId xmlns:a16="http://schemas.microsoft.com/office/drawing/2014/main" id="{528889FC-C175-B23D-F1C9-690751F4A75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06" name="Text Box 7">
          <a:extLst>
            <a:ext uri="{FF2B5EF4-FFF2-40B4-BE49-F238E27FC236}">
              <a16:creationId xmlns:a16="http://schemas.microsoft.com/office/drawing/2014/main" id="{C896EA4D-1382-44FC-C80C-DEA0F9E7F3E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07" name="Text Box 8">
          <a:extLst>
            <a:ext uri="{FF2B5EF4-FFF2-40B4-BE49-F238E27FC236}">
              <a16:creationId xmlns:a16="http://schemas.microsoft.com/office/drawing/2014/main" id="{9A353892-296A-61D3-AFBA-4B214B4E34C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08" name="Text Box 7">
          <a:extLst>
            <a:ext uri="{FF2B5EF4-FFF2-40B4-BE49-F238E27FC236}">
              <a16:creationId xmlns:a16="http://schemas.microsoft.com/office/drawing/2014/main" id="{A979BCFF-5C82-2C81-583C-D958374757F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09" name="Text Box 8">
          <a:extLst>
            <a:ext uri="{FF2B5EF4-FFF2-40B4-BE49-F238E27FC236}">
              <a16:creationId xmlns:a16="http://schemas.microsoft.com/office/drawing/2014/main" id="{93B615D0-228D-5227-CF3A-C5B4BDC7F40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10" name="Text Box 7">
          <a:extLst>
            <a:ext uri="{FF2B5EF4-FFF2-40B4-BE49-F238E27FC236}">
              <a16:creationId xmlns:a16="http://schemas.microsoft.com/office/drawing/2014/main" id="{10B356CA-631F-DD35-83F5-DC1382C425B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274320</xdr:colOff>
      <xdr:row>465</xdr:row>
      <xdr:rowOff>0</xdr:rowOff>
    </xdr:from>
    <xdr:to>
      <xdr:col>14</xdr:col>
      <xdr:colOff>0</xdr:colOff>
      <xdr:row>466</xdr:row>
      <xdr:rowOff>167640</xdr:rowOff>
    </xdr:to>
    <xdr:sp macro="" textlink="">
      <xdr:nvSpPr>
        <xdr:cNvPr id="2070111" name="Text Box 8">
          <a:extLst>
            <a:ext uri="{FF2B5EF4-FFF2-40B4-BE49-F238E27FC236}">
              <a16:creationId xmlns:a16="http://schemas.microsoft.com/office/drawing/2014/main" id="{BF549F6D-6C5F-BE3D-7C22-B2CCE2B57A74}"/>
            </a:ext>
          </a:extLst>
        </xdr:cNvPr>
        <xdr:cNvSpPr txBox="1">
          <a:spLocks noChangeArrowheads="1"/>
        </xdr:cNvSpPr>
      </xdr:nvSpPr>
      <xdr:spPr bwMode="auto">
        <a:xfrm>
          <a:off x="3322320" y="90784680"/>
          <a:ext cx="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12" name="Text Box 2">
          <a:extLst>
            <a:ext uri="{FF2B5EF4-FFF2-40B4-BE49-F238E27FC236}">
              <a16:creationId xmlns:a16="http://schemas.microsoft.com/office/drawing/2014/main" id="{443C227C-B1FD-16AF-6893-5A55C3CE368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13" name="Text Box 2">
          <a:extLst>
            <a:ext uri="{FF2B5EF4-FFF2-40B4-BE49-F238E27FC236}">
              <a16:creationId xmlns:a16="http://schemas.microsoft.com/office/drawing/2014/main" id="{E07D64F3-27A0-BA59-46A3-0B87E7C83EC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14" name="Text Box 2">
          <a:extLst>
            <a:ext uri="{FF2B5EF4-FFF2-40B4-BE49-F238E27FC236}">
              <a16:creationId xmlns:a16="http://schemas.microsoft.com/office/drawing/2014/main" id="{AADBBCF5-5054-1951-520D-2CC318E10BD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15" name="Text Box 2">
          <a:extLst>
            <a:ext uri="{FF2B5EF4-FFF2-40B4-BE49-F238E27FC236}">
              <a16:creationId xmlns:a16="http://schemas.microsoft.com/office/drawing/2014/main" id="{932D53FE-F47F-ACD8-0779-DE0803E2FDC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16" name="Text Box 2">
          <a:extLst>
            <a:ext uri="{FF2B5EF4-FFF2-40B4-BE49-F238E27FC236}">
              <a16:creationId xmlns:a16="http://schemas.microsoft.com/office/drawing/2014/main" id="{F7EC2818-BBBA-27E7-E531-46AC26A4356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17" name="Text Box 6">
          <a:extLst>
            <a:ext uri="{FF2B5EF4-FFF2-40B4-BE49-F238E27FC236}">
              <a16:creationId xmlns:a16="http://schemas.microsoft.com/office/drawing/2014/main" id="{7A5CE51C-091E-41EB-EF7F-87032195B20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18" name="Text Box 2">
          <a:extLst>
            <a:ext uri="{FF2B5EF4-FFF2-40B4-BE49-F238E27FC236}">
              <a16:creationId xmlns:a16="http://schemas.microsoft.com/office/drawing/2014/main" id="{D85FCBD5-B67F-A7EA-1B09-43DCAEC87AF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19" name="Text Box 2">
          <a:extLst>
            <a:ext uri="{FF2B5EF4-FFF2-40B4-BE49-F238E27FC236}">
              <a16:creationId xmlns:a16="http://schemas.microsoft.com/office/drawing/2014/main" id="{E2B354BC-2740-8000-26B8-CA3DD6AD5B2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20" name="Text Box 2">
          <a:extLst>
            <a:ext uri="{FF2B5EF4-FFF2-40B4-BE49-F238E27FC236}">
              <a16:creationId xmlns:a16="http://schemas.microsoft.com/office/drawing/2014/main" id="{9DC1C29D-71E6-3335-39B5-92107BCB457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21" name="Text Box 6">
          <a:extLst>
            <a:ext uri="{FF2B5EF4-FFF2-40B4-BE49-F238E27FC236}">
              <a16:creationId xmlns:a16="http://schemas.microsoft.com/office/drawing/2014/main" id="{9D58E7BC-9CEB-17E1-955F-BAC0D990C16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22" name="Text Box 2">
          <a:extLst>
            <a:ext uri="{FF2B5EF4-FFF2-40B4-BE49-F238E27FC236}">
              <a16:creationId xmlns:a16="http://schemas.microsoft.com/office/drawing/2014/main" id="{F24542BB-B542-26B5-6D26-9EB4BE5CEF3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23" name="Text Box 2">
          <a:extLst>
            <a:ext uri="{FF2B5EF4-FFF2-40B4-BE49-F238E27FC236}">
              <a16:creationId xmlns:a16="http://schemas.microsoft.com/office/drawing/2014/main" id="{2B2A90D9-EF7D-372D-A8A9-D4396F1A39A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24" name="Text Box 2">
          <a:extLst>
            <a:ext uri="{FF2B5EF4-FFF2-40B4-BE49-F238E27FC236}">
              <a16:creationId xmlns:a16="http://schemas.microsoft.com/office/drawing/2014/main" id="{A0D0AB8C-6825-73D7-F11D-51CBBDC56EB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25" name="Text Box 6">
          <a:extLst>
            <a:ext uri="{FF2B5EF4-FFF2-40B4-BE49-F238E27FC236}">
              <a16:creationId xmlns:a16="http://schemas.microsoft.com/office/drawing/2014/main" id="{964FE5B8-F525-3593-5032-2A5FE463C68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26" name="Text Box 2">
          <a:extLst>
            <a:ext uri="{FF2B5EF4-FFF2-40B4-BE49-F238E27FC236}">
              <a16:creationId xmlns:a16="http://schemas.microsoft.com/office/drawing/2014/main" id="{1E689815-BAFF-7676-D0A5-64F5C9FEA05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27" name="Text Box 2">
          <a:extLst>
            <a:ext uri="{FF2B5EF4-FFF2-40B4-BE49-F238E27FC236}">
              <a16:creationId xmlns:a16="http://schemas.microsoft.com/office/drawing/2014/main" id="{6E338907-AF13-9E4B-39F2-0BB543206DA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28" name="Text Box 2">
          <a:extLst>
            <a:ext uri="{FF2B5EF4-FFF2-40B4-BE49-F238E27FC236}">
              <a16:creationId xmlns:a16="http://schemas.microsoft.com/office/drawing/2014/main" id="{F0E95E94-BCFC-BB29-7CE9-DE5E412CF25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29" name="Text Box 6">
          <a:extLst>
            <a:ext uri="{FF2B5EF4-FFF2-40B4-BE49-F238E27FC236}">
              <a16:creationId xmlns:a16="http://schemas.microsoft.com/office/drawing/2014/main" id="{CA602FA8-2840-0D70-04AE-DDB94E7CD12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30" name="Text Box 2">
          <a:extLst>
            <a:ext uri="{FF2B5EF4-FFF2-40B4-BE49-F238E27FC236}">
              <a16:creationId xmlns:a16="http://schemas.microsoft.com/office/drawing/2014/main" id="{F18ADBAD-B655-244D-D5BB-C401FD47AB3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31" name="Text Box 2">
          <a:extLst>
            <a:ext uri="{FF2B5EF4-FFF2-40B4-BE49-F238E27FC236}">
              <a16:creationId xmlns:a16="http://schemas.microsoft.com/office/drawing/2014/main" id="{938E27A2-7CD0-0F14-4C18-B11F0438469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32" name="Text Box 2">
          <a:extLst>
            <a:ext uri="{FF2B5EF4-FFF2-40B4-BE49-F238E27FC236}">
              <a16:creationId xmlns:a16="http://schemas.microsoft.com/office/drawing/2014/main" id="{BFA26E80-BF98-0988-604E-EBB52458A95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33" name="Text Box 6">
          <a:extLst>
            <a:ext uri="{FF2B5EF4-FFF2-40B4-BE49-F238E27FC236}">
              <a16:creationId xmlns:a16="http://schemas.microsoft.com/office/drawing/2014/main" id="{3BE7EB50-EE22-C476-C863-212D86AF026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34" name="Text Box 2">
          <a:extLst>
            <a:ext uri="{FF2B5EF4-FFF2-40B4-BE49-F238E27FC236}">
              <a16:creationId xmlns:a16="http://schemas.microsoft.com/office/drawing/2014/main" id="{23A346C4-8BDE-D67A-296E-987392AC23A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35" name="Text Box 2">
          <a:extLst>
            <a:ext uri="{FF2B5EF4-FFF2-40B4-BE49-F238E27FC236}">
              <a16:creationId xmlns:a16="http://schemas.microsoft.com/office/drawing/2014/main" id="{ED106E9B-1101-AD40-E7DE-1A6F79F12C8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36" name="Text Box 2">
          <a:extLst>
            <a:ext uri="{FF2B5EF4-FFF2-40B4-BE49-F238E27FC236}">
              <a16:creationId xmlns:a16="http://schemas.microsoft.com/office/drawing/2014/main" id="{6B2A2135-D255-97BE-9971-B0C79F6BBFA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37" name="Text Box 6">
          <a:extLst>
            <a:ext uri="{FF2B5EF4-FFF2-40B4-BE49-F238E27FC236}">
              <a16:creationId xmlns:a16="http://schemas.microsoft.com/office/drawing/2014/main" id="{424C14B0-4C87-B4AD-F412-84C68E89C47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38" name="Text Box 2">
          <a:extLst>
            <a:ext uri="{FF2B5EF4-FFF2-40B4-BE49-F238E27FC236}">
              <a16:creationId xmlns:a16="http://schemas.microsoft.com/office/drawing/2014/main" id="{FEC8105F-5CF1-3F5D-1A02-67A742B79D4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39" name="Text Box 2">
          <a:extLst>
            <a:ext uri="{FF2B5EF4-FFF2-40B4-BE49-F238E27FC236}">
              <a16:creationId xmlns:a16="http://schemas.microsoft.com/office/drawing/2014/main" id="{0E9970A2-F260-14F2-D5CE-723C5A75673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40" name="Text Box 2">
          <a:extLst>
            <a:ext uri="{FF2B5EF4-FFF2-40B4-BE49-F238E27FC236}">
              <a16:creationId xmlns:a16="http://schemas.microsoft.com/office/drawing/2014/main" id="{DF6FF79E-560E-AC78-7F42-3D6623C05D3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41" name="Text Box 6">
          <a:extLst>
            <a:ext uri="{FF2B5EF4-FFF2-40B4-BE49-F238E27FC236}">
              <a16:creationId xmlns:a16="http://schemas.microsoft.com/office/drawing/2014/main" id="{CD977E76-7F7B-B26B-C8E7-577C156C79E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42" name="Text Box 2">
          <a:extLst>
            <a:ext uri="{FF2B5EF4-FFF2-40B4-BE49-F238E27FC236}">
              <a16:creationId xmlns:a16="http://schemas.microsoft.com/office/drawing/2014/main" id="{2F5378E2-6E0D-8509-3790-102027C5F2F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43" name="Text Box 2">
          <a:extLst>
            <a:ext uri="{FF2B5EF4-FFF2-40B4-BE49-F238E27FC236}">
              <a16:creationId xmlns:a16="http://schemas.microsoft.com/office/drawing/2014/main" id="{7AC38E5B-C9E8-F99F-99A5-0BF3E325BF5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44" name="Text Box 2">
          <a:extLst>
            <a:ext uri="{FF2B5EF4-FFF2-40B4-BE49-F238E27FC236}">
              <a16:creationId xmlns:a16="http://schemas.microsoft.com/office/drawing/2014/main" id="{5E590F67-9526-86EF-0803-033D177633C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45" name="Text Box 6">
          <a:extLst>
            <a:ext uri="{FF2B5EF4-FFF2-40B4-BE49-F238E27FC236}">
              <a16:creationId xmlns:a16="http://schemas.microsoft.com/office/drawing/2014/main" id="{D12EBEF6-79D1-98CB-69FD-C5A1F93981B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46" name="Text Box 2">
          <a:extLst>
            <a:ext uri="{FF2B5EF4-FFF2-40B4-BE49-F238E27FC236}">
              <a16:creationId xmlns:a16="http://schemas.microsoft.com/office/drawing/2014/main" id="{20FF5DA9-CAD9-9D79-2250-22F0FC5B7D8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47" name="Text Box 2">
          <a:extLst>
            <a:ext uri="{FF2B5EF4-FFF2-40B4-BE49-F238E27FC236}">
              <a16:creationId xmlns:a16="http://schemas.microsoft.com/office/drawing/2014/main" id="{61589062-743C-7733-C5B6-DCFD41EAC22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48" name="Text Box 2">
          <a:extLst>
            <a:ext uri="{FF2B5EF4-FFF2-40B4-BE49-F238E27FC236}">
              <a16:creationId xmlns:a16="http://schemas.microsoft.com/office/drawing/2014/main" id="{7F5A57AF-BF8F-67E3-0E65-3E6C955D5A0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49" name="Text Box 6">
          <a:extLst>
            <a:ext uri="{FF2B5EF4-FFF2-40B4-BE49-F238E27FC236}">
              <a16:creationId xmlns:a16="http://schemas.microsoft.com/office/drawing/2014/main" id="{4D03C56B-4DB4-DF80-0DE9-EC5F32EAAE8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50" name="Text Box 2">
          <a:extLst>
            <a:ext uri="{FF2B5EF4-FFF2-40B4-BE49-F238E27FC236}">
              <a16:creationId xmlns:a16="http://schemas.microsoft.com/office/drawing/2014/main" id="{FC461EA4-9CF6-95EE-0E5A-39552347855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51" name="Text Box 2">
          <a:extLst>
            <a:ext uri="{FF2B5EF4-FFF2-40B4-BE49-F238E27FC236}">
              <a16:creationId xmlns:a16="http://schemas.microsoft.com/office/drawing/2014/main" id="{4A83F3EF-26BC-3016-5E0D-3F0D6ED755C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52" name="Text Box 2">
          <a:extLst>
            <a:ext uri="{FF2B5EF4-FFF2-40B4-BE49-F238E27FC236}">
              <a16:creationId xmlns:a16="http://schemas.microsoft.com/office/drawing/2014/main" id="{DE1B923D-1675-EA3F-10F4-B3E303C5105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53" name="Text Box 6">
          <a:extLst>
            <a:ext uri="{FF2B5EF4-FFF2-40B4-BE49-F238E27FC236}">
              <a16:creationId xmlns:a16="http://schemas.microsoft.com/office/drawing/2014/main" id="{DEF23A92-CB31-DC15-01B6-3E6124AE3BF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54" name="Text Box 2">
          <a:extLst>
            <a:ext uri="{FF2B5EF4-FFF2-40B4-BE49-F238E27FC236}">
              <a16:creationId xmlns:a16="http://schemas.microsoft.com/office/drawing/2014/main" id="{39E6380A-19ED-F485-3458-149A48FE698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55" name="Text Box 2">
          <a:extLst>
            <a:ext uri="{FF2B5EF4-FFF2-40B4-BE49-F238E27FC236}">
              <a16:creationId xmlns:a16="http://schemas.microsoft.com/office/drawing/2014/main" id="{F5FBF8C0-D0A5-ED82-5A36-23B909D7479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56" name="Text Box 2">
          <a:extLst>
            <a:ext uri="{FF2B5EF4-FFF2-40B4-BE49-F238E27FC236}">
              <a16:creationId xmlns:a16="http://schemas.microsoft.com/office/drawing/2014/main" id="{AB081A9A-9397-1A83-917D-6A4328E9278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57" name="Text Box 6">
          <a:extLst>
            <a:ext uri="{FF2B5EF4-FFF2-40B4-BE49-F238E27FC236}">
              <a16:creationId xmlns:a16="http://schemas.microsoft.com/office/drawing/2014/main" id="{40662CFE-C017-5DCB-CB1E-9BF1EC381FC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58" name="Text Box 2">
          <a:extLst>
            <a:ext uri="{FF2B5EF4-FFF2-40B4-BE49-F238E27FC236}">
              <a16:creationId xmlns:a16="http://schemas.microsoft.com/office/drawing/2014/main" id="{5304D072-3642-F20A-F385-93E31B167D5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59" name="Text Box 2">
          <a:extLst>
            <a:ext uri="{FF2B5EF4-FFF2-40B4-BE49-F238E27FC236}">
              <a16:creationId xmlns:a16="http://schemas.microsoft.com/office/drawing/2014/main" id="{288C0150-C448-8CDC-2B50-9A411A5DC0C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60" name="Text Box 2">
          <a:extLst>
            <a:ext uri="{FF2B5EF4-FFF2-40B4-BE49-F238E27FC236}">
              <a16:creationId xmlns:a16="http://schemas.microsoft.com/office/drawing/2014/main" id="{F6214D4B-7A34-E776-86A0-FEDD8C72D25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61" name="Text Box 6">
          <a:extLst>
            <a:ext uri="{FF2B5EF4-FFF2-40B4-BE49-F238E27FC236}">
              <a16:creationId xmlns:a16="http://schemas.microsoft.com/office/drawing/2014/main" id="{6A32C9D6-BB03-4E9D-54B6-58E323C0CA3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62" name="Text Box 2">
          <a:extLst>
            <a:ext uri="{FF2B5EF4-FFF2-40B4-BE49-F238E27FC236}">
              <a16:creationId xmlns:a16="http://schemas.microsoft.com/office/drawing/2014/main" id="{BD2CA9F3-F676-4DA4-7B94-17AF098186A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63" name="Text Box 2">
          <a:extLst>
            <a:ext uri="{FF2B5EF4-FFF2-40B4-BE49-F238E27FC236}">
              <a16:creationId xmlns:a16="http://schemas.microsoft.com/office/drawing/2014/main" id="{7D439654-4F57-B6A7-1A2A-2BAB4137FB0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64" name="Text Box 2">
          <a:extLst>
            <a:ext uri="{FF2B5EF4-FFF2-40B4-BE49-F238E27FC236}">
              <a16:creationId xmlns:a16="http://schemas.microsoft.com/office/drawing/2014/main" id="{27B77F1E-361D-4843-A58C-7B582C4FE11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65" name="Text Box 6">
          <a:extLst>
            <a:ext uri="{FF2B5EF4-FFF2-40B4-BE49-F238E27FC236}">
              <a16:creationId xmlns:a16="http://schemas.microsoft.com/office/drawing/2014/main" id="{CB03D91A-8FE7-D822-6E49-C23FC75FC22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66" name="Text Box 2">
          <a:extLst>
            <a:ext uri="{FF2B5EF4-FFF2-40B4-BE49-F238E27FC236}">
              <a16:creationId xmlns:a16="http://schemas.microsoft.com/office/drawing/2014/main" id="{99CB2407-8105-5765-5461-8624CB1C51E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67" name="Text Box 2">
          <a:extLst>
            <a:ext uri="{FF2B5EF4-FFF2-40B4-BE49-F238E27FC236}">
              <a16:creationId xmlns:a16="http://schemas.microsoft.com/office/drawing/2014/main" id="{4DA9BA7D-4A76-408C-2B5F-4465C3A1DBB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68" name="Text Box 2">
          <a:extLst>
            <a:ext uri="{FF2B5EF4-FFF2-40B4-BE49-F238E27FC236}">
              <a16:creationId xmlns:a16="http://schemas.microsoft.com/office/drawing/2014/main" id="{943EA417-888D-AA8D-B84D-77FC01B6C71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69" name="Text Box 6">
          <a:extLst>
            <a:ext uri="{FF2B5EF4-FFF2-40B4-BE49-F238E27FC236}">
              <a16:creationId xmlns:a16="http://schemas.microsoft.com/office/drawing/2014/main" id="{28D17742-A779-509F-BF74-00253A5DAD0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70" name="Text Box 2">
          <a:extLst>
            <a:ext uri="{FF2B5EF4-FFF2-40B4-BE49-F238E27FC236}">
              <a16:creationId xmlns:a16="http://schemas.microsoft.com/office/drawing/2014/main" id="{9027D1C9-D398-183D-05BA-6824A2CC388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71" name="Text Box 2">
          <a:extLst>
            <a:ext uri="{FF2B5EF4-FFF2-40B4-BE49-F238E27FC236}">
              <a16:creationId xmlns:a16="http://schemas.microsoft.com/office/drawing/2014/main" id="{2D8E682F-9C8A-A667-0F22-B0110DE6F17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72" name="Text Box 2">
          <a:extLst>
            <a:ext uri="{FF2B5EF4-FFF2-40B4-BE49-F238E27FC236}">
              <a16:creationId xmlns:a16="http://schemas.microsoft.com/office/drawing/2014/main" id="{5F0FE620-0E83-06E5-8596-C3C71C09511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73" name="Text Box 6">
          <a:extLst>
            <a:ext uri="{FF2B5EF4-FFF2-40B4-BE49-F238E27FC236}">
              <a16:creationId xmlns:a16="http://schemas.microsoft.com/office/drawing/2014/main" id="{43B08D90-9F43-E188-0662-BED6B9C88A1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74" name="Text Box 2">
          <a:extLst>
            <a:ext uri="{FF2B5EF4-FFF2-40B4-BE49-F238E27FC236}">
              <a16:creationId xmlns:a16="http://schemas.microsoft.com/office/drawing/2014/main" id="{0093AB82-F446-E3E3-B347-04BE9DDB9E4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75" name="Text Box 2">
          <a:extLst>
            <a:ext uri="{FF2B5EF4-FFF2-40B4-BE49-F238E27FC236}">
              <a16:creationId xmlns:a16="http://schemas.microsoft.com/office/drawing/2014/main" id="{D9644664-5C2B-8A09-6B96-565D7D1C144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76" name="Text Box 2">
          <a:extLst>
            <a:ext uri="{FF2B5EF4-FFF2-40B4-BE49-F238E27FC236}">
              <a16:creationId xmlns:a16="http://schemas.microsoft.com/office/drawing/2014/main" id="{16B425F8-57D9-003D-ABB1-50E411DED15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77" name="Text Box 6">
          <a:extLst>
            <a:ext uri="{FF2B5EF4-FFF2-40B4-BE49-F238E27FC236}">
              <a16:creationId xmlns:a16="http://schemas.microsoft.com/office/drawing/2014/main" id="{F8E9A869-80EC-29A1-7FAD-71DE945A8A9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78" name="Text Box 2">
          <a:extLst>
            <a:ext uri="{FF2B5EF4-FFF2-40B4-BE49-F238E27FC236}">
              <a16:creationId xmlns:a16="http://schemas.microsoft.com/office/drawing/2014/main" id="{2F92A8C4-A9BB-D87C-9F41-0D072CDE273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79" name="Text Box 2">
          <a:extLst>
            <a:ext uri="{FF2B5EF4-FFF2-40B4-BE49-F238E27FC236}">
              <a16:creationId xmlns:a16="http://schemas.microsoft.com/office/drawing/2014/main" id="{5DC85D90-6DC0-1064-5300-563B2D0CA47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80" name="Text Box 2">
          <a:extLst>
            <a:ext uri="{FF2B5EF4-FFF2-40B4-BE49-F238E27FC236}">
              <a16:creationId xmlns:a16="http://schemas.microsoft.com/office/drawing/2014/main" id="{980F1F79-49BC-ADD1-8CAC-FCBA4162849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81" name="Text Box 6">
          <a:extLst>
            <a:ext uri="{FF2B5EF4-FFF2-40B4-BE49-F238E27FC236}">
              <a16:creationId xmlns:a16="http://schemas.microsoft.com/office/drawing/2014/main" id="{7E6723A3-C943-7AF5-DFF4-861B9A9A015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82" name="Text Box 2">
          <a:extLst>
            <a:ext uri="{FF2B5EF4-FFF2-40B4-BE49-F238E27FC236}">
              <a16:creationId xmlns:a16="http://schemas.microsoft.com/office/drawing/2014/main" id="{83972161-3D71-D60E-AEE7-1F7032BFB2D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83" name="Text Box 2">
          <a:extLst>
            <a:ext uri="{FF2B5EF4-FFF2-40B4-BE49-F238E27FC236}">
              <a16:creationId xmlns:a16="http://schemas.microsoft.com/office/drawing/2014/main" id="{347F1795-D40F-2EB4-9E7F-734032E1A3E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84" name="Text Box 2">
          <a:extLst>
            <a:ext uri="{FF2B5EF4-FFF2-40B4-BE49-F238E27FC236}">
              <a16:creationId xmlns:a16="http://schemas.microsoft.com/office/drawing/2014/main" id="{0A83D163-FCBF-E4FA-2BDB-27CFBC19EB9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85" name="Text Box 6">
          <a:extLst>
            <a:ext uri="{FF2B5EF4-FFF2-40B4-BE49-F238E27FC236}">
              <a16:creationId xmlns:a16="http://schemas.microsoft.com/office/drawing/2014/main" id="{EA82C348-7CDC-9886-E97C-7DA3DA79245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86" name="Text Box 2">
          <a:extLst>
            <a:ext uri="{FF2B5EF4-FFF2-40B4-BE49-F238E27FC236}">
              <a16:creationId xmlns:a16="http://schemas.microsoft.com/office/drawing/2014/main" id="{F0A8101C-336D-1615-49B6-EC04EAE9BE2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87" name="Text Box 2">
          <a:extLst>
            <a:ext uri="{FF2B5EF4-FFF2-40B4-BE49-F238E27FC236}">
              <a16:creationId xmlns:a16="http://schemas.microsoft.com/office/drawing/2014/main" id="{F584CE67-3B42-F140-EC95-3770FF94052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88" name="Text Box 2">
          <a:extLst>
            <a:ext uri="{FF2B5EF4-FFF2-40B4-BE49-F238E27FC236}">
              <a16:creationId xmlns:a16="http://schemas.microsoft.com/office/drawing/2014/main" id="{CD2451D8-7C88-75D6-E055-AD11F2B6CA6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89" name="Text Box 6">
          <a:extLst>
            <a:ext uri="{FF2B5EF4-FFF2-40B4-BE49-F238E27FC236}">
              <a16:creationId xmlns:a16="http://schemas.microsoft.com/office/drawing/2014/main" id="{01336179-52F3-C7BE-B905-C9DC089F5EE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90" name="Text Box 2">
          <a:extLst>
            <a:ext uri="{FF2B5EF4-FFF2-40B4-BE49-F238E27FC236}">
              <a16:creationId xmlns:a16="http://schemas.microsoft.com/office/drawing/2014/main" id="{0FA8F67C-732E-CCAB-96B5-5928BE01B83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91" name="Text Box 2">
          <a:extLst>
            <a:ext uri="{FF2B5EF4-FFF2-40B4-BE49-F238E27FC236}">
              <a16:creationId xmlns:a16="http://schemas.microsoft.com/office/drawing/2014/main" id="{918FED0C-01A5-CB29-2A57-0A8FA2D209D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92" name="Text Box 2">
          <a:extLst>
            <a:ext uri="{FF2B5EF4-FFF2-40B4-BE49-F238E27FC236}">
              <a16:creationId xmlns:a16="http://schemas.microsoft.com/office/drawing/2014/main" id="{982F904D-8DA9-DE6B-A020-1D08FA62C6C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93" name="Text Box 6">
          <a:extLst>
            <a:ext uri="{FF2B5EF4-FFF2-40B4-BE49-F238E27FC236}">
              <a16:creationId xmlns:a16="http://schemas.microsoft.com/office/drawing/2014/main" id="{E770827B-3524-FA8D-26C4-95040A44490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94" name="Text Box 2">
          <a:extLst>
            <a:ext uri="{FF2B5EF4-FFF2-40B4-BE49-F238E27FC236}">
              <a16:creationId xmlns:a16="http://schemas.microsoft.com/office/drawing/2014/main" id="{9F460ECE-2CC3-676B-C996-729C5220535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95" name="Text Box 2">
          <a:extLst>
            <a:ext uri="{FF2B5EF4-FFF2-40B4-BE49-F238E27FC236}">
              <a16:creationId xmlns:a16="http://schemas.microsoft.com/office/drawing/2014/main" id="{9326EE05-C0DB-7A1B-00DF-41D72E3A1E5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96" name="Text Box 2">
          <a:extLst>
            <a:ext uri="{FF2B5EF4-FFF2-40B4-BE49-F238E27FC236}">
              <a16:creationId xmlns:a16="http://schemas.microsoft.com/office/drawing/2014/main" id="{AFC1AB57-CBF3-83DC-C6A8-EA1A5655BEE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97" name="Text Box 6">
          <a:extLst>
            <a:ext uri="{FF2B5EF4-FFF2-40B4-BE49-F238E27FC236}">
              <a16:creationId xmlns:a16="http://schemas.microsoft.com/office/drawing/2014/main" id="{66CFBAE9-19D8-DFBF-C05F-9BFF4E7AA4B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98" name="Text Box 2">
          <a:extLst>
            <a:ext uri="{FF2B5EF4-FFF2-40B4-BE49-F238E27FC236}">
              <a16:creationId xmlns:a16="http://schemas.microsoft.com/office/drawing/2014/main" id="{D748982D-23BA-3E52-EE8E-279631374A2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199" name="Text Box 2">
          <a:extLst>
            <a:ext uri="{FF2B5EF4-FFF2-40B4-BE49-F238E27FC236}">
              <a16:creationId xmlns:a16="http://schemas.microsoft.com/office/drawing/2014/main" id="{63B0E7EF-861E-7EF1-D2D7-7DD6336BEAA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00" name="Text Box 2">
          <a:extLst>
            <a:ext uri="{FF2B5EF4-FFF2-40B4-BE49-F238E27FC236}">
              <a16:creationId xmlns:a16="http://schemas.microsoft.com/office/drawing/2014/main" id="{01B626AC-DCD3-0256-C857-88AD2FF3B09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01" name="Text Box 6">
          <a:extLst>
            <a:ext uri="{FF2B5EF4-FFF2-40B4-BE49-F238E27FC236}">
              <a16:creationId xmlns:a16="http://schemas.microsoft.com/office/drawing/2014/main" id="{B2489F29-3542-58C9-C51F-15F8FB41F59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02" name="Text Box 2">
          <a:extLst>
            <a:ext uri="{FF2B5EF4-FFF2-40B4-BE49-F238E27FC236}">
              <a16:creationId xmlns:a16="http://schemas.microsoft.com/office/drawing/2014/main" id="{FE387DA3-6B7A-5BD5-DEBA-4A3881763D7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03" name="Text Box 2">
          <a:extLst>
            <a:ext uri="{FF2B5EF4-FFF2-40B4-BE49-F238E27FC236}">
              <a16:creationId xmlns:a16="http://schemas.microsoft.com/office/drawing/2014/main" id="{F875A472-BE15-E3AF-73F1-F928AE56F6A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04" name="Text Box 2">
          <a:extLst>
            <a:ext uri="{FF2B5EF4-FFF2-40B4-BE49-F238E27FC236}">
              <a16:creationId xmlns:a16="http://schemas.microsoft.com/office/drawing/2014/main" id="{E241CFBA-215C-A684-DCDF-A9FF12F9B17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05" name="Text Box 6">
          <a:extLst>
            <a:ext uri="{FF2B5EF4-FFF2-40B4-BE49-F238E27FC236}">
              <a16:creationId xmlns:a16="http://schemas.microsoft.com/office/drawing/2014/main" id="{18435007-DE6C-4428-7DD8-E4D16CA21B9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06" name="Text Box 2">
          <a:extLst>
            <a:ext uri="{FF2B5EF4-FFF2-40B4-BE49-F238E27FC236}">
              <a16:creationId xmlns:a16="http://schemas.microsoft.com/office/drawing/2014/main" id="{23CC04E5-9964-D39B-98D2-2F14FCFD826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07" name="Text Box 2">
          <a:extLst>
            <a:ext uri="{FF2B5EF4-FFF2-40B4-BE49-F238E27FC236}">
              <a16:creationId xmlns:a16="http://schemas.microsoft.com/office/drawing/2014/main" id="{7B00F8C8-4C02-EF20-8D31-6D62F2634D0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08" name="Text Box 2">
          <a:extLst>
            <a:ext uri="{FF2B5EF4-FFF2-40B4-BE49-F238E27FC236}">
              <a16:creationId xmlns:a16="http://schemas.microsoft.com/office/drawing/2014/main" id="{654A5035-5C55-C2F5-B9A8-0FEEEB8C7F4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09" name="Text Box 6">
          <a:extLst>
            <a:ext uri="{FF2B5EF4-FFF2-40B4-BE49-F238E27FC236}">
              <a16:creationId xmlns:a16="http://schemas.microsoft.com/office/drawing/2014/main" id="{389779BC-3A3F-1ED3-D2AA-57D98013F17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10" name="Text Box 2">
          <a:extLst>
            <a:ext uri="{FF2B5EF4-FFF2-40B4-BE49-F238E27FC236}">
              <a16:creationId xmlns:a16="http://schemas.microsoft.com/office/drawing/2014/main" id="{E6E8FA99-685A-68FE-7AF2-23CC345CF4B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11" name="Text Box 2">
          <a:extLst>
            <a:ext uri="{FF2B5EF4-FFF2-40B4-BE49-F238E27FC236}">
              <a16:creationId xmlns:a16="http://schemas.microsoft.com/office/drawing/2014/main" id="{E80234F0-9051-ADD1-4752-40F35337E32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12" name="Text Box 2">
          <a:extLst>
            <a:ext uri="{FF2B5EF4-FFF2-40B4-BE49-F238E27FC236}">
              <a16:creationId xmlns:a16="http://schemas.microsoft.com/office/drawing/2014/main" id="{36159694-1C86-E5FC-46CB-809D4E40DB9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13" name="Text Box 6">
          <a:extLst>
            <a:ext uri="{FF2B5EF4-FFF2-40B4-BE49-F238E27FC236}">
              <a16:creationId xmlns:a16="http://schemas.microsoft.com/office/drawing/2014/main" id="{51A55019-9371-BB54-F011-6CC27C952B5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14" name="Text Box 2">
          <a:extLst>
            <a:ext uri="{FF2B5EF4-FFF2-40B4-BE49-F238E27FC236}">
              <a16:creationId xmlns:a16="http://schemas.microsoft.com/office/drawing/2014/main" id="{F78EA78E-9982-3920-B1F7-65CF70BEAF2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15" name="Text Box 2">
          <a:extLst>
            <a:ext uri="{FF2B5EF4-FFF2-40B4-BE49-F238E27FC236}">
              <a16:creationId xmlns:a16="http://schemas.microsoft.com/office/drawing/2014/main" id="{7CA476E1-A32E-888E-2E19-FF78C10D8E1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16" name="Text Box 2">
          <a:extLst>
            <a:ext uri="{FF2B5EF4-FFF2-40B4-BE49-F238E27FC236}">
              <a16:creationId xmlns:a16="http://schemas.microsoft.com/office/drawing/2014/main" id="{0F27B9F8-CF25-F23B-5301-672467441A2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17" name="Text Box 6">
          <a:extLst>
            <a:ext uri="{FF2B5EF4-FFF2-40B4-BE49-F238E27FC236}">
              <a16:creationId xmlns:a16="http://schemas.microsoft.com/office/drawing/2014/main" id="{26E92F6F-6F9D-AAD4-AD2D-FDF4DB60740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18" name="Text Box 2">
          <a:extLst>
            <a:ext uri="{FF2B5EF4-FFF2-40B4-BE49-F238E27FC236}">
              <a16:creationId xmlns:a16="http://schemas.microsoft.com/office/drawing/2014/main" id="{460B145D-081F-9A45-FED4-6CE11686321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19" name="Text Box 2">
          <a:extLst>
            <a:ext uri="{FF2B5EF4-FFF2-40B4-BE49-F238E27FC236}">
              <a16:creationId xmlns:a16="http://schemas.microsoft.com/office/drawing/2014/main" id="{EACD9342-E1DC-85AA-F4E1-E6982486D4F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20" name="Text Box 2">
          <a:extLst>
            <a:ext uri="{FF2B5EF4-FFF2-40B4-BE49-F238E27FC236}">
              <a16:creationId xmlns:a16="http://schemas.microsoft.com/office/drawing/2014/main" id="{2E5D9631-E6B9-1A5B-3A5C-544D9F7E351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21" name="Text Box 2">
          <a:extLst>
            <a:ext uri="{FF2B5EF4-FFF2-40B4-BE49-F238E27FC236}">
              <a16:creationId xmlns:a16="http://schemas.microsoft.com/office/drawing/2014/main" id="{C9243382-A61D-6A36-934A-027070CEF98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22" name="Text Box 2">
          <a:extLst>
            <a:ext uri="{FF2B5EF4-FFF2-40B4-BE49-F238E27FC236}">
              <a16:creationId xmlns:a16="http://schemas.microsoft.com/office/drawing/2014/main" id="{2F5AAE42-BDFC-34DB-F5DE-23D9F4742EB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23" name="Text Box 6">
          <a:extLst>
            <a:ext uri="{FF2B5EF4-FFF2-40B4-BE49-F238E27FC236}">
              <a16:creationId xmlns:a16="http://schemas.microsoft.com/office/drawing/2014/main" id="{59D3D952-B61C-D2C6-9433-CD38F33FE88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24" name="Text Box 2">
          <a:extLst>
            <a:ext uri="{FF2B5EF4-FFF2-40B4-BE49-F238E27FC236}">
              <a16:creationId xmlns:a16="http://schemas.microsoft.com/office/drawing/2014/main" id="{5676548A-6651-1588-1D17-C27253FB09F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25" name="Text Box 2">
          <a:extLst>
            <a:ext uri="{FF2B5EF4-FFF2-40B4-BE49-F238E27FC236}">
              <a16:creationId xmlns:a16="http://schemas.microsoft.com/office/drawing/2014/main" id="{561EF15E-1729-8C1D-1027-C60F0928862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26" name="Text Box 2">
          <a:extLst>
            <a:ext uri="{FF2B5EF4-FFF2-40B4-BE49-F238E27FC236}">
              <a16:creationId xmlns:a16="http://schemas.microsoft.com/office/drawing/2014/main" id="{14067979-A3E8-90BC-0E8C-3251F6437C4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27" name="Text Box 2">
          <a:extLst>
            <a:ext uri="{FF2B5EF4-FFF2-40B4-BE49-F238E27FC236}">
              <a16:creationId xmlns:a16="http://schemas.microsoft.com/office/drawing/2014/main" id="{20FCB32D-A4EF-05A0-77EC-882E6155291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28" name="Text Box 6">
          <a:extLst>
            <a:ext uri="{FF2B5EF4-FFF2-40B4-BE49-F238E27FC236}">
              <a16:creationId xmlns:a16="http://schemas.microsoft.com/office/drawing/2014/main" id="{1173224F-AFC3-64FF-4DF0-40A96570DF5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29" name="Text Box 2">
          <a:extLst>
            <a:ext uri="{FF2B5EF4-FFF2-40B4-BE49-F238E27FC236}">
              <a16:creationId xmlns:a16="http://schemas.microsoft.com/office/drawing/2014/main" id="{0A89F539-72BA-12D3-E527-04EEC821B71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30" name="Text Box 2">
          <a:extLst>
            <a:ext uri="{FF2B5EF4-FFF2-40B4-BE49-F238E27FC236}">
              <a16:creationId xmlns:a16="http://schemas.microsoft.com/office/drawing/2014/main" id="{4492C875-3C1C-071C-078E-3C0B0E82389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31" name="Text Box 2">
          <a:extLst>
            <a:ext uri="{FF2B5EF4-FFF2-40B4-BE49-F238E27FC236}">
              <a16:creationId xmlns:a16="http://schemas.microsoft.com/office/drawing/2014/main" id="{58894300-35A5-1D9F-E4D9-4D2564535D0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32" name="Text Box 2">
          <a:extLst>
            <a:ext uri="{FF2B5EF4-FFF2-40B4-BE49-F238E27FC236}">
              <a16:creationId xmlns:a16="http://schemas.microsoft.com/office/drawing/2014/main" id="{E983260A-303E-989B-2131-B372F2A6126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33" name="Text Box 6">
          <a:extLst>
            <a:ext uri="{FF2B5EF4-FFF2-40B4-BE49-F238E27FC236}">
              <a16:creationId xmlns:a16="http://schemas.microsoft.com/office/drawing/2014/main" id="{F8918362-00AB-FBC8-1D5E-1F725312546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34" name="Text Box 2">
          <a:extLst>
            <a:ext uri="{FF2B5EF4-FFF2-40B4-BE49-F238E27FC236}">
              <a16:creationId xmlns:a16="http://schemas.microsoft.com/office/drawing/2014/main" id="{EFF16E78-3A96-0E1B-EAF3-72205EFF605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35" name="Text Box 2">
          <a:extLst>
            <a:ext uri="{FF2B5EF4-FFF2-40B4-BE49-F238E27FC236}">
              <a16:creationId xmlns:a16="http://schemas.microsoft.com/office/drawing/2014/main" id="{D7FBBD2A-5140-704B-01D4-84AD4D9B957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36" name="Text Box 2">
          <a:extLst>
            <a:ext uri="{FF2B5EF4-FFF2-40B4-BE49-F238E27FC236}">
              <a16:creationId xmlns:a16="http://schemas.microsoft.com/office/drawing/2014/main" id="{C101E266-6DBE-4B86-818E-174A032EFC4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37" name="Text Box 2">
          <a:extLst>
            <a:ext uri="{FF2B5EF4-FFF2-40B4-BE49-F238E27FC236}">
              <a16:creationId xmlns:a16="http://schemas.microsoft.com/office/drawing/2014/main" id="{44D3675D-69FF-E047-7E08-30AA0068549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38" name="Text Box 2">
          <a:extLst>
            <a:ext uri="{FF2B5EF4-FFF2-40B4-BE49-F238E27FC236}">
              <a16:creationId xmlns:a16="http://schemas.microsoft.com/office/drawing/2014/main" id="{227DAFB9-CB31-1D3B-E940-6D0F4B51CD8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403860</xdr:colOff>
      <xdr:row>465</xdr:row>
      <xdr:rowOff>0</xdr:rowOff>
    </xdr:from>
    <xdr:to>
      <xdr:col>16</xdr:col>
      <xdr:colOff>0</xdr:colOff>
      <xdr:row>467</xdr:row>
      <xdr:rowOff>167640</xdr:rowOff>
    </xdr:to>
    <xdr:sp macro="" textlink="">
      <xdr:nvSpPr>
        <xdr:cNvPr id="2070239" name="Text Box 2">
          <a:extLst>
            <a:ext uri="{FF2B5EF4-FFF2-40B4-BE49-F238E27FC236}">
              <a16:creationId xmlns:a16="http://schemas.microsoft.com/office/drawing/2014/main" id="{42A290E4-C5B0-A6F6-8C93-567DCC74C1FC}"/>
            </a:ext>
          </a:extLst>
        </xdr:cNvPr>
        <xdr:cNvSpPr txBox="1">
          <a:spLocks noChangeArrowheads="1"/>
        </xdr:cNvSpPr>
      </xdr:nvSpPr>
      <xdr:spPr bwMode="auto">
        <a:xfrm>
          <a:off x="3916680" y="90784680"/>
          <a:ext cx="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40" name="Text Box 6">
          <a:extLst>
            <a:ext uri="{FF2B5EF4-FFF2-40B4-BE49-F238E27FC236}">
              <a16:creationId xmlns:a16="http://schemas.microsoft.com/office/drawing/2014/main" id="{C3B20385-A9E0-5951-1E62-B5FEBF35E77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41" name="Text Box 2">
          <a:extLst>
            <a:ext uri="{FF2B5EF4-FFF2-40B4-BE49-F238E27FC236}">
              <a16:creationId xmlns:a16="http://schemas.microsoft.com/office/drawing/2014/main" id="{D89E00A8-E29C-C537-F738-2EA2A1FB1D5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42" name="Text Box 2">
          <a:extLst>
            <a:ext uri="{FF2B5EF4-FFF2-40B4-BE49-F238E27FC236}">
              <a16:creationId xmlns:a16="http://schemas.microsoft.com/office/drawing/2014/main" id="{D8DF5BBC-BDBD-8E2F-96D1-82B7DAB83F1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43" name="Text Box 2">
          <a:extLst>
            <a:ext uri="{FF2B5EF4-FFF2-40B4-BE49-F238E27FC236}">
              <a16:creationId xmlns:a16="http://schemas.microsoft.com/office/drawing/2014/main" id="{890F3F08-59CA-6891-0517-7742B9E9287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44" name="Text Box 2">
          <a:extLst>
            <a:ext uri="{FF2B5EF4-FFF2-40B4-BE49-F238E27FC236}">
              <a16:creationId xmlns:a16="http://schemas.microsoft.com/office/drawing/2014/main" id="{443BC6AA-058B-89BA-DCFB-2AC1319B603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45" name="Text Box 1">
          <a:extLst>
            <a:ext uri="{FF2B5EF4-FFF2-40B4-BE49-F238E27FC236}">
              <a16:creationId xmlns:a16="http://schemas.microsoft.com/office/drawing/2014/main" id="{6ACB8188-7F96-C6ED-DBDC-E99EC224E69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46" name="Text Box 3">
          <a:extLst>
            <a:ext uri="{FF2B5EF4-FFF2-40B4-BE49-F238E27FC236}">
              <a16:creationId xmlns:a16="http://schemas.microsoft.com/office/drawing/2014/main" id="{E6468142-77C5-ADE4-8FAB-DFB886CA4FE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47" name="Text Box 4">
          <a:extLst>
            <a:ext uri="{FF2B5EF4-FFF2-40B4-BE49-F238E27FC236}">
              <a16:creationId xmlns:a16="http://schemas.microsoft.com/office/drawing/2014/main" id="{674452B7-F046-5CCD-27FB-3142A380562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48" name="Text Box 5">
          <a:extLst>
            <a:ext uri="{FF2B5EF4-FFF2-40B4-BE49-F238E27FC236}">
              <a16:creationId xmlns:a16="http://schemas.microsoft.com/office/drawing/2014/main" id="{1DE73513-4019-99C8-5978-D3E4DAFF576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49" name="Text Box 1">
          <a:extLst>
            <a:ext uri="{FF2B5EF4-FFF2-40B4-BE49-F238E27FC236}">
              <a16:creationId xmlns:a16="http://schemas.microsoft.com/office/drawing/2014/main" id="{E7D4BC8D-F999-F20A-AB63-C2617F93919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50" name="Text Box 3">
          <a:extLst>
            <a:ext uri="{FF2B5EF4-FFF2-40B4-BE49-F238E27FC236}">
              <a16:creationId xmlns:a16="http://schemas.microsoft.com/office/drawing/2014/main" id="{A10BA302-4DDE-0A40-6504-8A6E042C4C4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51" name="Text Box 4">
          <a:extLst>
            <a:ext uri="{FF2B5EF4-FFF2-40B4-BE49-F238E27FC236}">
              <a16:creationId xmlns:a16="http://schemas.microsoft.com/office/drawing/2014/main" id="{515AFCF7-CB2E-6071-6E03-ADE3CCB2BE3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252" name="Text Box 5">
          <a:extLst>
            <a:ext uri="{FF2B5EF4-FFF2-40B4-BE49-F238E27FC236}">
              <a16:creationId xmlns:a16="http://schemas.microsoft.com/office/drawing/2014/main" id="{72FEA027-3828-7ED0-E735-87880AA69FA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253" name="Text Box 2">
          <a:extLst>
            <a:ext uri="{FF2B5EF4-FFF2-40B4-BE49-F238E27FC236}">
              <a16:creationId xmlns:a16="http://schemas.microsoft.com/office/drawing/2014/main" id="{291DDF61-2B80-2E8C-20BE-C095A457F7C0}"/>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254" name="Text Box 6">
          <a:extLst>
            <a:ext uri="{FF2B5EF4-FFF2-40B4-BE49-F238E27FC236}">
              <a16:creationId xmlns:a16="http://schemas.microsoft.com/office/drawing/2014/main" id="{94D5C4F0-9B8A-D08D-95EC-06E135DB3849}"/>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255" name="Text Box 2">
          <a:extLst>
            <a:ext uri="{FF2B5EF4-FFF2-40B4-BE49-F238E27FC236}">
              <a16:creationId xmlns:a16="http://schemas.microsoft.com/office/drawing/2014/main" id="{D2126E02-931C-8C70-E7A6-ECBAB0AF1F6D}"/>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256" name="Text Box 2">
          <a:extLst>
            <a:ext uri="{FF2B5EF4-FFF2-40B4-BE49-F238E27FC236}">
              <a16:creationId xmlns:a16="http://schemas.microsoft.com/office/drawing/2014/main" id="{7981377E-D959-EAF6-9F85-11E0C73E33B9}"/>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57" name="Text Box 2">
          <a:extLst>
            <a:ext uri="{FF2B5EF4-FFF2-40B4-BE49-F238E27FC236}">
              <a16:creationId xmlns:a16="http://schemas.microsoft.com/office/drawing/2014/main" id="{F4BF6072-D26B-BED3-DF28-0B756E10D4EA}"/>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58" name="Text Box 6">
          <a:extLst>
            <a:ext uri="{FF2B5EF4-FFF2-40B4-BE49-F238E27FC236}">
              <a16:creationId xmlns:a16="http://schemas.microsoft.com/office/drawing/2014/main" id="{26B0D086-B953-B1C6-53F6-8C72CCBA987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59" name="Text Box 2">
          <a:extLst>
            <a:ext uri="{FF2B5EF4-FFF2-40B4-BE49-F238E27FC236}">
              <a16:creationId xmlns:a16="http://schemas.microsoft.com/office/drawing/2014/main" id="{563B2640-6C1F-58D3-0256-43B5FF49932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60" name="Text Box 2">
          <a:extLst>
            <a:ext uri="{FF2B5EF4-FFF2-40B4-BE49-F238E27FC236}">
              <a16:creationId xmlns:a16="http://schemas.microsoft.com/office/drawing/2014/main" id="{7B5EBB59-C0C8-A516-DB78-0FFEA716607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61" name="Text Box 2">
          <a:extLst>
            <a:ext uri="{FF2B5EF4-FFF2-40B4-BE49-F238E27FC236}">
              <a16:creationId xmlns:a16="http://schemas.microsoft.com/office/drawing/2014/main" id="{EC76FA6A-E9BC-7FF5-8A28-F56A54401B7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62" name="Text Box 6">
          <a:extLst>
            <a:ext uri="{FF2B5EF4-FFF2-40B4-BE49-F238E27FC236}">
              <a16:creationId xmlns:a16="http://schemas.microsoft.com/office/drawing/2014/main" id="{493317F8-61AC-616B-B08C-A425C86772C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63" name="Text Box 2">
          <a:extLst>
            <a:ext uri="{FF2B5EF4-FFF2-40B4-BE49-F238E27FC236}">
              <a16:creationId xmlns:a16="http://schemas.microsoft.com/office/drawing/2014/main" id="{3BB68431-4F97-354B-885E-01112C7C835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64" name="Text Box 2">
          <a:extLst>
            <a:ext uri="{FF2B5EF4-FFF2-40B4-BE49-F238E27FC236}">
              <a16:creationId xmlns:a16="http://schemas.microsoft.com/office/drawing/2014/main" id="{B91AC274-CD43-F3ED-AF64-54AEAC6E3C0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65" name="Text Box 2">
          <a:extLst>
            <a:ext uri="{FF2B5EF4-FFF2-40B4-BE49-F238E27FC236}">
              <a16:creationId xmlns:a16="http://schemas.microsoft.com/office/drawing/2014/main" id="{FC9C2DB4-493F-F5F4-5220-8C5A2477D64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66" name="Text Box 6">
          <a:extLst>
            <a:ext uri="{FF2B5EF4-FFF2-40B4-BE49-F238E27FC236}">
              <a16:creationId xmlns:a16="http://schemas.microsoft.com/office/drawing/2014/main" id="{0EFC4498-C6FB-B6A1-E110-B349E62800D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67" name="Text Box 2">
          <a:extLst>
            <a:ext uri="{FF2B5EF4-FFF2-40B4-BE49-F238E27FC236}">
              <a16:creationId xmlns:a16="http://schemas.microsoft.com/office/drawing/2014/main" id="{1D125068-4346-BD99-1EE5-00B855B40D3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68" name="Text Box 2">
          <a:extLst>
            <a:ext uri="{FF2B5EF4-FFF2-40B4-BE49-F238E27FC236}">
              <a16:creationId xmlns:a16="http://schemas.microsoft.com/office/drawing/2014/main" id="{2C75BFF3-02D7-F0C6-38A4-5BEDF9DCB4A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69" name="Text Box 2">
          <a:extLst>
            <a:ext uri="{FF2B5EF4-FFF2-40B4-BE49-F238E27FC236}">
              <a16:creationId xmlns:a16="http://schemas.microsoft.com/office/drawing/2014/main" id="{0998EC18-1BDE-BDC2-9D93-C45DE67ECB7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70" name="Text Box 6">
          <a:extLst>
            <a:ext uri="{FF2B5EF4-FFF2-40B4-BE49-F238E27FC236}">
              <a16:creationId xmlns:a16="http://schemas.microsoft.com/office/drawing/2014/main" id="{A4D6EA70-B6E0-16A7-6480-D007ABFF7F8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71" name="Text Box 2">
          <a:extLst>
            <a:ext uri="{FF2B5EF4-FFF2-40B4-BE49-F238E27FC236}">
              <a16:creationId xmlns:a16="http://schemas.microsoft.com/office/drawing/2014/main" id="{4C3F1FCC-1211-855C-EDD6-C5E1D32F3B7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72" name="Text Box 2">
          <a:extLst>
            <a:ext uri="{FF2B5EF4-FFF2-40B4-BE49-F238E27FC236}">
              <a16:creationId xmlns:a16="http://schemas.microsoft.com/office/drawing/2014/main" id="{F7F6944E-3765-D556-B08D-242E6EAB377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73" name="Text Box 2">
          <a:extLst>
            <a:ext uri="{FF2B5EF4-FFF2-40B4-BE49-F238E27FC236}">
              <a16:creationId xmlns:a16="http://schemas.microsoft.com/office/drawing/2014/main" id="{B1E78DDE-6595-8A04-BEB1-2671358200D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274" name="Text Box 2">
          <a:extLst>
            <a:ext uri="{FF2B5EF4-FFF2-40B4-BE49-F238E27FC236}">
              <a16:creationId xmlns:a16="http://schemas.microsoft.com/office/drawing/2014/main" id="{00ECA0C0-9BDE-F5C0-A698-12A50E4335AA}"/>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75" name="Text Box 6">
          <a:extLst>
            <a:ext uri="{FF2B5EF4-FFF2-40B4-BE49-F238E27FC236}">
              <a16:creationId xmlns:a16="http://schemas.microsoft.com/office/drawing/2014/main" id="{6061B9FD-98CE-039A-1F47-58EF4F8B558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76" name="Text Box 2">
          <a:extLst>
            <a:ext uri="{FF2B5EF4-FFF2-40B4-BE49-F238E27FC236}">
              <a16:creationId xmlns:a16="http://schemas.microsoft.com/office/drawing/2014/main" id="{8C57C5D3-9759-5B32-7608-9FECCFCEC4D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77" name="Text Box 2">
          <a:extLst>
            <a:ext uri="{FF2B5EF4-FFF2-40B4-BE49-F238E27FC236}">
              <a16:creationId xmlns:a16="http://schemas.microsoft.com/office/drawing/2014/main" id="{9CD9650D-AED8-7969-6D58-797CB2FF518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78" name="Text Box 2">
          <a:extLst>
            <a:ext uri="{FF2B5EF4-FFF2-40B4-BE49-F238E27FC236}">
              <a16:creationId xmlns:a16="http://schemas.microsoft.com/office/drawing/2014/main" id="{C241B985-572C-3E5E-9529-58DB954D621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79" name="Text Box 6">
          <a:extLst>
            <a:ext uri="{FF2B5EF4-FFF2-40B4-BE49-F238E27FC236}">
              <a16:creationId xmlns:a16="http://schemas.microsoft.com/office/drawing/2014/main" id="{02A455F5-7FD5-D0B4-CEBD-52D2367CF2B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80" name="Text Box 2">
          <a:extLst>
            <a:ext uri="{FF2B5EF4-FFF2-40B4-BE49-F238E27FC236}">
              <a16:creationId xmlns:a16="http://schemas.microsoft.com/office/drawing/2014/main" id="{AB6C26F3-25ED-2DBC-2CE6-B974267DA6B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81" name="Text Box 2">
          <a:extLst>
            <a:ext uri="{FF2B5EF4-FFF2-40B4-BE49-F238E27FC236}">
              <a16:creationId xmlns:a16="http://schemas.microsoft.com/office/drawing/2014/main" id="{A5378925-4D78-B125-CB7E-CE781619927A}"/>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82" name="Text Box 2">
          <a:extLst>
            <a:ext uri="{FF2B5EF4-FFF2-40B4-BE49-F238E27FC236}">
              <a16:creationId xmlns:a16="http://schemas.microsoft.com/office/drawing/2014/main" id="{D8AD7504-6B4F-6B29-D77C-9B5B6838F0CA}"/>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83" name="Text Box 6">
          <a:extLst>
            <a:ext uri="{FF2B5EF4-FFF2-40B4-BE49-F238E27FC236}">
              <a16:creationId xmlns:a16="http://schemas.microsoft.com/office/drawing/2014/main" id="{D09D4A3A-255C-3AE1-CF6A-AD81D57368E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84" name="Text Box 2">
          <a:extLst>
            <a:ext uri="{FF2B5EF4-FFF2-40B4-BE49-F238E27FC236}">
              <a16:creationId xmlns:a16="http://schemas.microsoft.com/office/drawing/2014/main" id="{8DF0AD5C-B6E6-D8E3-36A1-63B8CF708A5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85" name="Text Box 2">
          <a:extLst>
            <a:ext uri="{FF2B5EF4-FFF2-40B4-BE49-F238E27FC236}">
              <a16:creationId xmlns:a16="http://schemas.microsoft.com/office/drawing/2014/main" id="{626020A6-7C03-7B82-66ED-4838A7A2F50F}"/>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86" name="Text Box 2">
          <a:extLst>
            <a:ext uri="{FF2B5EF4-FFF2-40B4-BE49-F238E27FC236}">
              <a16:creationId xmlns:a16="http://schemas.microsoft.com/office/drawing/2014/main" id="{67169BAE-F4AD-E2C4-D049-DA7ED2562C2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87" name="Text Box 6">
          <a:extLst>
            <a:ext uri="{FF2B5EF4-FFF2-40B4-BE49-F238E27FC236}">
              <a16:creationId xmlns:a16="http://schemas.microsoft.com/office/drawing/2014/main" id="{73020895-FFD5-C7DF-8375-776A61A95E1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88" name="Text Box 2">
          <a:extLst>
            <a:ext uri="{FF2B5EF4-FFF2-40B4-BE49-F238E27FC236}">
              <a16:creationId xmlns:a16="http://schemas.microsoft.com/office/drawing/2014/main" id="{06E71F8E-C74C-3DCE-60BE-4E59A114365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89" name="Text Box 2">
          <a:extLst>
            <a:ext uri="{FF2B5EF4-FFF2-40B4-BE49-F238E27FC236}">
              <a16:creationId xmlns:a16="http://schemas.microsoft.com/office/drawing/2014/main" id="{8E48D4EC-E046-F521-EC7E-224A754D2F9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90" name="Text Box 2">
          <a:extLst>
            <a:ext uri="{FF2B5EF4-FFF2-40B4-BE49-F238E27FC236}">
              <a16:creationId xmlns:a16="http://schemas.microsoft.com/office/drawing/2014/main" id="{9464F914-E8A2-842C-2D20-242C326EA5F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91" name="Text Box 6">
          <a:extLst>
            <a:ext uri="{FF2B5EF4-FFF2-40B4-BE49-F238E27FC236}">
              <a16:creationId xmlns:a16="http://schemas.microsoft.com/office/drawing/2014/main" id="{C1119676-9CBF-67E3-0842-C5E9063C52C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92" name="Text Box 2">
          <a:extLst>
            <a:ext uri="{FF2B5EF4-FFF2-40B4-BE49-F238E27FC236}">
              <a16:creationId xmlns:a16="http://schemas.microsoft.com/office/drawing/2014/main" id="{AB765EEB-02EE-3EBF-A590-DEE2C3C0E73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93" name="Text Box 2">
          <a:extLst>
            <a:ext uri="{FF2B5EF4-FFF2-40B4-BE49-F238E27FC236}">
              <a16:creationId xmlns:a16="http://schemas.microsoft.com/office/drawing/2014/main" id="{418D0EAF-654C-EFAE-545E-48279D6837B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94" name="Text Box 2">
          <a:extLst>
            <a:ext uri="{FF2B5EF4-FFF2-40B4-BE49-F238E27FC236}">
              <a16:creationId xmlns:a16="http://schemas.microsoft.com/office/drawing/2014/main" id="{5263443A-4125-3988-B750-C9704B47172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95" name="Text Box 6">
          <a:extLst>
            <a:ext uri="{FF2B5EF4-FFF2-40B4-BE49-F238E27FC236}">
              <a16:creationId xmlns:a16="http://schemas.microsoft.com/office/drawing/2014/main" id="{C1766432-B306-8ADD-CC00-D0D6B1FE696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96" name="Text Box 2">
          <a:extLst>
            <a:ext uri="{FF2B5EF4-FFF2-40B4-BE49-F238E27FC236}">
              <a16:creationId xmlns:a16="http://schemas.microsoft.com/office/drawing/2014/main" id="{366136CC-E353-9BF2-8CB8-DBD630B582C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97" name="Text Box 2">
          <a:extLst>
            <a:ext uri="{FF2B5EF4-FFF2-40B4-BE49-F238E27FC236}">
              <a16:creationId xmlns:a16="http://schemas.microsoft.com/office/drawing/2014/main" id="{7685D6A3-DE5E-A123-462D-FA41C0BABB7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98" name="Text Box 2">
          <a:extLst>
            <a:ext uri="{FF2B5EF4-FFF2-40B4-BE49-F238E27FC236}">
              <a16:creationId xmlns:a16="http://schemas.microsoft.com/office/drawing/2014/main" id="{454A0E46-9125-8A59-1333-A7E5FE625AC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299" name="Text Box 6">
          <a:extLst>
            <a:ext uri="{FF2B5EF4-FFF2-40B4-BE49-F238E27FC236}">
              <a16:creationId xmlns:a16="http://schemas.microsoft.com/office/drawing/2014/main" id="{C6B22573-FBBD-1B0B-4E73-50BA3D31772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00" name="Text Box 2">
          <a:extLst>
            <a:ext uri="{FF2B5EF4-FFF2-40B4-BE49-F238E27FC236}">
              <a16:creationId xmlns:a16="http://schemas.microsoft.com/office/drawing/2014/main" id="{17D20206-BDA4-2F05-67C4-74C7153B96C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01" name="Text Box 2">
          <a:extLst>
            <a:ext uri="{FF2B5EF4-FFF2-40B4-BE49-F238E27FC236}">
              <a16:creationId xmlns:a16="http://schemas.microsoft.com/office/drawing/2014/main" id="{E2EBF605-6AE4-9AA8-C7EE-63036B34051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02" name="Text Box 2">
          <a:extLst>
            <a:ext uri="{FF2B5EF4-FFF2-40B4-BE49-F238E27FC236}">
              <a16:creationId xmlns:a16="http://schemas.microsoft.com/office/drawing/2014/main" id="{E93FCA95-D613-F0A0-BB62-18AE1355DF3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03" name="Text Box 6">
          <a:extLst>
            <a:ext uri="{FF2B5EF4-FFF2-40B4-BE49-F238E27FC236}">
              <a16:creationId xmlns:a16="http://schemas.microsoft.com/office/drawing/2014/main" id="{8ABF84C6-786B-1813-D76D-3762449D8A9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04" name="Text Box 2">
          <a:extLst>
            <a:ext uri="{FF2B5EF4-FFF2-40B4-BE49-F238E27FC236}">
              <a16:creationId xmlns:a16="http://schemas.microsoft.com/office/drawing/2014/main" id="{C56B9D13-B537-F1E1-42F1-E9666D1508A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05" name="Text Box 2">
          <a:extLst>
            <a:ext uri="{FF2B5EF4-FFF2-40B4-BE49-F238E27FC236}">
              <a16:creationId xmlns:a16="http://schemas.microsoft.com/office/drawing/2014/main" id="{6B422FA2-BA79-607D-FE4F-BC04B34CD9C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06" name="Text Box 2">
          <a:extLst>
            <a:ext uri="{FF2B5EF4-FFF2-40B4-BE49-F238E27FC236}">
              <a16:creationId xmlns:a16="http://schemas.microsoft.com/office/drawing/2014/main" id="{A34C049A-596F-27D3-DD9A-1D47035802EF}"/>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07" name="Text Box 6">
          <a:extLst>
            <a:ext uri="{FF2B5EF4-FFF2-40B4-BE49-F238E27FC236}">
              <a16:creationId xmlns:a16="http://schemas.microsoft.com/office/drawing/2014/main" id="{6CEF2411-4653-3BA8-EDE8-A126D39FC67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08" name="Text Box 2">
          <a:extLst>
            <a:ext uri="{FF2B5EF4-FFF2-40B4-BE49-F238E27FC236}">
              <a16:creationId xmlns:a16="http://schemas.microsoft.com/office/drawing/2014/main" id="{803991B6-2343-D872-C3B6-AF5F9E464B9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09" name="Text Box 2">
          <a:extLst>
            <a:ext uri="{FF2B5EF4-FFF2-40B4-BE49-F238E27FC236}">
              <a16:creationId xmlns:a16="http://schemas.microsoft.com/office/drawing/2014/main" id="{22F8F5F8-0162-2AAB-F221-E42259103EB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10" name="Text Box 2">
          <a:extLst>
            <a:ext uri="{FF2B5EF4-FFF2-40B4-BE49-F238E27FC236}">
              <a16:creationId xmlns:a16="http://schemas.microsoft.com/office/drawing/2014/main" id="{699D9B09-F4FF-6FF7-10A1-F8DF006776D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11" name="Text Box 6">
          <a:extLst>
            <a:ext uri="{FF2B5EF4-FFF2-40B4-BE49-F238E27FC236}">
              <a16:creationId xmlns:a16="http://schemas.microsoft.com/office/drawing/2014/main" id="{77CDC4B8-F29C-9D2C-E93D-F4C72EA0582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12" name="Text Box 2">
          <a:extLst>
            <a:ext uri="{FF2B5EF4-FFF2-40B4-BE49-F238E27FC236}">
              <a16:creationId xmlns:a16="http://schemas.microsoft.com/office/drawing/2014/main" id="{CF70A541-D855-CF49-939C-E2CF53C4FD0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13" name="Text Box 2">
          <a:extLst>
            <a:ext uri="{FF2B5EF4-FFF2-40B4-BE49-F238E27FC236}">
              <a16:creationId xmlns:a16="http://schemas.microsoft.com/office/drawing/2014/main" id="{970B47B7-0423-1695-F0AB-A098226613B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14" name="Text Box 2">
          <a:extLst>
            <a:ext uri="{FF2B5EF4-FFF2-40B4-BE49-F238E27FC236}">
              <a16:creationId xmlns:a16="http://schemas.microsoft.com/office/drawing/2014/main" id="{78DDD653-A160-B31C-49CC-EC99DAE3417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15" name="Text Box 6">
          <a:extLst>
            <a:ext uri="{FF2B5EF4-FFF2-40B4-BE49-F238E27FC236}">
              <a16:creationId xmlns:a16="http://schemas.microsoft.com/office/drawing/2014/main" id="{14E390BB-F708-3DD0-08E9-62A7C33A836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16" name="Text Box 2">
          <a:extLst>
            <a:ext uri="{FF2B5EF4-FFF2-40B4-BE49-F238E27FC236}">
              <a16:creationId xmlns:a16="http://schemas.microsoft.com/office/drawing/2014/main" id="{849BE41D-479E-3D22-51EE-89B20A6AA20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17" name="Text Box 2">
          <a:extLst>
            <a:ext uri="{FF2B5EF4-FFF2-40B4-BE49-F238E27FC236}">
              <a16:creationId xmlns:a16="http://schemas.microsoft.com/office/drawing/2014/main" id="{FE49F25A-32EA-77B0-A2F9-B202F43157F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18" name="Text Box 2">
          <a:extLst>
            <a:ext uri="{FF2B5EF4-FFF2-40B4-BE49-F238E27FC236}">
              <a16:creationId xmlns:a16="http://schemas.microsoft.com/office/drawing/2014/main" id="{2CC798D2-D9C5-151B-8CCD-6D1F029E217F}"/>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19" name="Text Box 6">
          <a:extLst>
            <a:ext uri="{FF2B5EF4-FFF2-40B4-BE49-F238E27FC236}">
              <a16:creationId xmlns:a16="http://schemas.microsoft.com/office/drawing/2014/main" id="{3618D0F3-7CA5-DF5C-3A5F-93C52F4E1AE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20" name="Text Box 2">
          <a:extLst>
            <a:ext uri="{FF2B5EF4-FFF2-40B4-BE49-F238E27FC236}">
              <a16:creationId xmlns:a16="http://schemas.microsoft.com/office/drawing/2014/main" id="{803743E6-D646-F283-ED31-062AA041565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21" name="Text Box 2">
          <a:extLst>
            <a:ext uri="{FF2B5EF4-FFF2-40B4-BE49-F238E27FC236}">
              <a16:creationId xmlns:a16="http://schemas.microsoft.com/office/drawing/2014/main" id="{F622105C-8B3C-CE3E-BEF1-A891BFE10F2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22" name="Text Box 2">
          <a:extLst>
            <a:ext uri="{FF2B5EF4-FFF2-40B4-BE49-F238E27FC236}">
              <a16:creationId xmlns:a16="http://schemas.microsoft.com/office/drawing/2014/main" id="{D1D56946-0193-20C5-7EF3-2A413B59EC2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23" name="Text Box 6">
          <a:extLst>
            <a:ext uri="{FF2B5EF4-FFF2-40B4-BE49-F238E27FC236}">
              <a16:creationId xmlns:a16="http://schemas.microsoft.com/office/drawing/2014/main" id="{AC066CB0-E79F-1B43-A7BF-FD3DA8AC5CE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24" name="Text Box 2">
          <a:extLst>
            <a:ext uri="{FF2B5EF4-FFF2-40B4-BE49-F238E27FC236}">
              <a16:creationId xmlns:a16="http://schemas.microsoft.com/office/drawing/2014/main" id="{EEAE7052-4B1A-BB04-138A-F59B87003C6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25" name="Text Box 2">
          <a:extLst>
            <a:ext uri="{FF2B5EF4-FFF2-40B4-BE49-F238E27FC236}">
              <a16:creationId xmlns:a16="http://schemas.microsoft.com/office/drawing/2014/main" id="{165930C3-7309-31B6-F5B2-C1AC2574B2D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26" name="Text Box 2">
          <a:extLst>
            <a:ext uri="{FF2B5EF4-FFF2-40B4-BE49-F238E27FC236}">
              <a16:creationId xmlns:a16="http://schemas.microsoft.com/office/drawing/2014/main" id="{A1707F76-E725-A77A-FE6D-8D21E29CB10F}"/>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27" name="Text Box 6">
          <a:extLst>
            <a:ext uri="{FF2B5EF4-FFF2-40B4-BE49-F238E27FC236}">
              <a16:creationId xmlns:a16="http://schemas.microsoft.com/office/drawing/2014/main" id="{C8E225EA-DEF1-7559-7FED-78973090B49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28" name="Text Box 2">
          <a:extLst>
            <a:ext uri="{FF2B5EF4-FFF2-40B4-BE49-F238E27FC236}">
              <a16:creationId xmlns:a16="http://schemas.microsoft.com/office/drawing/2014/main" id="{6D073588-B6D4-04EE-9B08-3CCE0AC0541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29" name="Text Box 2">
          <a:extLst>
            <a:ext uri="{FF2B5EF4-FFF2-40B4-BE49-F238E27FC236}">
              <a16:creationId xmlns:a16="http://schemas.microsoft.com/office/drawing/2014/main" id="{62DF973D-A168-8F31-2C41-AD1CF726B86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30" name="Text Box 2">
          <a:extLst>
            <a:ext uri="{FF2B5EF4-FFF2-40B4-BE49-F238E27FC236}">
              <a16:creationId xmlns:a16="http://schemas.microsoft.com/office/drawing/2014/main" id="{C1A31BFB-E95D-E19A-8DE1-C9C307C8B88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31" name="Text Box 6">
          <a:extLst>
            <a:ext uri="{FF2B5EF4-FFF2-40B4-BE49-F238E27FC236}">
              <a16:creationId xmlns:a16="http://schemas.microsoft.com/office/drawing/2014/main" id="{18766E9E-D9AA-175C-FB9D-6631C10A24E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32" name="Text Box 2">
          <a:extLst>
            <a:ext uri="{FF2B5EF4-FFF2-40B4-BE49-F238E27FC236}">
              <a16:creationId xmlns:a16="http://schemas.microsoft.com/office/drawing/2014/main" id="{9A85DDC8-7943-1A1A-016A-F33980299E3A}"/>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33" name="Text Box 2">
          <a:extLst>
            <a:ext uri="{FF2B5EF4-FFF2-40B4-BE49-F238E27FC236}">
              <a16:creationId xmlns:a16="http://schemas.microsoft.com/office/drawing/2014/main" id="{51A2ACF7-5F52-3620-59A7-1274B185323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34" name="Text Box 2">
          <a:extLst>
            <a:ext uri="{FF2B5EF4-FFF2-40B4-BE49-F238E27FC236}">
              <a16:creationId xmlns:a16="http://schemas.microsoft.com/office/drawing/2014/main" id="{4F812FBA-451D-85CD-034B-A685AEBC3C7F}"/>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35" name="Text Box 6">
          <a:extLst>
            <a:ext uri="{FF2B5EF4-FFF2-40B4-BE49-F238E27FC236}">
              <a16:creationId xmlns:a16="http://schemas.microsoft.com/office/drawing/2014/main" id="{D0B362A7-413B-B318-E306-E4973A9BD14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36" name="Text Box 2">
          <a:extLst>
            <a:ext uri="{FF2B5EF4-FFF2-40B4-BE49-F238E27FC236}">
              <a16:creationId xmlns:a16="http://schemas.microsoft.com/office/drawing/2014/main" id="{395F4B2C-5B14-961C-61C0-9C5AA3FB95F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37" name="Text Box 2">
          <a:extLst>
            <a:ext uri="{FF2B5EF4-FFF2-40B4-BE49-F238E27FC236}">
              <a16:creationId xmlns:a16="http://schemas.microsoft.com/office/drawing/2014/main" id="{4938C252-354B-68F1-5732-DE898805124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38" name="Text Box 2">
          <a:extLst>
            <a:ext uri="{FF2B5EF4-FFF2-40B4-BE49-F238E27FC236}">
              <a16:creationId xmlns:a16="http://schemas.microsoft.com/office/drawing/2014/main" id="{C51B3F99-6C09-7E84-7BDE-C652C503C7B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39" name="Text Box 6">
          <a:extLst>
            <a:ext uri="{FF2B5EF4-FFF2-40B4-BE49-F238E27FC236}">
              <a16:creationId xmlns:a16="http://schemas.microsoft.com/office/drawing/2014/main" id="{FBC99F6C-8F08-6A31-C04E-661EB5C4FA7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40" name="Text Box 2">
          <a:extLst>
            <a:ext uri="{FF2B5EF4-FFF2-40B4-BE49-F238E27FC236}">
              <a16:creationId xmlns:a16="http://schemas.microsoft.com/office/drawing/2014/main" id="{C54CB362-EDF3-B1BB-FB34-C2D4FEAC3E2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41" name="Text Box 2">
          <a:extLst>
            <a:ext uri="{FF2B5EF4-FFF2-40B4-BE49-F238E27FC236}">
              <a16:creationId xmlns:a16="http://schemas.microsoft.com/office/drawing/2014/main" id="{202A05D5-B1CC-C880-4A2A-8A4FA992986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42" name="Text Box 2">
          <a:extLst>
            <a:ext uri="{FF2B5EF4-FFF2-40B4-BE49-F238E27FC236}">
              <a16:creationId xmlns:a16="http://schemas.microsoft.com/office/drawing/2014/main" id="{192FA653-0F9C-636D-A238-9B5BA8C0591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43" name="Text Box 6">
          <a:extLst>
            <a:ext uri="{FF2B5EF4-FFF2-40B4-BE49-F238E27FC236}">
              <a16:creationId xmlns:a16="http://schemas.microsoft.com/office/drawing/2014/main" id="{C6B1A888-E480-BBF2-AF24-DCFAF821DB2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44" name="Text Box 2">
          <a:extLst>
            <a:ext uri="{FF2B5EF4-FFF2-40B4-BE49-F238E27FC236}">
              <a16:creationId xmlns:a16="http://schemas.microsoft.com/office/drawing/2014/main" id="{DFDDAC73-15DD-12A9-B92A-816DA5B970B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45" name="Text Box 2">
          <a:extLst>
            <a:ext uri="{FF2B5EF4-FFF2-40B4-BE49-F238E27FC236}">
              <a16:creationId xmlns:a16="http://schemas.microsoft.com/office/drawing/2014/main" id="{8ED38108-A1F9-6A1B-26F3-E6C33EB66DC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46" name="Text Box 2">
          <a:extLst>
            <a:ext uri="{FF2B5EF4-FFF2-40B4-BE49-F238E27FC236}">
              <a16:creationId xmlns:a16="http://schemas.microsoft.com/office/drawing/2014/main" id="{459A8935-AFC5-26E5-6B84-445904E32EA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47" name="Text Box 6">
          <a:extLst>
            <a:ext uri="{FF2B5EF4-FFF2-40B4-BE49-F238E27FC236}">
              <a16:creationId xmlns:a16="http://schemas.microsoft.com/office/drawing/2014/main" id="{47997C7A-BE86-E401-045F-C2E92EA29F2F}"/>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48" name="Text Box 2">
          <a:extLst>
            <a:ext uri="{FF2B5EF4-FFF2-40B4-BE49-F238E27FC236}">
              <a16:creationId xmlns:a16="http://schemas.microsoft.com/office/drawing/2014/main" id="{5D3813EB-1B8A-FDEC-5CE0-231B9646E53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49" name="Text Box 2">
          <a:extLst>
            <a:ext uri="{FF2B5EF4-FFF2-40B4-BE49-F238E27FC236}">
              <a16:creationId xmlns:a16="http://schemas.microsoft.com/office/drawing/2014/main" id="{DC5AC17C-C3AE-C30E-F87A-071D0EC18E2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50" name="Text Box 2">
          <a:extLst>
            <a:ext uri="{FF2B5EF4-FFF2-40B4-BE49-F238E27FC236}">
              <a16:creationId xmlns:a16="http://schemas.microsoft.com/office/drawing/2014/main" id="{9F4B544E-544F-2A98-0DA2-72A3169CD5C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51" name="Text Box 6">
          <a:extLst>
            <a:ext uri="{FF2B5EF4-FFF2-40B4-BE49-F238E27FC236}">
              <a16:creationId xmlns:a16="http://schemas.microsoft.com/office/drawing/2014/main" id="{98E74C59-0085-A0CC-3136-661014EA28E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52" name="Text Box 2">
          <a:extLst>
            <a:ext uri="{FF2B5EF4-FFF2-40B4-BE49-F238E27FC236}">
              <a16:creationId xmlns:a16="http://schemas.microsoft.com/office/drawing/2014/main" id="{F04EDA95-2D19-EBE3-7B32-93EC8A372602}"/>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53" name="Text Box 2">
          <a:extLst>
            <a:ext uri="{FF2B5EF4-FFF2-40B4-BE49-F238E27FC236}">
              <a16:creationId xmlns:a16="http://schemas.microsoft.com/office/drawing/2014/main" id="{90EA1C05-BD12-8E61-E0FC-647BBBDD164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54" name="Text Box 2">
          <a:extLst>
            <a:ext uri="{FF2B5EF4-FFF2-40B4-BE49-F238E27FC236}">
              <a16:creationId xmlns:a16="http://schemas.microsoft.com/office/drawing/2014/main" id="{4BFA175F-43C4-F8A4-7461-16E1D84D564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55" name="Text Box 6">
          <a:extLst>
            <a:ext uri="{FF2B5EF4-FFF2-40B4-BE49-F238E27FC236}">
              <a16:creationId xmlns:a16="http://schemas.microsoft.com/office/drawing/2014/main" id="{6A23626C-B4A1-1DE4-E5DD-EA044599CD4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56" name="Text Box 2">
          <a:extLst>
            <a:ext uri="{FF2B5EF4-FFF2-40B4-BE49-F238E27FC236}">
              <a16:creationId xmlns:a16="http://schemas.microsoft.com/office/drawing/2014/main" id="{2CD144D1-66FD-586A-E911-12C46169D56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57" name="Text Box 2">
          <a:extLst>
            <a:ext uri="{FF2B5EF4-FFF2-40B4-BE49-F238E27FC236}">
              <a16:creationId xmlns:a16="http://schemas.microsoft.com/office/drawing/2014/main" id="{B7741EC9-8CF7-F0EC-0B34-AAF578195E0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58" name="Text Box 2">
          <a:extLst>
            <a:ext uri="{FF2B5EF4-FFF2-40B4-BE49-F238E27FC236}">
              <a16:creationId xmlns:a16="http://schemas.microsoft.com/office/drawing/2014/main" id="{A8B1E19F-F96D-E5CE-2865-59D68FB5538F}"/>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59" name="Text Box 2">
          <a:extLst>
            <a:ext uri="{FF2B5EF4-FFF2-40B4-BE49-F238E27FC236}">
              <a16:creationId xmlns:a16="http://schemas.microsoft.com/office/drawing/2014/main" id="{77411C35-6814-F765-D0BE-0D48BCB7EF0D}"/>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60" name="Text Box 6">
          <a:extLst>
            <a:ext uri="{FF2B5EF4-FFF2-40B4-BE49-F238E27FC236}">
              <a16:creationId xmlns:a16="http://schemas.microsoft.com/office/drawing/2014/main" id="{FC0EE1F8-F037-C338-424C-7855E6D93F2C}"/>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61" name="Text Box 2">
          <a:extLst>
            <a:ext uri="{FF2B5EF4-FFF2-40B4-BE49-F238E27FC236}">
              <a16:creationId xmlns:a16="http://schemas.microsoft.com/office/drawing/2014/main" id="{1EB1D5EF-A372-7E0A-C01B-99CA1801C9FD}"/>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62" name="Text Box 2">
          <a:extLst>
            <a:ext uri="{FF2B5EF4-FFF2-40B4-BE49-F238E27FC236}">
              <a16:creationId xmlns:a16="http://schemas.microsoft.com/office/drawing/2014/main" id="{E853AE6D-C310-902B-487F-8BAE893CA85D}"/>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63" name="Text Box 2">
          <a:extLst>
            <a:ext uri="{FF2B5EF4-FFF2-40B4-BE49-F238E27FC236}">
              <a16:creationId xmlns:a16="http://schemas.microsoft.com/office/drawing/2014/main" id="{9D64496D-098E-B480-2E4F-0607BAE16A1C}"/>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64" name="Text Box 2">
          <a:extLst>
            <a:ext uri="{FF2B5EF4-FFF2-40B4-BE49-F238E27FC236}">
              <a16:creationId xmlns:a16="http://schemas.microsoft.com/office/drawing/2014/main" id="{AA387AB9-45D5-47E4-C718-DB5D67F4DEA4}"/>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65" name="Text Box 2">
          <a:extLst>
            <a:ext uri="{FF2B5EF4-FFF2-40B4-BE49-F238E27FC236}">
              <a16:creationId xmlns:a16="http://schemas.microsoft.com/office/drawing/2014/main" id="{DC88CE5D-BC71-FC88-FE23-F8272D98C46F}"/>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66" name="Text Box 6">
          <a:extLst>
            <a:ext uri="{FF2B5EF4-FFF2-40B4-BE49-F238E27FC236}">
              <a16:creationId xmlns:a16="http://schemas.microsoft.com/office/drawing/2014/main" id="{D348CC2E-A82A-F0C3-EB11-094075E35352}"/>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67" name="Text Box 2">
          <a:extLst>
            <a:ext uri="{FF2B5EF4-FFF2-40B4-BE49-F238E27FC236}">
              <a16:creationId xmlns:a16="http://schemas.microsoft.com/office/drawing/2014/main" id="{404B354F-106E-505D-0DBA-CC162B2A82BB}"/>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68" name="Text Box 2">
          <a:extLst>
            <a:ext uri="{FF2B5EF4-FFF2-40B4-BE49-F238E27FC236}">
              <a16:creationId xmlns:a16="http://schemas.microsoft.com/office/drawing/2014/main" id="{FB05CB48-2041-2E0F-78FB-BC0BF252F26C}"/>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69" name="Text Box 2">
          <a:extLst>
            <a:ext uri="{FF2B5EF4-FFF2-40B4-BE49-F238E27FC236}">
              <a16:creationId xmlns:a16="http://schemas.microsoft.com/office/drawing/2014/main" id="{F0174558-B40C-1B85-9A5B-65948200617B}"/>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70" name="Text Box 2">
          <a:extLst>
            <a:ext uri="{FF2B5EF4-FFF2-40B4-BE49-F238E27FC236}">
              <a16:creationId xmlns:a16="http://schemas.microsoft.com/office/drawing/2014/main" id="{4EE422FF-C3EA-2C6E-C32A-BFA4360CAE04}"/>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71" name="Text Box 2">
          <a:extLst>
            <a:ext uri="{FF2B5EF4-FFF2-40B4-BE49-F238E27FC236}">
              <a16:creationId xmlns:a16="http://schemas.microsoft.com/office/drawing/2014/main" id="{4EA76755-E591-0AF5-0D07-AE8028452FA8}"/>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372" name="Text Box 6">
          <a:extLst>
            <a:ext uri="{FF2B5EF4-FFF2-40B4-BE49-F238E27FC236}">
              <a16:creationId xmlns:a16="http://schemas.microsoft.com/office/drawing/2014/main" id="{AC9E0336-4587-BE56-81FC-F59895B5B1B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373" name="Text Box 2">
          <a:extLst>
            <a:ext uri="{FF2B5EF4-FFF2-40B4-BE49-F238E27FC236}">
              <a16:creationId xmlns:a16="http://schemas.microsoft.com/office/drawing/2014/main" id="{3CF2E81E-87BF-D81B-9A6B-096CF06F314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74" name="Text Box 2">
          <a:extLst>
            <a:ext uri="{FF2B5EF4-FFF2-40B4-BE49-F238E27FC236}">
              <a16:creationId xmlns:a16="http://schemas.microsoft.com/office/drawing/2014/main" id="{94450180-A8E1-2600-A843-46C7AB5F610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375" name="Text Box 2">
          <a:extLst>
            <a:ext uri="{FF2B5EF4-FFF2-40B4-BE49-F238E27FC236}">
              <a16:creationId xmlns:a16="http://schemas.microsoft.com/office/drawing/2014/main" id="{24E2CAD7-0CBA-D8D3-1577-93E12359F87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376" name="Text Box 2">
          <a:extLst>
            <a:ext uri="{FF2B5EF4-FFF2-40B4-BE49-F238E27FC236}">
              <a16:creationId xmlns:a16="http://schemas.microsoft.com/office/drawing/2014/main" id="{B46FFD69-26B7-21A9-85E2-B7C297F1B8A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377" name="Text Box 2">
          <a:extLst>
            <a:ext uri="{FF2B5EF4-FFF2-40B4-BE49-F238E27FC236}">
              <a16:creationId xmlns:a16="http://schemas.microsoft.com/office/drawing/2014/main" id="{843FAD95-FDE1-9423-A7B9-1C44DDB496A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378" name="Text Box 6">
          <a:extLst>
            <a:ext uri="{FF2B5EF4-FFF2-40B4-BE49-F238E27FC236}">
              <a16:creationId xmlns:a16="http://schemas.microsoft.com/office/drawing/2014/main" id="{12BD0D41-7106-8D0A-1AAE-3BA39C09D7CA}"/>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379" name="Text Box 2">
          <a:extLst>
            <a:ext uri="{FF2B5EF4-FFF2-40B4-BE49-F238E27FC236}">
              <a16:creationId xmlns:a16="http://schemas.microsoft.com/office/drawing/2014/main" id="{0017D84E-EB9C-2FA8-C3F1-216E517E668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80" name="Text Box 2">
          <a:extLst>
            <a:ext uri="{FF2B5EF4-FFF2-40B4-BE49-F238E27FC236}">
              <a16:creationId xmlns:a16="http://schemas.microsoft.com/office/drawing/2014/main" id="{E24A1E38-BD4E-92F6-BD58-41FCABAED86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381" name="Text Box 2">
          <a:extLst>
            <a:ext uri="{FF2B5EF4-FFF2-40B4-BE49-F238E27FC236}">
              <a16:creationId xmlns:a16="http://schemas.microsoft.com/office/drawing/2014/main" id="{4F74E6F4-C34F-8C97-AFCA-9478C430BA2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382" name="Text Box 2">
          <a:extLst>
            <a:ext uri="{FF2B5EF4-FFF2-40B4-BE49-F238E27FC236}">
              <a16:creationId xmlns:a16="http://schemas.microsoft.com/office/drawing/2014/main" id="{87C0FAE3-8503-9460-2989-2C13821C5EE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83" name="Text Box 6">
          <a:extLst>
            <a:ext uri="{FF2B5EF4-FFF2-40B4-BE49-F238E27FC236}">
              <a16:creationId xmlns:a16="http://schemas.microsoft.com/office/drawing/2014/main" id="{63EBE2EB-89D9-45EA-E40C-2389287F763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84" name="Text Box 2">
          <a:extLst>
            <a:ext uri="{FF2B5EF4-FFF2-40B4-BE49-F238E27FC236}">
              <a16:creationId xmlns:a16="http://schemas.microsoft.com/office/drawing/2014/main" id="{91ECD77A-1DB9-73AC-C9E0-2A56043DA1A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85" name="Text Box 2">
          <a:extLst>
            <a:ext uri="{FF2B5EF4-FFF2-40B4-BE49-F238E27FC236}">
              <a16:creationId xmlns:a16="http://schemas.microsoft.com/office/drawing/2014/main" id="{3F025B35-0E66-F182-1830-661738996D2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86" name="Text Box 2">
          <a:extLst>
            <a:ext uri="{FF2B5EF4-FFF2-40B4-BE49-F238E27FC236}">
              <a16:creationId xmlns:a16="http://schemas.microsoft.com/office/drawing/2014/main" id="{0FCA72EC-436C-9773-8BC4-3DDB7E2345E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87" name="Text Box 2">
          <a:extLst>
            <a:ext uri="{FF2B5EF4-FFF2-40B4-BE49-F238E27FC236}">
              <a16:creationId xmlns:a16="http://schemas.microsoft.com/office/drawing/2014/main" id="{2D504D16-DEA9-9AF6-0F80-F091C797034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388" name="Text Box 6">
          <a:extLst>
            <a:ext uri="{FF2B5EF4-FFF2-40B4-BE49-F238E27FC236}">
              <a16:creationId xmlns:a16="http://schemas.microsoft.com/office/drawing/2014/main" id="{FAA681C3-4C4D-F51C-9C08-03554F88B98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389" name="Text Box 2">
          <a:extLst>
            <a:ext uri="{FF2B5EF4-FFF2-40B4-BE49-F238E27FC236}">
              <a16:creationId xmlns:a16="http://schemas.microsoft.com/office/drawing/2014/main" id="{DDD1ABCE-D7BE-6405-A70D-721D1A7E482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390" name="Text Box 2">
          <a:extLst>
            <a:ext uri="{FF2B5EF4-FFF2-40B4-BE49-F238E27FC236}">
              <a16:creationId xmlns:a16="http://schemas.microsoft.com/office/drawing/2014/main" id="{24246D54-3919-CB14-AE84-0CD3BB1016D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391" name="Text Box 2">
          <a:extLst>
            <a:ext uri="{FF2B5EF4-FFF2-40B4-BE49-F238E27FC236}">
              <a16:creationId xmlns:a16="http://schemas.microsoft.com/office/drawing/2014/main" id="{E4274C50-3F1C-3C5B-6CC7-F265BC6FD0E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92" name="Text Box 2">
          <a:extLst>
            <a:ext uri="{FF2B5EF4-FFF2-40B4-BE49-F238E27FC236}">
              <a16:creationId xmlns:a16="http://schemas.microsoft.com/office/drawing/2014/main" id="{1019832E-FFA0-3A88-7258-20B37C881B7C}"/>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93" name="Text Box 2">
          <a:extLst>
            <a:ext uri="{FF2B5EF4-FFF2-40B4-BE49-F238E27FC236}">
              <a16:creationId xmlns:a16="http://schemas.microsoft.com/office/drawing/2014/main" id="{E77D5175-4954-0615-C829-7926CE99DDBB}"/>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94" name="Text Box 2">
          <a:extLst>
            <a:ext uri="{FF2B5EF4-FFF2-40B4-BE49-F238E27FC236}">
              <a16:creationId xmlns:a16="http://schemas.microsoft.com/office/drawing/2014/main" id="{B74E8FA3-A556-C5BE-D6B6-B4E7CDBFC90D}"/>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95" name="Text Box 2">
          <a:extLst>
            <a:ext uri="{FF2B5EF4-FFF2-40B4-BE49-F238E27FC236}">
              <a16:creationId xmlns:a16="http://schemas.microsoft.com/office/drawing/2014/main" id="{26D2EB34-01B0-7007-B6EA-8898F500CC8D}"/>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96" name="Text Box 2">
          <a:extLst>
            <a:ext uri="{FF2B5EF4-FFF2-40B4-BE49-F238E27FC236}">
              <a16:creationId xmlns:a16="http://schemas.microsoft.com/office/drawing/2014/main" id="{365095D5-A369-8176-5BA3-43E118F9D3A9}"/>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397" name="Text Box 2">
          <a:extLst>
            <a:ext uri="{FF2B5EF4-FFF2-40B4-BE49-F238E27FC236}">
              <a16:creationId xmlns:a16="http://schemas.microsoft.com/office/drawing/2014/main" id="{7CF1C2A8-9329-AFA1-01A0-2AAE1305ABE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398" name="Text Box 2">
          <a:extLst>
            <a:ext uri="{FF2B5EF4-FFF2-40B4-BE49-F238E27FC236}">
              <a16:creationId xmlns:a16="http://schemas.microsoft.com/office/drawing/2014/main" id="{29258A85-E18B-86F4-E723-C150D63A4BB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399" name="Text Box 2">
          <a:extLst>
            <a:ext uri="{FF2B5EF4-FFF2-40B4-BE49-F238E27FC236}">
              <a16:creationId xmlns:a16="http://schemas.microsoft.com/office/drawing/2014/main" id="{83D9F04A-D558-3692-D0F2-0BBD9049000A}"/>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167640</xdr:rowOff>
    </xdr:to>
    <xdr:sp macro="" textlink="">
      <xdr:nvSpPr>
        <xdr:cNvPr id="2070400" name="Text Box 2">
          <a:extLst>
            <a:ext uri="{FF2B5EF4-FFF2-40B4-BE49-F238E27FC236}">
              <a16:creationId xmlns:a16="http://schemas.microsoft.com/office/drawing/2014/main" id="{D79443CB-746C-1BAB-5D00-3BB15A56CB1D}"/>
            </a:ext>
          </a:extLst>
        </xdr:cNvPr>
        <xdr:cNvSpPr txBox="1">
          <a:spLocks noChangeArrowheads="1"/>
        </xdr:cNvSpPr>
      </xdr:nvSpPr>
      <xdr:spPr bwMode="auto">
        <a:xfrm>
          <a:off x="3108960" y="90784680"/>
          <a:ext cx="22860" cy="541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01" name="Text Box 6">
          <a:extLst>
            <a:ext uri="{FF2B5EF4-FFF2-40B4-BE49-F238E27FC236}">
              <a16:creationId xmlns:a16="http://schemas.microsoft.com/office/drawing/2014/main" id="{339F7BE4-CC54-6E7F-1838-D5C3813428C9}"/>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02" name="Text Box 2">
          <a:extLst>
            <a:ext uri="{FF2B5EF4-FFF2-40B4-BE49-F238E27FC236}">
              <a16:creationId xmlns:a16="http://schemas.microsoft.com/office/drawing/2014/main" id="{718BA509-390F-6484-CFDB-410C7DC71E5F}"/>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03" name="Text Box 2">
          <a:extLst>
            <a:ext uri="{FF2B5EF4-FFF2-40B4-BE49-F238E27FC236}">
              <a16:creationId xmlns:a16="http://schemas.microsoft.com/office/drawing/2014/main" id="{A3995BC1-8A24-E454-39C3-CD26A090E04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04" name="Text Box 2">
          <a:extLst>
            <a:ext uri="{FF2B5EF4-FFF2-40B4-BE49-F238E27FC236}">
              <a16:creationId xmlns:a16="http://schemas.microsoft.com/office/drawing/2014/main" id="{256534D3-C113-36D7-1C35-AA731B2390B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05" name="Text Box 2">
          <a:extLst>
            <a:ext uri="{FF2B5EF4-FFF2-40B4-BE49-F238E27FC236}">
              <a16:creationId xmlns:a16="http://schemas.microsoft.com/office/drawing/2014/main" id="{8AA8E1B7-5A53-340C-0251-3BC05008765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457200</xdr:colOff>
      <xdr:row>465</xdr:row>
      <xdr:rowOff>0</xdr:rowOff>
    </xdr:from>
    <xdr:to>
      <xdr:col>14</xdr:col>
      <xdr:colOff>0</xdr:colOff>
      <xdr:row>466</xdr:row>
      <xdr:rowOff>167640</xdr:rowOff>
    </xdr:to>
    <xdr:sp macro="" textlink="">
      <xdr:nvSpPr>
        <xdr:cNvPr id="2070406" name="Text Box 2">
          <a:extLst>
            <a:ext uri="{FF2B5EF4-FFF2-40B4-BE49-F238E27FC236}">
              <a16:creationId xmlns:a16="http://schemas.microsoft.com/office/drawing/2014/main" id="{F9149AD8-ED99-535B-7330-B443B834458F}"/>
            </a:ext>
          </a:extLst>
        </xdr:cNvPr>
        <xdr:cNvSpPr txBox="1">
          <a:spLocks noChangeArrowheads="1"/>
        </xdr:cNvSpPr>
      </xdr:nvSpPr>
      <xdr:spPr bwMode="auto">
        <a:xfrm>
          <a:off x="3322320" y="90784680"/>
          <a:ext cx="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07" name="Text Box 2">
          <a:extLst>
            <a:ext uri="{FF2B5EF4-FFF2-40B4-BE49-F238E27FC236}">
              <a16:creationId xmlns:a16="http://schemas.microsoft.com/office/drawing/2014/main" id="{7E537D5E-D816-230C-1C0F-24E0FCC2BAD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08" name="Text Box 2">
          <a:extLst>
            <a:ext uri="{FF2B5EF4-FFF2-40B4-BE49-F238E27FC236}">
              <a16:creationId xmlns:a16="http://schemas.microsoft.com/office/drawing/2014/main" id="{96DB96EB-12F0-38F1-E589-4CBB28B12A0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09" name="Text Box 2">
          <a:extLst>
            <a:ext uri="{FF2B5EF4-FFF2-40B4-BE49-F238E27FC236}">
              <a16:creationId xmlns:a16="http://schemas.microsoft.com/office/drawing/2014/main" id="{DF747FDB-2CF6-7C67-4410-D836CAD80D0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10" name="Text Box 2">
          <a:extLst>
            <a:ext uri="{FF2B5EF4-FFF2-40B4-BE49-F238E27FC236}">
              <a16:creationId xmlns:a16="http://schemas.microsoft.com/office/drawing/2014/main" id="{0694F261-111D-3B13-1F4A-8B0CEF24B77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11" name="Text Box 2">
          <a:extLst>
            <a:ext uri="{FF2B5EF4-FFF2-40B4-BE49-F238E27FC236}">
              <a16:creationId xmlns:a16="http://schemas.microsoft.com/office/drawing/2014/main" id="{B7EBA010-39A2-C29E-DF64-1C62AAC3FC6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12" name="Text Box 2">
          <a:extLst>
            <a:ext uri="{FF2B5EF4-FFF2-40B4-BE49-F238E27FC236}">
              <a16:creationId xmlns:a16="http://schemas.microsoft.com/office/drawing/2014/main" id="{81D6B731-DE79-3147-D1EA-A07827C09BC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13" name="Text Box 2">
          <a:extLst>
            <a:ext uri="{FF2B5EF4-FFF2-40B4-BE49-F238E27FC236}">
              <a16:creationId xmlns:a16="http://schemas.microsoft.com/office/drawing/2014/main" id="{F3AF4190-56AD-7FE0-7405-435B9A26A69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14" name="Text Box 2">
          <a:extLst>
            <a:ext uri="{FF2B5EF4-FFF2-40B4-BE49-F238E27FC236}">
              <a16:creationId xmlns:a16="http://schemas.microsoft.com/office/drawing/2014/main" id="{176EA17E-4A21-52CF-7915-8CE8C5D7B606}"/>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15" name="Text Box 2">
          <a:extLst>
            <a:ext uri="{FF2B5EF4-FFF2-40B4-BE49-F238E27FC236}">
              <a16:creationId xmlns:a16="http://schemas.microsoft.com/office/drawing/2014/main" id="{273583FF-656B-76D7-759F-A6E23785050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16" name="Text Box 2">
          <a:extLst>
            <a:ext uri="{FF2B5EF4-FFF2-40B4-BE49-F238E27FC236}">
              <a16:creationId xmlns:a16="http://schemas.microsoft.com/office/drawing/2014/main" id="{B8FE6339-367F-8804-0F14-FEE81C3F2B27}"/>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17" name="Text Box 2">
          <a:extLst>
            <a:ext uri="{FF2B5EF4-FFF2-40B4-BE49-F238E27FC236}">
              <a16:creationId xmlns:a16="http://schemas.microsoft.com/office/drawing/2014/main" id="{0B80CFB8-B793-8323-8853-EB3111B0FF7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18" name="Text Box 2">
          <a:extLst>
            <a:ext uri="{FF2B5EF4-FFF2-40B4-BE49-F238E27FC236}">
              <a16:creationId xmlns:a16="http://schemas.microsoft.com/office/drawing/2014/main" id="{8627C940-A297-1EA5-C1EC-931EF282BF2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19" name="Text Box 2">
          <a:extLst>
            <a:ext uri="{FF2B5EF4-FFF2-40B4-BE49-F238E27FC236}">
              <a16:creationId xmlns:a16="http://schemas.microsoft.com/office/drawing/2014/main" id="{5630AA8E-AD79-F7C0-D841-1693A1585C9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20" name="Text Box 2">
          <a:extLst>
            <a:ext uri="{FF2B5EF4-FFF2-40B4-BE49-F238E27FC236}">
              <a16:creationId xmlns:a16="http://schemas.microsoft.com/office/drawing/2014/main" id="{4BB1E2EA-43B8-A966-3ED8-46E90B7B6D4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21" name="Text Box 2">
          <a:extLst>
            <a:ext uri="{FF2B5EF4-FFF2-40B4-BE49-F238E27FC236}">
              <a16:creationId xmlns:a16="http://schemas.microsoft.com/office/drawing/2014/main" id="{683DD975-E63B-F350-ED0C-51CA1CF5E8B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22" name="Text Box 2">
          <a:extLst>
            <a:ext uri="{FF2B5EF4-FFF2-40B4-BE49-F238E27FC236}">
              <a16:creationId xmlns:a16="http://schemas.microsoft.com/office/drawing/2014/main" id="{AD99BA5F-CEAE-B541-56A6-34597C72A3B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23" name="Text Box 2">
          <a:extLst>
            <a:ext uri="{FF2B5EF4-FFF2-40B4-BE49-F238E27FC236}">
              <a16:creationId xmlns:a16="http://schemas.microsoft.com/office/drawing/2014/main" id="{84905CBC-A9CF-2429-D17E-51B796AD9E3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24" name="Text Box 2">
          <a:extLst>
            <a:ext uri="{FF2B5EF4-FFF2-40B4-BE49-F238E27FC236}">
              <a16:creationId xmlns:a16="http://schemas.microsoft.com/office/drawing/2014/main" id="{19B4A254-4F71-FCCE-201F-1CD62ED89FD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25" name="Text Box 2">
          <a:extLst>
            <a:ext uri="{FF2B5EF4-FFF2-40B4-BE49-F238E27FC236}">
              <a16:creationId xmlns:a16="http://schemas.microsoft.com/office/drawing/2014/main" id="{E43AD3E0-50EB-4405-AE66-861D1CD70E9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26" name="Text Box 2">
          <a:extLst>
            <a:ext uri="{FF2B5EF4-FFF2-40B4-BE49-F238E27FC236}">
              <a16:creationId xmlns:a16="http://schemas.microsoft.com/office/drawing/2014/main" id="{4B5E10F4-B230-D7AE-94E1-DF483C76368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27" name="Text Box 2">
          <a:extLst>
            <a:ext uri="{FF2B5EF4-FFF2-40B4-BE49-F238E27FC236}">
              <a16:creationId xmlns:a16="http://schemas.microsoft.com/office/drawing/2014/main" id="{FB777124-C413-9BFD-D558-90BD5AF6211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28" name="Text Box 2">
          <a:extLst>
            <a:ext uri="{FF2B5EF4-FFF2-40B4-BE49-F238E27FC236}">
              <a16:creationId xmlns:a16="http://schemas.microsoft.com/office/drawing/2014/main" id="{08DB5133-E50C-68BB-5BD3-3E6F588B4ABE}"/>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29" name="Text Box 2">
          <a:extLst>
            <a:ext uri="{FF2B5EF4-FFF2-40B4-BE49-F238E27FC236}">
              <a16:creationId xmlns:a16="http://schemas.microsoft.com/office/drawing/2014/main" id="{0B925389-F7DB-F83D-C83E-ABB4A80889FC}"/>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30" name="Text Box 2">
          <a:extLst>
            <a:ext uri="{FF2B5EF4-FFF2-40B4-BE49-F238E27FC236}">
              <a16:creationId xmlns:a16="http://schemas.microsoft.com/office/drawing/2014/main" id="{EFD2C4D0-86D6-7EC1-7359-C215978035A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31" name="Text Box 2">
          <a:extLst>
            <a:ext uri="{FF2B5EF4-FFF2-40B4-BE49-F238E27FC236}">
              <a16:creationId xmlns:a16="http://schemas.microsoft.com/office/drawing/2014/main" id="{A331D9FE-658F-C28D-D561-5E2DE1A0F07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32" name="Text Box 2">
          <a:extLst>
            <a:ext uri="{FF2B5EF4-FFF2-40B4-BE49-F238E27FC236}">
              <a16:creationId xmlns:a16="http://schemas.microsoft.com/office/drawing/2014/main" id="{3895D489-E72A-232D-AEFB-E658B7F8BDD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33" name="Text Box 2">
          <a:extLst>
            <a:ext uri="{FF2B5EF4-FFF2-40B4-BE49-F238E27FC236}">
              <a16:creationId xmlns:a16="http://schemas.microsoft.com/office/drawing/2014/main" id="{8CABF854-9908-85C9-1ED6-375E62632A4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34" name="Text Box 2">
          <a:extLst>
            <a:ext uri="{FF2B5EF4-FFF2-40B4-BE49-F238E27FC236}">
              <a16:creationId xmlns:a16="http://schemas.microsoft.com/office/drawing/2014/main" id="{7BD14BDE-38FC-EC97-ED7B-13AAB9B1CD2A}"/>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35" name="Text Box 2">
          <a:extLst>
            <a:ext uri="{FF2B5EF4-FFF2-40B4-BE49-F238E27FC236}">
              <a16:creationId xmlns:a16="http://schemas.microsoft.com/office/drawing/2014/main" id="{A78C9328-9117-563D-0F34-4D5C9056C2A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36" name="Text Box 2">
          <a:extLst>
            <a:ext uri="{FF2B5EF4-FFF2-40B4-BE49-F238E27FC236}">
              <a16:creationId xmlns:a16="http://schemas.microsoft.com/office/drawing/2014/main" id="{DA09B917-B5B9-23A9-770E-C5F63DBAF601}"/>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37" name="Text Box 2">
          <a:extLst>
            <a:ext uri="{FF2B5EF4-FFF2-40B4-BE49-F238E27FC236}">
              <a16:creationId xmlns:a16="http://schemas.microsoft.com/office/drawing/2014/main" id="{EC5C7CB1-22AD-8E9F-750F-14B35122042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38" name="Text Box 2">
          <a:extLst>
            <a:ext uri="{FF2B5EF4-FFF2-40B4-BE49-F238E27FC236}">
              <a16:creationId xmlns:a16="http://schemas.microsoft.com/office/drawing/2014/main" id="{667D2B9D-8E0A-448B-61BE-4C44A932844A}"/>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39" name="Text Box 2">
          <a:extLst>
            <a:ext uri="{FF2B5EF4-FFF2-40B4-BE49-F238E27FC236}">
              <a16:creationId xmlns:a16="http://schemas.microsoft.com/office/drawing/2014/main" id="{9D18D0BC-48F2-A825-1730-4F36278FB70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40" name="Text Box 2">
          <a:extLst>
            <a:ext uri="{FF2B5EF4-FFF2-40B4-BE49-F238E27FC236}">
              <a16:creationId xmlns:a16="http://schemas.microsoft.com/office/drawing/2014/main" id="{DF179C8A-21FC-2404-02E9-952498A27D0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41" name="Text Box 2">
          <a:extLst>
            <a:ext uri="{FF2B5EF4-FFF2-40B4-BE49-F238E27FC236}">
              <a16:creationId xmlns:a16="http://schemas.microsoft.com/office/drawing/2014/main" id="{762FFC19-960E-397D-97D2-C46C7072271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42" name="Text Box 2">
          <a:extLst>
            <a:ext uri="{FF2B5EF4-FFF2-40B4-BE49-F238E27FC236}">
              <a16:creationId xmlns:a16="http://schemas.microsoft.com/office/drawing/2014/main" id="{A2C3E5C6-9EB4-4E99-BF1A-04B97D13A4A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43" name="Text Box 2">
          <a:extLst>
            <a:ext uri="{FF2B5EF4-FFF2-40B4-BE49-F238E27FC236}">
              <a16:creationId xmlns:a16="http://schemas.microsoft.com/office/drawing/2014/main" id="{B4E12C7D-7070-7B1D-4E06-A05095CEBDF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44" name="Text Box 2">
          <a:extLst>
            <a:ext uri="{FF2B5EF4-FFF2-40B4-BE49-F238E27FC236}">
              <a16:creationId xmlns:a16="http://schemas.microsoft.com/office/drawing/2014/main" id="{9F2B9567-5E3C-8CF9-5727-C139CB8B88F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45" name="Text Box 2">
          <a:extLst>
            <a:ext uri="{FF2B5EF4-FFF2-40B4-BE49-F238E27FC236}">
              <a16:creationId xmlns:a16="http://schemas.microsoft.com/office/drawing/2014/main" id="{0CA637D2-81D9-2D76-6EC3-E6CA25A4906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46" name="Text Box 2">
          <a:extLst>
            <a:ext uri="{FF2B5EF4-FFF2-40B4-BE49-F238E27FC236}">
              <a16:creationId xmlns:a16="http://schemas.microsoft.com/office/drawing/2014/main" id="{83EEA657-BB44-11BF-1525-0CEADB1B205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47" name="Text Box 2">
          <a:extLst>
            <a:ext uri="{FF2B5EF4-FFF2-40B4-BE49-F238E27FC236}">
              <a16:creationId xmlns:a16="http://schemas.microsoft.com/office/drawing/2014/main" id="{55FF1F15-6EC4-78C2-189F-14E270A67F5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48" name="Text Box 2">
          <a:extLst>
            <a:ext uri="{FF2B5EF4-FFF2-40B4-BE49-F238E27FC236}">
              <a16:creationId xmlns:a16="http://schemas.microsoft.com/office/drawing/2014/main" id="{20BDA94D-C893-134E-0D09-24E9FD203E4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49" name="Text Box 2">
          <a:extLst>
            <a:ext uri="{FF2B5EF4-FFF2-40B4-BE49-F238E27FC236}">
              <a16:creationId xmlns:a16="http://schemas.microsoft.com/office/drawing/2014/main" id="{134496BA-D11E-3A13-DF53-8CD6C6F1AC3A}"/>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50" name="Text Box 2">
          <a:extLst>
            <a:ext uri="{FF2B5EF4-FFF2-40B4-BE49-F238E27FC236}">
              <a16:creationId xmlns:a16="http://schemas.microsoft.com/office/drawing/2014/main" id="{09EE7FDA-3B66-6920-7BA4-B3259D1B931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51" name="Text Box 2">
          <a:extLst>
            <a:ext uri="{FF2B5EF4-FFF2-40B4-BE49-F238E27FC236}">
              <a16:creationId xmlns:a16="http://schemas.microsoft.com/office/drawing/2014/main" id="{E8F454DA-7403-380D-5627-255643C8F67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52" name="Text Box 2">
          <a:extLst>
            <a:ext uri="{FF2B5EF4-FFF2-40B4-BE49-F238E27FC236}">
              <a16:creationId xmlns:a16="http://schemas.microsoft.com/office/drawing/2014/main" id="{447E6E37-B606-74E4-1714-BB32BC44727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53" name="Text Box 2">
          <a:extLst>
            <a:ext uri="{FF2B5EF4-FFF2-40B4-BE49-F238E27FC236}">
              <a16:creationId xmlns:a16="http://schemas.microsoft.com/office/drawing/2014/main" id="{65538FD3-FC64-9618-EB6B-5EFE9B654A8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54" name="Text Box 2">
          <a:extLst>
            <a:ext uri="{FF2B5EF4-FFF2-40B4-BE49-F238E27FC236}">
              <a16:creationId xmlns:a16="http://schemas.microsoft.com/office/drawing/2014/main" id="{8CDBD90B-4C4F-10F4-865C-1F05BCFF3FDC}"/>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55" name="Text Box 2">
          <a:extLst>
            <a:ext uri="{FF2B5EF4-FFF2-40B4-BE49-F238E27FC236}">
              <a16:creationId xmlns:a16="http://schemas.microsoft.com/office/drawing/2014/main" id="{4ABCCF56-DE51-CAE6-6FCF-5FE3A63C7B4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56" name="Text Box 2">
          <a:extLst>
            <a:ext uri="{FF2B5EF4-FFF2-40B4-BE49-F238E27FC236}">
              <a16:creationId xmlns:a16="http://schemas.microsoft.com/office/drawing/2014/main" id="{A99F6625-4107-BAAF-3D25-4FFEA5656875}"/>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57" name="Text Box 2">
          <a:extLst>
            <a:ext uri="{FF2B5EF4-FFF2-40B4-BE49-F238E27FC236}">
              <a16:creationId xmlns:a16="http://schemas.microsoft.com/office/drawing/2014/main" id="{D0FE0597-D31A-D362-471E-9D339B2D32C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58" name="Text Box 2">
          <a:extLst>
            <a:ext uri="{FF2B5EF4-FFF2-40B4-BE49-F238E27FC236}">
              <a16:creationId xmlns:a16="http://schemas.microsoft.com/office/drawing/2014/main" id="{77362094-686D-3C7B-FC09-F1444818828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59" name="Text Box 2">
          <a:extLst>
            <a:ext uri="{FF2B5EF4-FFF2-40B4-BE49-F238E27FC236}">
              <a16:creationId xmlns:a16="http://schemas.microsoft.com/office/drawing/2014/main" id="{8BB878FD-7A37-4342-5F5D-39BFCC2201C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60" name="Text Box 2">
          <a:extLst>
            <a:ext uri="{FF2B5EF4-FFF2-40B4-BE49-F238E27FC236}">
              <a16:creationId xmlns:a16="http://schemas.microsoft.com/office/drawing/2014/main" id="{D1436BBE-AF88-0E14-1668-9147F5CDFEF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61" name="Text Box 2">
          <a:extLst>
            <a:ext uri="{FF2B5EF4-FFF2-40B4-BE49-F238E27FC236}">
              <a16:creationId xmlns:a16="http://schemas.microsoft.com/office/drawing/2014/main" id="{A568E658-46BB-0C4E-1449-0241CF352056}"/>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62" name="Text Box 2">
          <a:extLst>
            <a:ext uri="{FF2B5EF4-FFF2-40B4-BE49-F238E27FC236}">
              <a16:creationId xmlns:a16="http://schemas.microsoft.com/office/drawing/2014/main" id="{AA686E97-24C0-1569-BA4F-450A831C71C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63" name="Text Box 2">
          <a:extLst>
            <a:ext uri="{FF2B5EF4-FFF2-40B4-BE49-F238E27FC236}">
              <a16:creationId xmlns:a16="http://schemas.microsoft.com/office/drawing/2014/main" id="{DDE9DBC4-BC56-CD4B-0773-FC41A9AB82F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64" name="Text Box 2">
          <a:extLst>
            <a:ext uri="{FF2B5EF4-FFF2-40B4-BE49-F238E27FC236}">
              <a16:creationId xmlns:a16="http://schemas.microsoft.com/office/drawing/2014/main" id="{6487FF8F-9571-1631-AA29-D148E508A563}"/>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65" name="Text Box 2">
          <a:extLst>
            <a:ext uri="{FF2B5EF4-FFF2-40B4-BE49-F238E27FC236}">
              <a16:creationId xmlns:a16="http://schemas.microsoft.com/office/drawing/2014/main" id="{37EEE67E-B495-6C39-B288-CA477F009ED5}"/>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66" name="Text Box 2">
          <a:extLst>
            <a:ext uri="{FF2B5EF4-FFF2-40B4-BE49-F238E27FC236}">
              <a16:creationId xmlns:a16="http://schemas.microsoft.com/office/drawing/2014/main" id="{78F791BB-647A-4A1C-4D71-84F3CFDFCAD4}"/>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67" name="Text Box 2">
          <a:extLst>
            <a:ext uri="{FF2B5EF4-FFF2-40B4-BE49-F238E27FC236}">
              <a16:creationId xmlns:a16="http://schemas.microsoft.com/office/drawing/2014/main" id="{CB4428ED-DED2-D8EF-6AE0-AB0137FFE2AA}"/>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68" name="Text Box 2">
          <a:extLst>
            <a:ext uri="{FF2B5EF4-FFF2-40B4-BE49-F238E27FC236}">
              <a16:creationId xmlns:a16="http://schemas.microsoft.com/office/drawing/2014/main" id="{FE0A8C01-E511-B52A-E613-DA9C80F19AEB}"/>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69" name="Text Box 2">
          <a:extLst>
            <a:ext uri="{FF2B5EF4-FFF2-40B4-BE49-F238E27FC236}">
              <a16:creationId xmlns:a16="http://schemas.microsoft.com/office/drawing/2014/main" id="{AE326359-4383-53AF-2258-203959C6852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70" name="Text Box 2">
          <a:extLst>
            <a:ext uri="{FF2B5EF4-FFF2-40B4-BE49-F238E27FC236}">
              <a16:creationId xmlns:a16="http://schemas.microsoft.com/office/drawing/2014/main" id="{8D2C1BE9-7976-9537-C134-CBB0EFD4449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71" name="Text Box 2">
          <a:extLst>
            <a:ext uri="{FF2B5EF4-FFF2-40B4-BE49-F238E27FC236}">
              <a16:creationId xmlns:a16="http://schemas.microsoft.com/office/drawing/2014/main" id="{F2EAE5B5-8EC0-8127-36D8-55CF4C7363A7}"/>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72" name="Text Box 2">
          <a:extLst>
            <a:ext uri="{FF2B5EF4-FFF2-40B4-BE49-F238E27FC236}">
              <a16:creationId xmlns:a16="http://schemas.microsoft.com/office/drawing/2014/main" id="{37B808B9-85A5-6A92-482A-EA59BA1D21E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73" name="Text Box 2">
          <a:extLst>
            <a:ext uri="{FF2B5EF4-FFF2-40B4-BE49-F238E27FC236}">
              <a16:creationId xmlns:a16="http://schemas.microsoft.com/office/drawing/2014/main" id="{B2A318C5-14E6-0D8F-DD0B-BDD3F00D4EEB}"/>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74" name="Text Box 2">
          <a:extLst>
            <a:ext uri="{FF2B5EF4-FFF2-40B4-BE49-F238E27FC236}">
              <a16:creationId xmlns:a16="http://schemas.microsoft.com/office/drawing/2014/main" id="{0CEAB597-F609-A3A8-C6E0-C01855A2FA68}"/>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75" name="Text Box 2">
          <a:extLst>
            <a:ext uri="{FF2B5EF4-FFF2-40B4-BE49-F238E27FC236}">
              <a16:creationId xmlns:a16="http://schemas.microsoft.com/office/drawing/2014/main" id="{51C03542-0B50-A81E-3017-F8D79680136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76" name="Text Box 2">
          <a:extLst>
            <a:ext uri="{FF2B5EF4-FFF2-40B4-BE49-F238E27FC236}">
              <a16:creationId xmlns:a16="http://schemas.microsoft.com/office/drawing/2014/main" id="{7180BBBB-E092-220A-1B7E-44299F7C76B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77" name="Text Box 2">
          <a:extLst>
            <a:ext uri="{FF2B5EF4-FFF2-40B4-BE49-F238E27FC236}">
              <a16:creationId xmlns:a16="http://schemas.microsoft.com/office/drawing/2014/main" id="{1123EBAE-6942-5F03-8A97-3A93A4E21ACD}"/>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78" name="Text Box 2">
          <a:extLst>
            <a:ext uri="{FF2B5EF4-FFF2-40B4-BE49-F238E27FC236}">
              <a16:creationId xmlns:a16="http://schemas.microsoft.com/office/drawing/2014/main" id="{F471D4B4-88DC-F356-B42A-D958FEB55EA3}"/>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79" name="Text Box 2">
          <a:extLst>
            <a:ext uri="{FF2B5EF4-FFF2-40B4-BE49-F238E27FC236}">
              <a16:creationId xmlns:a16="http://schemas.microsoft.com/office/drawing/2014/main" id="{10EC106D-E858-9E5C-F0DB-9C86763E0E7A}"/>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80" name="Text Box 2">
          <a:extLst>
            <a:ext uri="{FF2B5EF4-FFF2-40B4-BE49-F238E27FC236}">
              <a16:creationId xmlns:a16="http://schemas.microsoft.com/office/drawing/2014/main" id="{7C4790D3-CAB5-59D0-7A29-2F3EEC22BE11}"/>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81" name="Text Box 2">
          <a:extLst>
            <a:ext uri="{FF2B5EF4-FFF2-40B4-BE49-F238E27FC236}">
              <a16:creationId xmlns:a16="http://schemas.microsoft.com/office/drawing/2014/main" id="{927DC0BB-0903-15C3-3BE8-957665C491C0}"/>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82" name="Text Box 2">
          <a:extLst>
            <a:ext uri="{FF2B5EF4-FFF2-40B4-BE49-F238E27FC236}">
              <a16:creationId xmlns:a16="http://schemas.microsoft.com/office/drawing/2014/main" id="{1BDA9CCA-238C-DA4C-FC00-B6620A65DFED}"/>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83" name="Text Box 2">
          <a:extLst>
            <a:ext uri="{FF2B5EF4-FFF2-40B4-BE49-F238E27FC236}">
              <a16:creationId xmlns:a16="http://schemas.microsoft.com/office/drawing/2014/main" id="{617703E4-F6B6-DA87-5285-84FF6A3C76EE}"/>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84" name="Text Box 2">
          <a:extLst>
            <a:ext uri="{FF2B5EF4-FFF2-40B4-BE49-F238E27FC236}">
              <a16:creationId xmlns:a16="http://schemas.microsoft.com/office/drawing/2014/main" id="{71020B36-F67B-598B-3E39-AD3C07A70E19}"/>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85" name="Text Box 2">
          <a:extLst>
            <a:ext uri="{FF2B5EF4-FFF2-40B4-BE49-F238E27FC236}">
              <a16:creationId xmlns:a16="http://schemas.microsoft.com/office/drawing/2014/main" id="{5AEB3A1F-628B-0752-A0EE-010B0E863D10}"/>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466</xdr:row>
      <xdr:rowOff>167640</xdr:rowOff>
    </xdr:to>
    <xdr:sp macro="" textlink="">
      <xdr:nvSpPr>
        <xdr:cNvPr id="2070486" name="Text Box 2">
          <a:extLst>
            <a:ext uri="{FF2B5EF4-FFF2-40B4-BE49-F238E27FC236}">
              <a16:creationId xmlns:a16="http://schemas.microsoft.com/office/drawing/2014/main" id="{0F0805BF-33C4-EB59-51DE-9D8200C1BCF2}"/>
            </a:ext>
          </a:extLst>
        </xdr:cNvPr>
        <xdr:cNvSpPr txBox="1">
          <a:spLocks noChangeArrowheads="1"/>
        </xdr:cNvSpPr>
      </xdr:nvSpPr>
      <xdr:spPr bwMode="auto">
        <a:xfrm>
          <a:off x="3108960" y="9078468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87" name="Text Box 2">
          <a:extLst>
            <a:ext uri="{FF2B5EF4-FFF2-40B4-BE49-F238E27FC236}">
              <a16:creationId xmlns:a16="http://schemas.microsoft.com/office/drawing/2014/main" id="{2C4D0D47-0A2F-8284-F2A1-A5EF3CDCCC28}"/>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465</xdr:row>
      <xdr:rowOff>0</xdr:rowOff>
    </xdr:from>
    <xdr:to>
      <xdr:col>13</xdr:col>
      <xdr:colOff>19050</xdr:colOff>
      <xdr:row>467</xdr:row>
      <xdr:rowOff>0</xdr:rowOff>
    </xdr:to>
    <xdr:sp macro="" textlink="">
      <xdr:nvSpPr>
        <xdr:cNvPr id="2070488" name="Text Box 2">
          <a:extLst>
            <a:ext uri="{FF2B5EF4-FFF2-40B4-BE49-F238E27FC236}">
              <a16:creationId xmlns:a16="http://schemas.microsoft.com/office/drawing/2014/main" id="{6A918201-9C77-C449-21FB-5DBD06250434}"/>
            </a:ext>
          </a:extLst>
        </xdr:cNvPr>
        <xdr:cNvSpPr txBox="1">
          <a:spLocks noChangeArrowheads="1"/>
        </xdr:cNvSpPr>
      </xdr:nvSpPr>
      <xdr:spPr bwMode="auto">
        <a:xfrm>
          <a:off x="3108960" y="9078468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580</xdr:row>
      <xdr:rowOff>0</xdr:rowOff>
    </xdr:from>
    <xdr:to>
      <xdr:col>13</xdr:col>
      <xdr:colOff>19050</xdr:colOff>
      <xdr:row>581</xdr:row>
      <xdr:rowOff>19050</xdr:rowOff>
    </xdr:to>
    <xdr:sp macro="" textlink="">
      <xdr:nvSpPr>
        <xdr:cNvPr id="2070489" name="Text Box 2">
          <a:extLst>
            <a:ext uri="{FF2B5EF4-FFF2-40B4-BE49-F238E27FC236}">
              <a16:creationId xmlns:a16="http://schemas.microsoft.com/office/drawing/2014/main" id="{1D16E614-47B4-AB03-3FFD-EB2C883C5A5A}"/>
            </a:ext>
          </a:extLst>
        </xdr:cNvPr>
        <xdr:cNvSpPr txBox="1">
          <a:spLocks noChangeArrowheads="1"/>
        </xdr:cNvSpPr>
      </xdr:nvSpPr>
      <xdr:spPr bwMode="auto">
        <a:xfrm>
          <a:off x="3108960" y="115785900"/>
          <a:ext cx="2286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580</xdr:row>
      <xdr:rowOff>0</xdr:rowOff>
    </xdr:from>
    <xdr:to>
      <xdr:col>13</xdr:col>
      <xdr:colOff>19050</xdr:colOff>
      <xdr:row>581</xdr:row>
      <xdr:rowOff>19050</xdr:rowOff>
    </xdr:to>
    <xdr:sp macro="" textlink="">
      <xdr:nvSpPr>
        <xdr:cNvPr id="2070490" name="Text Box 2">
          <a:extLst>
            <a:ext uri="{FF2B5EF4-FFF2-40B4-BE49-F238E27FC236}">
              <a16:creationId xmlns:a16="http://schemas.microsoft.com/office/drawing/2014/main" id="{90DDABF5-3AC8-C4D7-17AA-6FE9F3F12107}"/>
            </a:ext>
          </a:extLst>
        </xdr:cNvPr>
        <xdr:cNvSpPr txBox="1">
          <a:spLocks noChangeArrowheads="1"/>
        </xdr:cNvSpPr>
      </xdr:nvSpPr>
      <xdr:spPr bwMode="auto">
        <a:xfrm>
          <a:off x="3108960" y="115785900"/>
          <a:ext cx="2286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616</xdr:row>
      <xdr:rowOff>0</xdr:rowOff>
    </xdr:from>
    <xdr:to>
      <xdr:col>13</xdr:col>
      <xdr:colOff>19050</xdr:colOff>
      <xdr:row>618</xdr:row>
      <xdr:rowOff>19050</xdr:rowOff>
    </xdr:to>
    <xdr:sp macro="" textlink="">
      <xdr:nvSpPr>
        <xdr:cNvPr id="2070491" name="Text Box 2">
          <a:extLst>
            <a:ext uri="{FF2B5EF4-FFF2-40B4-BE49-F238E27FC236}">
              <a16:creationId xmlns:a16="http://schemas.microsoft.com/office/drawing/2014/main" id="{31BD4EC9-6A3A-FF27-D25D-C242EAC81524}"/>
            </a:ext>
          </a:extLst>
        </xdr:cNvPr>
        <xdr:cNvSpPr txBox="1">
          <a:spLocks noChangeArrowheads="1"/>
        </xdr:cNvSpPr>
      </xdr:nvSpPr>
      <xdr:spPr bwMode="auto">
        <a:xfrm>
          <a:off x="3108960" y="122445780"/>
          <a:ext cx="2286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616</xdr:row>
      <xdr:rowOff>0</xdr:rowOff>
    </xdr:from>
    <xdr:to>
      <xdr:col>13</xdr:col>
      <xdr:colOff>19050</xdr:colOff>
      <xdr:row>618</xdr:row>
      <xdr:rowOff>19050</xdr:rowOff>
    </xdr:to>
    <xdr:sp macro="" textlink="">
      <xdr:nvSpPr>
        <xdr:cNvPr id="2070492" name="Text Box 2">
          <a:extLst>
            <a:ext uri="{FF2B5EF4-FFF2-40B4-BE49-F238E27FC236}">
              <a16:creationId xmlns:a16="http://schemas.microsoft.com/office/drawing/2014/main" id="{09F652F3-D726-1A44-ED2D-03A6F8EB2A6C}"/>
            </a:ext>
          </a:extLst>
        </xdr:cNvPr>
        <xdr:cNvSpPr txBox="1">
          <a:spLocks noChangeArrowheads="1"/>
        </xdr:cNvSpPr>
      </xdr:nvSpPr>
      <xdr:spPr bwMode="auto">
        <a:xfrm>
          <a:off x="3108960" y="122445780"/>
          <a:ext cx="2286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619</xdr:row>
      <xdr:rowOff>0</xdr:rowOff>
    </xdr:from>
    <xdr:to>
      <xdr:col>13</xdr:col>
      <xdr:colOff>19050</xdr:colOff>
      <xdr:row>620</xdr:row>
      <xdr:rowOff>167640</xdr:rowOff>
    </xdr:to>
    <xdr:sp macro="" textlink="">
      <xdr:nvSpPr>
        <xdr:cNvPr id="2070493" name="Text Box 2">
          <a:extLst>
            <a:ext uri="{FF2B5EF4-FFF2-40B4-BE49-F238E27FC236}">
              <a16:creationId xmlns:a16="http://schemas.microsoft.com/office/drawing/2014/main" id="{62B32C0B-02B9-01FA-EC9E-14FB19AB4427}"/>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619</xdr:row>
      <xdr:rowOff>0</xdr:rowOff>
    </xdr:from>
    <xdr:to>
      <xdr:col>13</xdr:col>
      <xdr:colOff>19050</xdr:colOff>
      <xdr:row>620</xdr:row>
      <xdr:rowOff>167640</xdr:rowOff>
    </xdr:to>
    <xdr:sp macro="" textlink="">
      <xdr:nvSpPr>
        <xdr:cNvPr id="2070494" name="Text Box 2">
          <a:extLst>
            <a:ext uri="{FF2B5EF4-FFF2-40B4-BE49-F238E27FC236}">
              <a16:creationId xmlns:a16="http://schemas.microsoft.com/office/drawing/2014/main" id="{A67FA919-E996-1E7D-F392-3E2E8ADE1F55}"/>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619</xdr:row>
      <xdr:rowOff>0</xdr:rowOff>
    </xdr:from>
    <xdr:to>
      <xdr:col>13</xdr:col>
      <xdr:colOff>19050</xdr:colOff>
      <xdr:row>623</xdr:row>
      <xdr:rowOff>167640</xdr:rowOff>
    </xdr:to>
    <xdr:sp macro="" textlink="">
      <xdr:nvSpPr>
        <xdr:cNvPr id="2070495" name="Text Box 2">
          <a:extLst>
            <a:ext uri="{FF2B5EF4-FFF2-40B4-BE49-F238E27FC236}">
              <a16:creationId xmlns:a16="http://schemas.microsoft.com/office/drawing/2014/main" id="{E0E2D345-BDE0-8F5A-DAA3-35638B45BD07}"/>
            </a:ext>
          </a:extLst>
        </xdr:cNvPr>
        <xdr:cNvSpPr txBox="1">
          <a:spLocks noChangeArrowheads="1"/>
        </xdr:cNvSpPr>
      </xdr:nvSpPr>
      <xdr:spPr bwMode="auto">
        <a:xfrm>
          <a:off x="3108960" y="123306840"/>
          <a:ext cx="22860" cy="8839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619</xdr:row>
      <xdr:rowOff>0</xdr:rowOff>
    </xdr:from>
    <xdr:to>
      <xdr:col>13</xdr:col>
      <xdr:colOff>19050</xdr:colOff>
      <xdr:row>623</xdr:row>
      <xdr:rowOff>167640</xdr:rowOff>
    </xdr:to>
    <xdr:sp macro="" textlink="">
      <xdr:nvSpPr>
        <xdr:cNvPr id="2070496" name="Text Box 2">
          <a:extLst>
            <a:ext uri="{FF2B5EF4-FFF2-40B4-BE49-F238E27FC236}">
              <a16:creationId xmlns:a16="http://schemas.microsoft.com/office/drawing/2014/main" id="{D3763E2E-4E7C-0C57-4B6F-70BAAB01143C}"/>
            </a:ext>
          </a:extLst>
        </xdr:cNvPr>
        <xdr:cNvSpPr txBox="1">
          <a:spLocks noChangeArrowheads="1"/>
        </xdr:cNvSpPr>
      </xdr:nvSpPr>
      <xdr:spPr bwMode="auto">
        <a:xfrm>
          <a:off x="3108960" y="123306840"/>
          <a:ext cx="22860" cy="8839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619</xdr:row>
      <xdr:rowOff>0</xdr:rowOff>
    </xdr:from>
    <xdr:to>
      <xdr:col>13</xdr:col>
      <xdr:colOff>19050</xdr:colOff>
      <xdr:row>620</xdr:row>
      <xdr:rowOff>167640</xdr:rowOff>
    </xdr:to>
    <xdr:sp macro="" textlink="">
      <xdr:nvSpPr>
        <xdr:cNvPr id="2070497" name="Text Box 2">
          <a:extLst>
            <a:ext uri="{FF2B5EF4-FFF2-40B4-BE49-F238E27FC236}">
              <a16:creationId xmlns:a16="http://schemas.microsoft.com/office/drawing/2014/main" id="{73DCEC73-29BB-5E75-A5D2-FDA53C5814DC}"/>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457200</xdr:colOff>
      <xdr:row>619</xdr:row>
      <xdr:rowOff>0</xdr:rowOff>
    </xdr:from>
    <xdr:to>
      <xdr:col>13</xdr:col>
      <xdr:colOff>19050</xdr:colOff>
      <xdr:row>620</xdr:row>
      <xdr:rowOff>167640</xdr:rowOff>
    </xdr:to>
    <xdr:sp macro="" textlink="">
      <xdr:nvSpPr>
        <xdr:cNvPr id="2070498" name="Text Box 2">
          <a:extLst>
            <a:ext uri="{FF2B5EF4-FFF2-40B4-BE49-F238E27FC236}">
              <a16:creationId xmlns:a16="http://schemas.microsoft.com/office/drawing/2014/main" id="{80401F85-BFFF-6C9C-B6F2-71062616C881}"/>
            </a:ext>
          </a:extLst>
        </xdr:cNvPr>
        <xdr:cNvSpPr txBox="1">
          <a:spLocks noChangeArrowheads="1"/>
        </xdr:cNvSpPr>
      </xdr:nvSpPr>
      <xdr:spPr bwMode="auto">
        <a:xfrm>
          <a:off x="3108960" y="123306840"/>
          <a:ext cx="228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499" name="Text Box 1">
          <a:extLst>
            <a:ext uri="{FF2B5EF4-FFF2-40B4-BE49-F238E27FC236}">
              <a16:creationId xmlns:a16="http://schemas.microsoft.com/office/drawing/2014/main" id="{3AE56194-B29D-88DA-A86D-A052E27AC90B}"/>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00" name="Text Box 2">
          <a:extLst>
            <a:ext uri="{FF2B5EF4-FFF2-40B4-BE49-F238E27FC236}">
              <a16:creationId xmlns:a16="http://schemas.microsoft.com/office/drawing/2014/main" id="{689822BC-B244-A0F9-A468-6B097362E64C}"/>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01" name="Text Box 3">
          <a:extLst>
            <a:ext uri="{FF2B5EF4-FFF2-40B4-BE49-F238E27FC236}">
              <a16:creationId xmlns:a16="http://schemas.microsoft.com/office/drawing/2014/main" id="{65816BA2-4D10-2259-3255-D6B8A2CD6643}"/>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02" name="Text Box 4">
          <a:extLst>
            <a:ext uri="{FF2B5EF4-FFF2-40B4-BE49-F238E27FC236}">
              <a16:creationId xmlns:a16="http://schemas.microsoft.com/office/drawing/2014/main" id="{B9DDBC83-2477-4BB6-8E97-A5B4D029E679}"/>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03" name="Text Box 5">
          <a:extLst>
            <a:ext uri="{FF2B5EF4-FFF2-40B4-BE49-F238E27FC236}">
              <a16:creationId xmlns:a16="http://schemas.microsoft.com/office/drawing/2014/main" id="{1BD208E8-B159-985C-D852-6A2C30287CE6}"/>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04" name="Text Box 1">
          <a:extLst>
            <a:ext uri="{FF2B5EF4-FFF2-40B4-BE49-F238E27FC236}">
              <a16:creationId xmlns:a16="http://schemas.microsoft.com/office/drawing/2014/main" id="{28FBA5F9-F2A4-425D-82B7-EC5D6A5F37C8}"/>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05" name="Text Box 2">
          <a:extLst>
            <a:ext uri="{FF2B5EF4-FFF2-40B4-BE49-F238E27FC236}">
              <a16:creationId xmlns:a16="http://schemas.microsoft.com/office/drawing/2014/main" id="{2B11E153-93C1-50BB-9205-252F638C1F6B}"/>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06" name="Text Box 3">
          <a:extLst>
            <a:ext uri="{FF2B5EF4-FFF2-40B4-BE49-F238E27FC236}">
              <a16:creationId xmlns:a16="http://schemas.microsoft.com/office/drawing/2014/main" id="{C114F443-A68E-3785-0091-C0A13BDF4579}"/>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07" name="Text Box 4">
          <a:extLst>
            <a:ext uri="{FF2B5EF4-FFF2-40B4-BE49-F238E27FC236}">
              <a16:creationId xmlns:a16="http://schemas.microsoft.com/office/drawing/2014/main" id="{E727A642-7D4E-7897-B66F-C069E877935A}"/>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08" name="Text Box 5">
          <a:extLst>
            <a:ext uri="{FF2B5EF4-FFF2-40B4-BE49-F238E27FC236}">
              <a16:creationId xmlns:a16="http://schemas.microsoft.com/office/drawing/2014/main" id="{B5DA4780-8796-3855-4844-1B8935F6231D}"/>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09" name="Text Box 6">
          <a:extLst>
            <a:ext uri="{FF2B5EF4-FFF2-40B4-BE49-F238E27FC236}">
              <a16:creationId xmlns:a16="http://schemas.microsoft.com/office/drawing/2014/main" id="{FEC3C6B0-F806-F695-B3E9-E3B9B64E1A8A}"/>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10" name="Text Box 7">
          <a:extLst>
            <a:ext uri="{FF2B5EF4-FFF2-40B4-BE49-F238E27FC236}">
              <a16:creationId xmlns:a16="http://schemas.microsoft.com/office/drawing/2014/main" id="{518D59C9-F550-DB7C-EBA5-D496B2C93E29}"/>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11" name="Text Box 8">
          <a:extLst>
            <a:ext uri="{FF2B5EF4-FFF2-40B4-BE49-F238E27FC236}">
              <a16:creationId xmlns:a16="http://schemas.microsoft.com/office/drawing/2014/main" id="{704DDA27-CD87-E3E5-408C-E1579603B37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12" name="Text Box 7">
          <a:extLst>
            <a:ext uri="{FF2B5EF4-FFF2-40B4-BE49-F238E27FC236}">
              <a16:creationId xmlns:a16="http://schemas.microsoft.com/office/drawing/2014/main" id="{2762C142-E205-D57A-F786-AF1F8741E5A5}"/>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13" name="Text Box 8">
          <a:extLst>
            <a:ext uri="{FF2B5EF4-FFF2-40B4-BE49-F238E27FC236}">
              <a16:creationId xmlns:a16="http://schemas.microsoft.com/office/drawing/2014/main" id="{CB95E220-CEE9-85B6-C3E8-EC35956188DB}"/>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14" name="Text Box 7">
          <a:extLst>
            <a:ext uri="{FF2B5EF4-FFF2-40B4-BE49-F238E27FC236}">
              <a16:creationId xmlns:a16="http://schemas.microsoft.com/office/drawing/2014/main" id="{F106B5C3-3EFA-5FAA-18F9-350ADCC2A8B6}"/>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15" name="Text Box 2">
          <a:extLst>
            <a:ext uri="{FF2B5EF4-FFF2-40B4-BE49-F238E27FC236}">
              <a16:creationId xmlns:a16="http://schemas.microsoft.com/office/drawing/2014/main" id="{3D23CA6F-370B-7D77-5A83-F25EF7F3CFCC}"/>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16" name="Text Box 2">
          <a:extLst>
            <a:ext uri="{FF2B5EF4-FFF2-40B4-BE49-F238E27FC236}">
              <a16:creationId xmlns:a16="http://schemas.microsoft.com/office/drawing/2014/main" id="{D4BCBACF-A8F6-80BB-C74A-1A71AD72933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17" name="Text Box 2">
          <a:extLst>
            <a:ext uri="{FF2B5EF4-FFF2-40B4-BE49-F238E27FC236}">
              <a16:creationId xmlns:a16="http://schemas.microsoft.com/office/drawing/2014/main" id="{5BA4ABC0-757B-7744-C3A0-C725DB92EAE4}"/>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18" name="Text Box 2">
          <a:extLst>
            <a:ext uri="{FF2B5EF4-FFF2-40B4-BE49-F238E27FC236}">
              <a16:creationId xmlns:a16="http://schemas.microsoft.com/office/drawing/2014/main" id="{CAB4FC9D-028F-9F54-39AF-3DF372FF0951}"/>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19" name="Text Box 2">
          <a:extLst>
            <a:ext uri="{FF2B5EF4-FFF2-40B4-BE49-F238E27FC236}">
              <a16:creationId xmlns:a16="http://schemas.microsoft.com/office/drawing/2014/main" id="{D31BDC02-12FE-BC03-1316-0272FF8A759A}"/>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20" name="Text Box 6">
          <a:extLst>
            <a:ext uri="{FF2B5EF4-FFF2-40B4-BE49-F238E27FC236}">
              <a16:creationId xmlns:a16="http://schemas.microsoft.com/office/drawing/2014/main" id="{0156AA73-225D-7CED-179D-0CFA4DD7A5F1}"/>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21" name="Text Box 2">
          <a:extLst>
            <a:ext uri="{FF2B5EF4-FFF2-40B4-BE49-F238E27FC236}">
              <a16:creationId xmlns:a16="http://schemas.microsoft.com/office/drawing/2014/main" id="{05AE5E33-9A67-5C3E-15A5-95E5CA3822CC}"/>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22" name="Text Box 2">
          <a:extLst>
            <a:ext uri="{FF2B5EF4-FFF2-40B4-BE49-F238E27FC236}">
              <a16:creationId xmlns:a16="http://schemas.microsoft.com/office/drawing/2014/main" id="{9F8C73E8-95C9-72CC-B5D2-BD504B3C50B2}"/>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23" name="Text Box 2">
          <a:extLst>
            <a:ext uri="{FF2B5EF4-FFF2-40B4-BE49-F238E27FC236}">
              <a16:creationId xmlns:a16="http://schemas.microsoft.com/office/drawing/2014/main" id="{12693DC3-CC42-A840-337B-89AA58327728}"/>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24" name="Text Box 6">
          <a:extLst>
            <a:ext uri="{FF2B5EF4-FFF2-40B4-BE49-F238E27FC236}">
              <a16:creationId xmlns:a16="http://schemas.microsoft.com/office/drawing/2014/main" id="{55BE3731-2AC9-07FE-F4D1-36CC31928965}"/>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25" name="Text Box 2">
          <a:extLst>
            <a:ext uri="{FF2B5EF4-FFF2-40B4-BE49-F238E27FC236}">
              <a16:creationId xmlns:a16="http://schemas.microsoft.com/office/drawing/2014/main" id="{4F6710B1-B87B-EA15-B144-3FB7B8CA9F90}"/>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26" name="Text Box 2">
          <a:extLst>
            <a:ext uri="{FF2B5EF4-FFF2-40B4-BE49-F238E27FC236}">
              <a16:creationId xmlns:a16="http://schemas.microsoft.com/office/drawing/2014/main" id="{72A9D18B-F72C-C2EC-FB05-D67BB41E3AB2}"/>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27" name="Text Box 2">
          <a:extLst>
            <a:ext uri="{FF2B5EF4-FFF2-40B4-BE49-F238E27FC236}">
              <a16:creationId xmlns:a16="http://schemas.microsoft.com/office/drawing/2014/main" id="{551DD920-715E-93BB-D15C-9C9A334CC1E6}"/>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28" name="Text Box 6">
          <a:extLst>
            <a:ext uri="{FF2B5EF4-FFF2-40B4-BE49-F238E27FC236}">
              <a16:creationId xmlns:a16="http://schemas.microsoft.com/office/drawing/2014/main" id="{93F76ABD-FD9A-0831-0A06-A88F98964D2A}"/>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29" name="Text Box 2">
          <a:extLst>
            <a:ext uri="{FF2B5EF4-FFF2-40B4-BE49-F238E27FC236}">
              <a16:creationId xmlns:a16="http://schemas.microsoft.com/office/drawing/2014/main" id="{7B5BCC7A-F735-84AE-B515-D9DE3446AFD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30" name="Text Box 2">
          <a:extLst>
            <a:ext uri="{FF2B5EF4-FFF2-40B4-BE49-F238E27FC236}">
              <a16:creationId xmlns:a16="http://schemas.microsoft.com/office/drawing/2014/main" id="{C45B4CC8-EBF6-02E4-AA98-8E38B56E0A54}"/>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31" name="Text Box 2">
          <a:extLst>
            <a:ext uri="{FF2B5EF4-FFF2-40B4-BE49-F238E27FC236}">
              <a16:creationId xmlns:a16="http://schemas.microsoft.com/office/drawing/2014/main" id="{D09BE2DA-370B-500E-FB2C-49BB3E76B28E}"/>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32" name="Text Box 6">
          <a:extLst>
            <a:ext uri="{FF2B5EF4-FFF2-40B4-BE49-F238E27FC236}">
              <a16:creationId xmlns:a16="http://schemas.microsoft.com/office/drawing/2014/main" id="{23832257-8B40-E225-3CC3-1D67517FD6D2}"/>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33" name="Text Box 2">
          <a:extLst>
            <a:ext uri="{FF2B5EF4-FFF2-40B4-BE49-F238E27FC236}">
              <a16:creationId xmlns:a16="http://schemas.microsoft.com/office/drawing/2014/main" id="{DA5A5CC2-E3D4-ACA5-9328-16AEF0B90F47}"/>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34" name="Text Box 2">
          <a:extLst>
            <a:ext uri="{FF2B5EF4-FFF2-40B4-BE49-F238E27FC236}">
              <a16:creationId xmlns:a16="http://schemas.microsoft.com/office/drawing/2014/main" id="{6325CD12-36F5-915D-2C3A-B53417A73D24}"/>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35" name="Text Box 2">
          <a:extLst>
            <a:ext uri="{FF2B5EF4-FFF2-40B4-BE49-F238E27FC236}">
              <a16:creationId xmlns:a16="http://schemas.microsoft.com/office/drawing/2014/main" id="{E57C36AC-A056-2B73-58D3-162A33708BD9}"/>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36" name="Text Box 6">
          <a:extLst>
            <a:ext uri="{FF2B5EF4-FFF2-40B4-BE49-F238E27FC236}">
              <a16:creationId xmlns:a16="http://schemas.microsoft.com/office/drawing/2014/main" id="{29184E0F-F205-087A-BF1A-DE47872CFD67}"/>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37" name="Text Box 2">
          <a:extLst>
            <a:ext uri="{FF2B5EF4-FFF2-40B4-BE49-F238E27FC236}">
              <a16:creationId xmlns:a16="http://schemas.microsoft.com/office/drawing/2014/main" id="{788E63D5-C0E9-459D-DA06-A1E64B2E7491}"/>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38" name="Text Box 2">
          <a:extLst>
            <a:ext uri="{FF2B5EF4-FFF2-40B4-BE49-F238E27FC236}">
              <a16:creationId xmlns:a16="http://schemas.microsoft.com/office/drawing/2014/main" id="{33FAAB4C-9B5B-6623-D574-995025E46E9D}"/>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39" name="Text Box 2">
          <a:extLst>
            <a:ext uri="{FF2B5EF4-FFF2-40B4-BE49-F238E27FC236}">
              <a16:creationId xmlns:a16="http://schemas.microsoft.com/office/drawing/2014/main" id="{78A3F3D9-3077-C0F0-887A-91E1FB4F8EC3}"/>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40" name="Text Box 6">
          <a:extLst>
            <a:ext uri="{FF2B5EF4-FFF2-40B4-BE49-F238E27FC236}">
              <a16:creationId xmlns:a16="http://schemas.microsoft.com/office/drawing/2014/main" id="{3EBED622-AA70-435F-B4B7-88CA7F0278A0}"/>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41" name="Text Box 2">
          <a:extLst>
            <a:ext uri="{FF2B5EF4-FFF2-40B4-BE49-F238E27FC236}">
              <a16:creationId xmlns:a16="http://schemas.microsoft.com/office/drawing/2014/main" id="{4429CC86-3C72-F5BD-FFE9-724061286D5C}"/>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42" name="Text Box 2">
          <a:extLst>
            <a:ext uri="{FF2B5EF4-FFF2-40B4-BE49-F238E27FC236}">
              <a16:creationId xmlns:a16="http://schemas.microsoft.com/office/drawing/2014/main" id="{3A232D86-6C95-3C63-BBA2-82461F3B0EBD}"/>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43" name="Text Box 2">
          <a:extLst>
            <a:ext uri="{FF2B5EF4-FFF2-40B4-BE49-F238E27FC236}">
              <a16:creationId xmlns:a16="http://schemas.microsoft.com/office/drawing/2014/main" id="{C41C8BAB-1F9B-819A-BB85-A5D5099B1D0D}"/>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44" name="Text Box 6">
          <a:extLst>
            <a:ext uri="{FF2B5EF4-FFF2-40B4-BE49-F238E27FC236}">
              <a16:creationId xmlns:a16="http://schemas.microsoft.com/office/drawing/2014/main" id="{F66C7411-B0B1-22E1-B9DC-AEEB35CCAE7E}"/>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45" name="Text Box 2">
          <a:extLst>
            <a:ext uri="{FF2B5EF4-FFF2-40B4-BE49-F238E27FC236}">
              <a16:creationId xmlns:a16="http://schemas.microsoft.com/office/drawing/2014/main" id="{48DFD298-58A3-4EF5-418A-439B4CF8311D}"/>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46" name="Text Box 2">
          <a:extLst>
            <a:ext uri="{FF2B5EF4-FFF2-40B4-BE49-F238E27FC236}">
              <a16:creationId xmlns:a16="http://schemas.microsoft.com/office/drawing/2014/main" id="{31CAF452-FBE6-9B65-68DF-86C175E64FB1}"/>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47" name="Text Box 2">
          <a:extLst>
            <a:ext uri="{FF2B5EF4-FFF2-40B4-BE49-F238E27FC236}">
              <a16:creationId xmlns:a16="http://schemas.microsoft.com/office/drawing/2014/main" id="{DFF4E12A-7412-8D4B-848D-899E90F3E6D1}"/>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48" name="Text Box 6">
          <a:extLst>
            <a:ext uri="{FF2B5EF4-FFF2-40B4-BE49-F238E27FC236}">
              <a16:creationId xmlns:a16="http://schemas.microsoft.com/office/drawing/2014/main" id="{33A44967-03A4-2D5A-8C4F-475AF66B5DB6}"/>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49" name="Text Box 2">
          <a:extLst>
            <a:ext uri="{FF2B5EF4-FFF2-40B4-BE49-F238E27FC236}">
              <a16:creationId xmlns:a16="http://schemas.microsoft.com/office/drawing/2014/main" id="{CC362FFD-6013-7050-02E6-B41BF351F6D2}"/>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50" name="Text Box 2">
          <a:extLst>
            <a:ext uri="{FF2B5EF4-FFF2-40B4-BE49-F238E27FC236}">
              <a16:creationId xmlns:a16="http://schemas.microsoft.com/office/drawing/2014/main" id="{F8A7A316-EB9B-0327-8DCC-E35D1D918324}"/>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51" name="Text Box 2">
          <a:extLst>
            <a:ext uri="{FF2B5EF4-FFF2-40B4-BE49-F238E27FC236}">
              <a16:creationId xmlns:a16="http://schemas.microsoft.com/office/drawing/2014/main" id="{ED64FC03-534A-BE57-0014-C81AE0AE82F8}"/>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52" name="Text Box 6">
          <a:extLst>
            <a:ext uri="{FF2B5EF4-FFF2-40B4-BE49-F238E27FC236}">
              <a16:creationId xmlns:a16="http://schemas.microsoft.com/office/drawing/2014/main" id="{8A6FE393-4256-B366-DCF9-CFBDBE464323}"/>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53" name="Text Box 2">
          <a:extLst>
            <a:ext uri="{FF2B5EF4-FFF2-40B4-BE49-F238E27FC236}">
              <a16:creationId xmlns:a16="http://schemas.microsoft.com/office/drawing/2014/main" id="{5BE14717-B32E-30B8-EBB6-CF148116A13D}"/>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54" name="Text Box 2">
          <a:extLst>
            <a:ext uri="{FF2B5EF4-FFF2-40B4-BE49-F238E27FC236}">
              <a16:creationId xmlns:a16="http://schemas.microsoft.com/office/drawing/2014/main" id="{1932D1E7-3BF4-DF89-C8B6-18F48118B47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55" name="Text Box 2">
          <a:extLst>
            <a:ext uri="{FF2B5EF4-FFF2-40B4-BE49-F238E27FC236}">
              <a16:creationId xmlns:a16="http://schemas.microsoft.com/office/drawing/2014/main" id="{6A23659F-6A52-7FE6-239D-D3AB20B44624}"/>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56" name="Text Box 6">
          <a:extLst>
            <a:ext uri="{FF2B5EF4-FFF2-40B4-BE49-F238E27FC236}">
              <a16:creationId xmlns:a16="http://schemas.microsoft.com/office/drawing/2014/main" id="{E1F16AD4-143A-42C8-384D-24B40341A9C7}"/>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57" name="Text Box 2">
          <a:extLst>
            <a:ext uri="{FF2B5EF4-FFF2-40B4-BE49-F238E27FC236}">
              <a16:creationId xmlns:a16="http://schemas.microsoft.com/office/drawing/2014/main" id="{7E1E6076-A93C-F697-9F43-FC65562AE482}"/>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58" name="Text Box 2">
          <a:extLst>
            <a:ext uri="{FF2B5EF4-FFF2-40B4-BE49-F238E27FC236}">
              <a16:creationId xmlns:a16="http://schemas.microsoft.com/office/drawing/2014/main" id="{2FD43FA6-E483-148C-7CD9-B9D8F4AE4833}"/>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59" name="Text Box 2">
          <a:extLst>
            <a:ext uri="{FF2B5EF4-FFF2-40B4-BE49-F238E27FC236}">
              <a16:creationId xmlns:a16="http://schemas.microsoft.com/office/drawing/2014/main" id="{7E86EA8E-3500-7CC3-C31D-B830B1BE963A}"/>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60" name="Text Box 6">
          <a:extLst>
            <a:ext uri="{FF2B5EF4-FFF2-40B4-BE49-F238E27FC236}">
              <a16:creationId xmlns:a16="http://schemas.microsoft.com/office/drawing/2014/main" id="{2651EB9A-F16E-4F45-C41A-4C13393ECCA8}"/>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61" name="Text Box 2">
          <a:extLst>
            <a:ext uri="{FF2B5EF4-FFF2-40B4-BE49-F238E27FC236}">
              <a16:creationId xmlns:a16="http://schemas.microsoft.com/office/drawing/2014/main" id="{19119189-C05D-5BF2-8531-4A9202AA2E90}"/>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62" name="Text Box 2">
          <a:extLst>
            <a:ext uri="{FF2B5EF4-FFF2-40B4-BE49-F238E27FC236}">
              <a16:creationId xmlns:a16="http://schemas.microsoft.com/office/drawing/2014/main" id="{C4194137-F702-0A7E-B26C-541F35EBE47E}"/>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63" name="Text Box 2">
          <a:extLst>
            <a:ext uri="{FF2B5EF4-FFF2-40B4-BE49-F238E27FC236}">
              <a16:creationId xmlns:a16="http://schemas.microsoft.com/office/drawing/2014/main" id="{A524D242-7BE8-37DF-74A0-31500CBA00A4}"/>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64" name="Text Box 6">
          <a:extLst>
            <a:ext uri="{FF2B5EF4-FFF2-40B4-BE49-F238E27FC236}">
              <a16:creationId xmlns:a16="http://schemas.microsoft.com/office/drawing/2014/main" id="{FB00AAB0-3E55-582E-BA6F-302001E450D5}"/>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65" name="Text Box 2">
          <a:extLst>
            <a:ext uri="{FF2B5EF4-FFF2-40B4-BE49-F238E27FC236}">
              <a16:creationId xmlns:a16="http://schemas.microsoft.com/office/drawing/2014/main" id="{3A3DBFB5-953B-6E40-4A83-F42F343C9691}"/>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66" name="Text Box 2">
          <a:extLst>
            <a:ext uri="{FF2B5EF4-FFF2-40B4-BE49-F238E27FC236}">
              <a16:creationId xmlns:a16="http://schemas.microsoft.com/office/drawing/2014/main" id="{C488917A-E383-8B33-0AED-C26AA9CB973A}"/>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67" name="Text Box 2">
          <a:extLst>
            <a:ext uri="{FF2B5EF4-FFF2-40B4-BE49-F238E27FC236}">
              <a16:creationId xmlns:a16="http://schemas.microsoft.com/office/drawing/2014/main" id="{0D86C193-B61B-0EF5-F672-7FFFC9A0423C}"/>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68" name="Text Box 6">
          <a:extLst>
            <a:ext uri="{FF2B5EF4-FFF2-40B4-BE49-F238E27FC236}">
              <a16:creationId xmlns:a16="http://schemas.microsoft.com/office/drawing/2014/main" id="{FF5873C5-E480-CDED-7758-429C851D9033}"/>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69" name="Text Box 2">
          <a:extLst>
            <a:ext uri="{FF2B5EF4-FFF2-40B4-BE49-F238E27FC236}">
              <a16:creationId xmlns:a16="http://schemas.microsoft.com/office/drawing/2014/main" id="{8A485969-C5E8-0A7C-8579-7DAB905ADD68}"/>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70" name="Text Box 2">
          <a:extLst>
            <a:ext uri="{FF2B5EF4-FFF2-40B4-BE49-F238E27FC236}">
              <a16:creationId xmlns:a16="http://schemas.microsoft.com/office/drawing/2014/main" id="{E0268938-C354-D4CE-4111-AD037F48C952}"/>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71" name="Text Box 2">
          <a:extLst>
            <a:ext uri="{FF2B5EF4-FFF2-40B4-BE49-F238E27FC236}">
              <a16:creationId xmlns:a16="http://schemas.microsoft.com/office/drawing/2014/main" id="{023CCD77-CE82-974F-F6A7-1202EC2BCC82}"/>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72" name="Text Box 6">
          <a:extLst>
            <a:ext uri="{FF2B5EF4-FFF2-40B4-BE49-F238E27FC236}">
              <a16:creationId xmlns:a16="http://schemas.microsoft.com/office/drawing/2014/main" id="{B95DA193-22D2-10B7-43C5-CB6B64F79983}"/>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73" name="Text Box 2">
          <a:extLst>
            <a:ext uri="{FF2B5EF4-FFF2-40B4-BE49-F238E27FC236}">
              <a16:creationId xmlns:a16="http://schemas.microsoft.com/office/drawing/2014/main" id="{D7D9D2DA-46DA-E10C-802A-64FDA56F8C35}"/>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74" name="Text Box 2">
          <a:extLst>
            <a:ext uri="{FF2B5EF4-FFF2-40B4-BE49-F238E27FC236}">
              <a16:creationId xmlns:a16="http://schemas.microsoft.com/office/drawing/2014/main" id="{0BAB6385-3B06-0708-5AC8-909A86B1E917}"/>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75" name="Text Box 2">
          <a:extLst>
            <a:ext uri="{FF2B5EF4-FFF2-40B4-BE49-F238E27FC236}">
              <a16:creationId xmlns:a16="http://schemas.microsoft.com/office/drawing/2014/main" id="{2B10EF0C-1991-05D6-3832-3E7341E3EBC0}"/>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76" name="Text Box 6">
          <a:extLst>
            <a:ext uri="{FF2B5EF4-FFF2-40B4-BE49-F238E27FC236}">
              <a16:creationId xmlns:a16="http://schemas.microsoft.com/office/drawing/2014/main" id="{78C9A317-D397-2F8B-8844-B0CDD23E87DE}"/>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77" name="Text Box 2">
          <a:extLst>
            <a:ext uri="{FF2B5EF4-FFF2-40B4-BE49-F238E27FC236}">
              <a16:creationId xmlns:a16="http://schemas.microsoft.com/office/drawing/2014/main" id="{A3153232-B495-BC25-0572-E07C1E1BA366}"/>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78" name="Text Box 2">
          <a:extLst>
            <a:ext uri="{FF2B5EF4-FFF2-40B4-BE49-F238E27FC236}">
              <a16:creationId xmlns:a16="http://schemas.microsoft.com/office/drawing/2014/main" id="{24E1FBAE-8CA4-DC38-B50F-5243877CDA3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79" name="Text Box 2">
          <a:extLst>
            <a:ext uri="{FF2B5EF4-FFF2-40B4-BE49-F238E27FC236}">
              <a16:creationId xmlns:a16="http://schemas.microsoft.com/office/drawing/2014/main" id="{70FACB57-2E80-B3B3-EE83-D629C4669D7D}"/>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80" name="Text Box 6">
          <a:extLst>
            <a:ext uri="{FF2B5EF4-FFF2-40B4-BE49-F238E27FC236}">
              <a16:creationId xmlns:a16="http://schemas.microsoft.com/office/drawing/2014/main" id="{41B67FF7-8E7C-608C-72CD-DD454A18D545}"/>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81" name="Text Box 2">
          <a:extLst>
            <a:ext uri="{FF2B5EF4-FFF2-40B4-BE49-F238E27FC236}">
              <a16:creationId xmlns:a16="http://schemas.microsoft.com/office/drawing/2014/main" id="{69A626A4-45E0-32DC-E2F3-981C44E9E96C}"/>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82" name="Text Box 2">
          <a:extLst>
            <a:ext uri="{FF2B5EF4-FFF2-40B4-BE49-F238E27FC236}">
              <a16:creationId xmlns:a16="http://schemas.microsoft.com/office/drawing/2014/main" id="{3E2B2137-B4AD-6FB5-B5F1-889F3515436D}"/>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83" name="Text Box 2">
          <a:extLst>
            <a:ext uri="{FF2B5EF4-FFF2-40B4-BE49-F238E27FC236}">
              <a16:creationId xmlns:a16="http://schemas.microsoft.com/office/drawing/2014/main" id="{C7942CEB-BE0A-8D7D-7B75-C5D4735D0B3B}"/>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84" name="Text Box 6">
          <a:extLst>
            <a:ext uri="{FF2B5EF4-FFF2-40B4-BE49-F238E27FC236}">
              <a16:creationId xmlns:a16="http://schemas.microsoft.com/office/drawing/2014/main" id="{E91C8254-07D5-DFB0-4D2E-4684BFFD1723}"/>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85" name="Text Box 2">
          <a:extLst>
            <a:ext uri="{FF2B5EF4-FFF2-40B4-BE49-F238E27FC236}">
              <a16:creationId xmlns:a16="http://schemas.microsoft.com/office/drawing/2014/main" id="{53DD94F1-694B-6D3C-C5D8-D61D242F3091}"/>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86" name="Text Box 2">
          <a:extLst>
            <a:ext uri="{FF2B5EF4-FFF2-40B4-BE49-F238E27FC236}">
              <a16:creationId xmlns:a16="http://schemas.microsoft.com/office/drawing/2014/main" id="{19A7067E-E6C4-5D17-4963-B0C7A98C2C02}"/>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87" name="Text Box 2">
          <a:extLst>
            <a:ext uri="{FF2B5EF4-FFF2-40B4-BE49-F238E27FC236}">
              <a16:creationId xmlns:a16="http://schemas.microsoft.com/office/drawing/2014/main" id="{D7417C8F-0F0D-020E-8A9B-24EBC075A88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88" name="Text Box 6">
          <a:extLst>
            <a:ext uri="{FF2B5EF4-FFF2-40B4-BE49-F238E27FC236}">
              <a16:creationId xmlns:a16="http://schemas.microsoft.com/office/drawing/2014/main" id="{61B9FE11-03D9-2566-7E3B-2B039446A566}"/>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89" name="Text Box 2">
          <a:extLst>
            <a:ext uri="{FF2B5EF4-FFF2-40B4-BE49-F238E27FC236}">
              <a16:creationId xmlns:a16="http://schemas.microsoft.com/office/drawing/2014/main" id="{C5D9F03B-926B-42B2-2C15-B1EE006C0206}"/>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90" name="Text Box 2">
          <a:extLst>
            <a:ext uri="{FF2B5EF4-FFF2-40B4-BE49-F238E27FC236}">
              <a16:creationId xmlns:a16="http://schemas.microsoft.com/office/drawing/2014/main" id="{7E5580FC-F22F-9C42-D3FE-2B8D2FA07CB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91" name="Text Box 2">
          <a:extLst>
            <a:ext uri="{FF2B5EF4-FFF2-40B4-BE49-F238E27FC236}">
              <a16:creationId xmlns:a16="http://schemas.microsoft.com/office/drawing/2014/main" id="{39D68CBE-B4D7-604D-3473-26B3773B8F43}"/>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92" name="Text Box 6">
          <a:extLst>
            <a:ext uri="{FF2B5EF4-FFF2-40B4-BE49-F238E27FC236}">
              <a16:creationId xmlns:a16="http://schemas.microsoft.com/office/drawing/2014/main" id="{E14BAB5E-D784-512F-B8C8-1BD6A2EC3CE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93" name="Text Box 2">
          <a:extLst>
            <a:ext uri="{FF2B5EF4-FFF2-40B4-BE49-F238E27FC236}">
              <a16:creationId xmlns:a16="http://schemas.microsoft.com/office/drawing/2014/main" id="{DDE59543-1B83-20B1-5A49-2F82667AA653}"/>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94" name="Text Box 2">
          <a:extLst>
            <a:ext uri="{FF2B5EF4-FFF2-40B4-BE49-F238E27FC236}">
              <a16:creationId xmlns:a16="http://schemas.microsoft.com/office/drawing/2014/main" id="{F7974BF9-DABD-A461-EFF7-D44D39A7A0AC}"/>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95" name="Text Box 2">
          <a:extLst>
            <a:ext uri="{FF2B5EF4-FFF2-40B4-BE49-F238E27FC236}">
              <a16:creationId xmlns:a16="http://schemas.microsoft.com/office/drawing/2014/main" id="{449709CA-A550-532D-81DF-CD6B01FD82A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96" name="Text Box 6">
          <a:extLst>
            <a:ext uri="{FF2B5EF4-FFF2-40B4-BE49-F238E27FC236}">
              <a16:creationId xmlns:a16="http://schemas.microsoft.com/office/drawing/2014/main" id="{C4FCDF57-A6BA-4CF5-C26D-16CC084B461A}"/>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97" name="Text Box 2">
          <a:extLst>
            <a:ext uri="{FF2B5EF4-FFF2-40B4-BE49-F238E27FC236}">
              <a16:creationId xmlns:a16="http://schemas.microsoft.com/office/drawing/2014/main" id="{D2AB054B-A288-DB66-1B60-1235C91E49CA}"/>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98" name="Text Box 2">
          <a:extLst>
            <a:ext uri="{FF2B5EF4-FFF2-40B4-BE49-F238E27FC236}">
              <a16:creationId xmlns:a16="http://schemas.microsoft.com/office/drawing/2014/main" id="{14ABB9C0-23F1-2EDD-1A43-6A71F12124F7}"/>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599" name="Text Box 2">
          <a:extLst>
            <a:ext uri="{FF2B5EF4-FFF2-40B4-BE49-F238E27FC236}">
              <a16:creationId xmlns:a16="http://schemas.microsoft.com/office/drawing/2014/main" id="{DAC1439A-116F-E73F-A1C7-3F7CEEE20527}"/>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00" name="Text Box 6">
          <a:extLst>
            <a:ext uri="{FF2B5EF4-FFF2-40B4-BE49-F238E27FC236}">
              <a16:creationId xmlns:a16="http://schemas.microsoft.com/office/drawing/2014/main" id="{9961BAFF-F17D-49AC-4B45-2CB56F266A9C}"/>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01" name="Text Box 2">
          <a:extLst>
            <a:ext uri="{FF2B5EF4-FFF2-40B4-BE49-F238E27FC236}">
              <a16:creationId xmlns:a16="http://schemas.microsoft.com/office/drawing/2014/main" id="{4C72786A-157D-8205-0345-D28A15EF2E7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02" name="Text Box 2">
          <a:extLst>
            <a:ext uri="{FF2B5EF4-FFF2-40B4-BE49-F238E27FC236}">
              <a16:creationId xmlns:a16="http://schemas.microsoft.com/office/drawing/2014/main" id="{2593217C-608C-8218-A1AD-F5B9B020EF50}"/>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03" name="Text Box 2">
          <a:extLst>
            <a:ext uri="{FF2B5EF4-FFF2-40B4-BE49-F238E27FC236}">
              <a16:creationId xmlns:a16="http://schemas.microsoft.com/office/drawing/2014/main" id="{75C8A2B5-C3EE-1AE3-B67E-47B9DEE8AFB9}"/>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04" name="Text Box 6">
          <a:extLst>
            <a:ext uri="{FF2B5EF4-FFF2-40B4-BE49-F238E27FC236}">
              <a16:creationId xmlns:a16="http://schemas.microsoft.com/office/drawing/2014/main" id="{4F324740-C35C-E4F1-9F80-1E6BF115EF72}"/>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05" name="Text Box 2">
          <a:extLst>
            <a:ext uri="{FF2B5EF4-FFF2-40B4-BE49-F238E27FC236}">
              <a16:creationId xmlns:a16="http://schemas.microsoft.com/office/drawing/2014/main" id="{A4C9E5EA-D753-7ED3-98D3-E00F6D6F16A0}"/>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06" name="Text Box 2">
          <a:extLst>
            <a:ext uri="{FF2B5EF4-FFF2-40B4-BE49-F238E27FC236}">
              <a16:creationId xmlns:a16="http://schemas.microsoft.com/office/drawing/2014/main" id="{D7E6F21E-A2AB-7DD2-F148-A37CF9E0903E}"/>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07" name="Text Box 2">
          <a:extLst>
            <a:ext uri="{FF2B5EF4-FFF2-40B4-BE49-F238E27FC236}">
              <a16:creationId xmlns:a16="http://schemas.microsoft.com/office/drawing/2014/main" id="{6D8E9053-11DD-68A0-5E67-D65A32FFE06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08" name="Text Box 6">
          <a:extLst>
            <a:ext uri="{FF2B5EF4-FFF2-40B4-BE49-F238E27FC236}">
              <a16:creationId xmlns:a16="http://schemas.microsoft.com/office/drawing/2014/main" id="{4FF81153-A240-7A9B-4A42-8D42B9B4B5A2}"/>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09" name="Text Box 2">
          <a:extLst>
            <a:ext uri="{FF2B5EF4-FFF2-40B4-BE49-F238E27FC236}">
              <a16:creationId xmlns:a16="http://schemas.microsoft.com/office/drawing/2014/main" id="{B57EFB77-C4C6-E2AF-3803-D43181EEB6D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10" name="Text Box 2">
          <a:extLst>
            <a:ext uri="{FF2B5EF4-FFF2-40B4-BE49-F238E27FC236}">
              <a16:creationId xmlns:a16="http://schemas.microsoft.com/office/drawing/2014/main" id="{17F8D6E6-AF66-7636-7CBC-B6A324E9621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11" name="Text Box 2">
          <a:extLst>
            <a:ext uri="{FF2B5EF4-FFF2-40B4-BE49-F238E27FC236}">
              <a16:creationId xmlns:a16="http://schemas.microsoft.com/office/drawing/2014/main" id="{ECE5F7E8-1575-AB82-691D-C8585FD53F29}"/>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12" name="Text Box 6">
          <a:extLst>
            <a:ext uri="{FF2B5EF4-FFF2-40B4-BE49-F238E27FC236}">
              <a16:creationId xmlns:a16="http://schemas.microsoft.com/office/drawing/2014/main" id="{E3508B35-391D-FB09-611B-5440CC2A4D9E}"/>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13" name="Text Box 2">
          <a:extLst>
            <a:ext uri="{FF2B5EF4-FFF2-40B4-BE49-F238E27FC236}">
              <a16:creationId xmlns:a16="http://schemas.microsoft.com/office/drawing/2014/main" id="{7728B5E6-6AC9-EFB4-1346-9FC66EA7DD49}"/>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14" name="Text Box 2">
          <a:extLst>
            <a:ext uri="{FF2B5EF4-FFF2-40B4-BE49-F238E27FC236}">
              <a16:creationId xmlns:a16="http://schemas.microsoft.com/office/drawing/2014/main" id="{C7C92B45-6846-BF57-2EBD-969E6872ED29}"/>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15" name="Text Box 2">
          <a:extLst>
            <a:ext uri="{FF2B5EF4-FFF2-40B4-BE49-F238E27FC236}">
              <a16:creationId xmlns:a16="http://schemas.microsoft.com/office/drawing/2014/main" id="{7643A516-38D8-30FA-5795-2BBAC7369908}"/>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16" name="Text Box 6">
          <a:extLst>
            <a:ext uri="{FF2B5EF4-FFF2-40B4-BE49-F238E27FC236}">
              <a16:creationId xmlns:a16="http://schemas.microsoft.com/office/drawing/2014/main" id="{8F29ADF9-4B35-4A25-D43E-0E480CD53A0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17" name="Text Box 2">
          <a:extLst>
            <a:ext uri="{FF2B5EF4-FFF2-40B4-BE49-F238E27FC236}">
              <a16:creationId xmlns:a16="http://schemas.microsoft.com/office/drawing/2014/main" id="{60D5594F-414D-6BE4-160C-CAFBAD2C61B4}"/>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18" name="Text Box 2">
          <a:extLst>
            <a:ext uri="{FF2B5EF4-FFF2-40B4-BE49-F238E27FC236}">
              <a16:creationId xmlns:a16="http://schemas.microsoft.com/office/drawing/2014/main" id="{7B899BD9-CDB0-F070-E8BA-3E1FF9CCCEFB}"/>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19" name="Text Box 2">
          <a:extLst>
            <a:ext uri="{FF2B5EF4-FFF2-40B4-BE49-F238E27FC236}">
              <a16:creationId xmlns:a16="http://schemas.microsoft.com/office/drawing/2014/main" id="{237ABAFB-FC8A-3A6D-7E23-B5C348504F05}"/>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20" name="Text Box 6">
          <a:extLst>
            <a:ext uri="{FF2B5EF4-FFF2-40B4-BE49-F238E27FC236}">
              <a16:creationId xmlns:a16="http://schemas.microsoft.com/office/drawing/2014/main" id="{285B1F4F-BA45-2C62-64CD-6D0D7C38DF5D}"/>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21" name="Text Box 2">
          <a:extLst>
            <a:ext uri="{FF2B5EF4-FFF2-40B4-BE49-F238E27FC236}">
              <a16:creationId xmlns:a16="http://schemas.microsoft.com/office/drawing/2014/main" id="{EFC7FDD3-7B02-2A11-6B95-041BE0B943E4}"/>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22" name="Text Box 2">
          <a:extLst>
            <a:ext uri="{FF2B5EF4-FFF2-40B4-BE49-F238E27FC236}">
              <a16:creationId xmlns:a16="http://schemas.microsoft.com/office/drawing/2014/main" id="{5F7069F0-12D9-53E3-F848-BB2EDE426303}"/>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23" name="Text Box 2">
          <a:extLst>
            <a:ext uri="{FF2B5EF4-FFF2-40B4-BE49-F238E27FC236}">
              <a16:creationId xmlns:a16="http://schemas.microsoft.com/office/drawing/2014/main" id="{B9F5E837-E404-CACB-C3A3-9048C2751590}"/>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24" name="Text Box 2">
          <a:extLst>
            <a:ext uri="{FF2B5EF4-FFF2-40B4-BE49-F238E27FC236}">
              <a16:creationId xmlns:a16="http://schemas.microsoft.com/office/drawing/2014/main" id="{205D4704-8AD8-8C7B-6B9D-59ADB9AB5B76}"/>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25" name="Text Box 2">
          <a:extLst>
            <a:ext uri="{FF2B5EF4-FFF2-40B4-BE49-F238E27FC236}">
              <a16:creationId xmlns:a16="http://schemas.microsoft.com/office/drawing/2014/main" id="{CCBB3748-BF36-C72A-1B55-67032A6520AD}"/>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26" name="Text Box 6">
          <a:extLst>
            <a:ext uri="{FF2B5EF4-FFF2-40B4-BE49-F238E27FC236}">
              <a16:creationId xmlns:a16="http://schemas.microsoft.com/office/drawing/2014/main" id="{4E677AD8-3A8C-3CB0-9ECB-19CCACE6A3E2}"/>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27" name="Text Box 2">
          <a:extLst>
            <a:ext uri="{FF2B5EF4-FFF2-40B4-BE49-F238E27FC236}">
              <a16:creationId xmlns:a16="http://schemas.microsoft.com/office/drawing/2014/main" id="{B0902AC3-8332-BCB9-7167-994281F95874}"/>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28" name="Text Box 2">
          <a:extLst>
            <a:ext uri="{FF2B5EF4-FFF2-40B4-BE49-F238E27FC236}">
              <a16:creationId xmlns:a16="http://schemas.microsoft.com/office/drawing/2014/main" id="{880C7DB8-9D51-9C55-32E5-D4711F8FA7E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29" name="Text Box 2">
          <a:extLst>
            <a:ext uri="{FF2B5EF4-FFF2-40B4-BE49-F238E27FC236}">
              <a16:creationId xmlns:a16="http://schemas.microsoft.com/office/drawing/2014/main" id="{05157F88-FD3F-583F-EA0D-BA203A6AA9B3}"/>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30" name="Text Box 2">
          <a:extLst>
            <a:ext uri="{FF2B5EF4-FFF2-40B4-BE49-F238E27FC236}">
              <a16:creationId xmlns:a16="http://schemas.microsoft.com/office/drawing/2014/main" id="{326D5C79-B0C6-8D2E-9C21-DBFD5831F6A7}"/>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31" name="Text Box 6">
          <a:extLst>
            <a:ext uri="{FF2B5EF4-FFF2-40B4-BE49-F238E27FC236}">
              <a16:creationId xmlns:a16="http://schemas.microsoft.com/office/drawing/2014/main" id="{4043D993-4C18-F444-3A11-E2C3E1C7DB97}"/>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32" name="Text Box 2">
          <a:extLst>
            <a:ext uri="{FF2B5EF4-FFF2-40B4-BE49-F238E27FC236}">
              <a16:creationId xmlns:a16="http://schemas.microsoft.com/office/drawing/2014/main" id="{CF3C9C1F-BDD8-F073-92E5-263E6CEC8B0B}"/>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33" name="Text Box 2">
          <a:extLst>
            <a:ext uri="{FF2B5EF4-FFF2-40B4-BE49-F238E27FC236}">
              <a16:creationId xmlns:a16="http://schemas.microsoft.com/office/drawing/2014/main" id="{150CB6DB-0D12-2DAE-844B-F9286E19EBA6}"/>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34" name="Text Box 2">
          <a:extLst>
            <a:ext uri="{FF2B5EF4-FFF2-40B4-BE49-F238E27FC236}">
              <a16:creationId xmlns:a16="http://schemas.microsoft.com/office/drawing/2014/main" id="{B30AD88E-95C5-0FFF-19E2-C3DD645473C8}"/>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35" name="Text Box 2">
          <a:extLst>
            <a:ext uri="{FF2B5EF4-FFF2-40B4-BE49-F238E27FC236}">
              <a16:creationId xmlns:a16="http://schemas.microsoft.com/office/drawing/2014/main" id="{3F030265-5B95-A41D-474F-D07D9A48EC05}"/>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36" name="Text Box 6">
          <a:extLst>
            <a:ext uri="{FF2B5EF4-FFF2-40B4-BE49-F238E27FC236}">
              <a16:creationId xmlns:a16="http://schemas.microsoft.com/office/drawing/2014/main" id="{5BBE972A-0530-47F3-24B3-9641AB0C4B09}"/>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37" name="Text Box 2">
          <a:extLst>
            <a:ext uri="{FF2B5EF4-FFF2-40B4-BE49-F238E27FC236}">
              <a16:creationId xmlns:a16="http://schemas.microsoft.com/office/drawing/2014/main" id="{C5AF9574-6282-F8C6-7092-276987C6DC6E}"/>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38" name="Text Box 2">
          <a:extLst>
            <a:ext uri="{FF2B5EF4-FFF2-40B4-BE49-F238E27FC236}">
              <a16:creationId xmlns:a16="http://schemas.microsoft.com/office/drawing/2014/main" id="{04C3773D-3AEE-3984-978F-3143F2894112}"/>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39" name="Text Box 2">
          <a:extLst>
            <a:ext uri="{FF2B5EF4-FFF2-40B4-BE49-F238E27FC236}">
              <a16:creationId xmlns:a16="http://schemas.microsoft.com/office/drawing/2014/main" id="{66A58BD1-3D60-3BEA-D929-BF735976E393}"/>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40" name="Text Box 2">
          <a:extLst>
            <a:ext uri="{FF2B5EF4-FFF2-40B4-BE49-F238E27FC236}">
              <a16:creationId xmlns:a16="http://schemas.microsoft.com/office/drawing/2014/main" id="{70F019B7-52F7-0899-9447-DF4C10AC801D}"/>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41" name="Text Box 2">
          <a:extLst>
            <a:ext uri="{FF2B5EF4-FFF2-40B4-BE49-F238E27FC236}">
              <a16:creationId xmlns:a16="http://schemas.microsoft.com/office/drawing/2014/main" id="{4ACDF4BA-8215-4DC1-F4E8-043961567EA0}"/>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289560</xdr:colOff>
      <xdr:row>71</xdr:row>
      <xdr:rowOff>579120</xdr:rowOff>
    </xdr:from>
    <xdr:to>
      <xdr:col>36</xdr:col>
      <xdr:colOff>0</xdr:colOff>
      <xdr:row>74</xdr:row>
      <xdr:rowOff>0</xdr:rowOff>
    </xdr:to>
    <xdr:sp macro="" textlink="">
      <xdr:nvSpPr>
        <xdr:cNvPr id="2070642" name="Text Box 2">
          <a:extLst>
            <a:ext uri="{FF2B5EF4-FFF2-40B4-BE49-F238E27FC236}">
              <a16:creationId xmlns:a16="http://schemas.microsoft.com/office/drawing/2014/main" id="{E453D348-159A-AF54-49C7-2C232CDC8EF2}"/>
            </a:ext>
          </a:extLst>
        </xdr:cNvPr>
        <xdr:cNvSpPr txBox="1">
          <a:spLocks noChangeArrowheads="1"/>
        </xdr:cNvSpPr>
      </xdr:nvSpPr>
      <xdr:spPr bwMode="auto">
        <a:xfrm>
          <a:off x="9029700" y="13845540"/>
          <a:ext cx="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43" name="Text Box 6">
          <a:extLst>
            <a:ext uri="{FF2B5EF4-FFF2-40B4-BE49-F238E27FC236}">
              <a16:creationId xmlns:a16="http://schemas.microsoft.com/office/drawing/2014/main" id="{0510C8B7-1C78-D82B-5716-6B22B861E749}"/>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44" name="Text Box 2">
          <a:extLst>
            <a:ext uri="{FF2B5EF4-FFF2-40B4-BE49-F238E27FC236}">
              <a16:creationId xmlns:a16="http://schemas.microsoft.com/office/drawing/2014/main" id="{7F1CFA12-899F-A817-6C76-0CDD849CA434}"/>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45" name="Text Box 2">
          <a:extLst>
            <a:ext uri="{FF2B5EF4-FFF2-40B4-BE49-F238E27FC236}">
              <a16:creationId xmlns:a16="http://schemas.microsoft.com/office/drawing/2014/main" id="{DFE865C0-FFB1-0E45-7428-5464EEF17BB0}"/>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46" name="Text Box 2">
          <a:extLst>
            <a:ext uri="{FF2B5EF4-FFF2-40B4-BE49-F238E27FC236}">
              <a16:creationId xmlns:a16="http://schemas.microsoft.com/office/drawing/2014/main" id="{021E936A-5191-B889-11F5-496A5FAE6A6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47" name="Text Box 2">
          <a:extLst>
            <a:ext uri="{FF2B5EF4-FFF2-40B4-BE49-F238E27FC236}">
              <a16:creationId xmlns:a16="http://schemas.microsoft.com/office/drawing/2014/main" id="{18D3BFA0-33BA-FEF2-E928-BB8543AD08CC}"/>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48" name="Text Box 1">
          <a:extLst>
            <a:ext uri="{FF2B5EF4-FFF2-40B4-BE49-F238E27FC236}">
              <a16:creationId xmlns:a16="http://schemas.microsoft.com/office/drawing/2014/main" id="{F8B74F4C-948D-4C9F-CF68-1350750B4E21}"/>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49" name="Text Box 3">
          <a:extLst>
            <a:ext uri="{FF2B5EF4-FFF2-40B4-BE49-F238E27FC236}">
              <a16:creationId xmlns:a16="http://schemas.microsoft.com/office/drawing/2014/main" id="{30CE27E3-E922-771E-E8E4-6B6A174C10AA}"/>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50" name="Text Box 4">
          <a:extLst>
            <a:ext uri="{FF2B5EF4-FFF2-40B4-BE49-F238E27FC236}">
              <a16:creationId xmlns:a16="http://schemas.microsoft.com/office/drawing/2014/main" id="{7CC38777-3A76-4C59-4C04-9263EEB0DC25}"/>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51" name="Text Box 5">
          <a:extLst>
            <a:ext uri="{FF2B5EF4-FFF2-40B4-BE49-F238E27FC236}">
              <a16:creationId xmlns:a16="http://schemas.microsoft.com/office/drawing/2014/main" id="{090B5550-5BDB-9421-A2D0-2C815FDE9463}"/>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52" name="Text Box 1">
          <a:extLst>
            <a:ext uri="{FF2B5EF4-FFF2-40B4-BE49-F238E27FC236}">
              <a16:creationId xmlns:a16="http://schemas.microsoft.com/office/drawing/2014/main" id="{34C59135-E215-8433-0BDE-7316308685E8}"/>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53" name="Text Box 3">
          <a:extLst>
            <a:ext uri="{FF2B5EF4-FFF2-40B4-BE49-F238E27FC236}">
              <a16:creationId xmlns:a16="http://schemas.microsoft.com/office/drawing/2014/main" id="{0A3ACC7B-4340-9F12-F210-6A3AA0B792C0}"/>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54" name="Text Box 4">
          <a:extLst>
            <a:ext uri="{FF2B5EF4-FFF2-40B4-BE49-F238E27FC236}">
              <a16:creationId xmlns:a16="http://schemas.microsoft.com/office/drawing/2014/main" id="{0FEF52EB-AAD9-6E0D-3D84-971F36811750}"/>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655" name="Text Box 5">
          <a:extLst>
            <a:ext uri="{FF2B5EF4-FFF2-40B4-BE49-F238E27FC236}">
              <a16:creationId xmlns:a16="http://schemas.microsoft.com/office/drawing/2014/main" id="{212FEAC2-0D61-CC35-63F8-584CA7728973}"/>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656" name="Text Box 2">
          <a:extLst>
            <a:ext uri="{FF2B5EF4-FFF2-40B4-BE49-F238E27FC236}">
              <a16:creationId xmlns:a16="http://schemas.microsoft.com/office/drawing/2014/main" id="{04819D70-1D6B-FB59-E583-E6AEC7FF294D}"/>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19050</xdr:rowOff>
    </xdr:to>
    <xdr:sp macro="" textlink="">
      <xdr:nvSpPr>
        <xdr:cNvPr id="2070657" name="Text Box 6">
          <a:extLst>
            <a:ext uri="{FF2B5EF4-FFF2-40B4-BE49-F238E27FC236}">
              <a16:creationId xmlns:a16="http://schemas.microsoft.com/office/drawing/2014/main" id="{122E0BB2-4BA9-D1A8-137E-5360A47C4387}"/>
            </a:ext>
          </a:extLst>
        </xdr:cNvPr>
        <xdr:cNvSpPr txBox="1">
          <a:spLocks noChangeArrowheads="1"/>
        </xdr:cNvSpPr>
      </xdr:nvSpPr>
      <xdr:spPr bwMode="auto">
        <a:xfrm>
          <a:off x="3108960" y="138455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19050</xdr:rowOff>
    </xdr:to>
    <xdr:sp macro="" textlink="">
      <xdr:nvSpPr>
        <xdr:cNvPr id="2070658" name="Text Box 2">
          <a:extLst>
            <a:ext uri="{FF2B5EF4-FFF2-40B4-BE49-F238E27FC236}">
              <a16:creationId xmlns:a16="http://schemas.microsoft.com/office/drawing/2014/main" id="{FB300124-4073-3B7E-C260-41AEAA03D6FC}"/>
            </a:ext>
          </a:extLst>
        </xdr:cNvPr>
        <xdr:cNvSpPr txBox="1">
          <a:spLocks noChangeArrowheads="1"/>
        </xdr:cNvSpPr>
      </xdr:nvSpPr>
      <xdr:spPr bwMode="auto">
        <a:xfrm>
          <a:off x="3108960" y="138455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19050</xdr:rowOff>
    </xdr:to>
    <xdr:sp macro="" textlink="">
      <xdr:nvSpPr>
        <xdr:cNvPr id="2070659" name="Text Box 2">
          <a:extLst>
            <a:ext uri="{FF2B5EF4-FFF2-40B4-BE49-F238E27FC236}">
              <a16:creationId xmlns:a16="http://schemas.microsoft.com/office/drawing/2014/main" id="{DF645621-15F7-0234-31B1-F6B7CE276A62}"/>
            </a:ext>
          </a:extLst>
        </xdr:cNvPr>
        <xdr:cNvSpPr txBox="1">
          <a:spLocks noChangeArrowheads="1"/>
        </xdr:cNvSpPr>
      </xdr:nvSpPr>
      <xdr:spPr bwMode="auto">
        <a:xfrm>
          <a:off x="3108960" y="138455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60" name="Text Box 2">
          <a:extLst>
            <a:ext uri="{FF2B5EF4-FFF2-40B4-BE49-F238E27FC236}">
              <a16:creationId xmlns:a16="http://schemas.microsoft.com/office/drawing/2014/main" id="{D1C47243-1CC6-652A-A2A5-02894E72F41D}"/>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61" name="Text Box 6">
          <a:extLst>
            <a:ext uri="{FF2B5EF4-FFF2-40B4-BE49-F238E27FC236}">
              <a16:creationId xmlns:a16="http://schemas.microsoft.com/office/drawing/2014/main" id="{C1857591-68B0-62F8-2710-4A07159AFE56}"/>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62" name="Text Box 2">
          <a:extLst>
            <a:ext uri="{FF2B5EF4-FFF2-40B4-BE49-F238E27FC236}">
              <a16:creationId xmlns:a16="http://schemas.microsoft.com/office/drawing/2014/main" id="{83DAB9BC-8F41-27A0-8F54-94AE9F59F435}"/>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63" name="Text Box 2">
          <a:extLst>
            <a:ext uri="{FF2B5EF4-FFF2-40B4-BE49-F238E27FC236}">
              <a16:creationId xmlns:a16="http://schemas.microsoft.com/office/drawing/2014/main" id="{210D4328-23AF-30EC-0B93-307FA9B1D24E}"/>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64" name="Text Box 2">
          <a:extLst>
            <a:ext uri="{FF2B5EF4-FFF2-40B4-BE49-F238E27FC236}">
              <a16:creationId xmlns:a16="http://schemas.microsoft.com/office/drawing/2014/main" id="{DDB6F660-C404-1396-140C-786DE20ED027}"/>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65" name="Text Box 6">
          <a:extLst>
            <a:ext uri="{FF2B5EF4-FFF2-40B4-BE49-F238E27FC236}">
              <a16:creationId xmlns:a16="http://schemas.microsoft.com/office/drawing/2014/main" id="{C54154A9-6D9A-7519-6FAB-9B35947B30EE}"/>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66" name="Text Box 2">
          <a:extLst>
            <a:ext uri="{FF2B5EF4-FFF2-40B4-BE49-F238E27FC236}">
              <a16:creationId xmlns:a16="http://schemas.microsoft.com/office/drawing/2014/main" id="{B5AAA6B3-F83C-BDCF-8C51-E749417ACBB0}"/>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67" name="Text Box 2">
          <a:extLst>
            <a:ext uri="{FF2B5EF4-FFF2-40B4-BE49-F238E27FC236}">
              <a16:creationId xmlns:a16="http://schemas.microsoft.com/office/drawing/2014/main" id="{0CAA880E-9864-25AD-EE1B-2DFFF03B0124}"/>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68" name="Text Box 2">
          <a:extLst>
            <a:ext uri="{FF2B5EF4-FFF2-40B4-BE49-F238E27FC236}">
              <a16:creationId xmlns:a16="http://schemas.microsoft.com/office/drawing/2014/main" id="{60FD3DE7-9765-A650-A854-81F18C9A9218}"/>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69" name="Text Box 6">
          <a:extLst>
            <a:ext uri="{FF2B5EF4-FFF2-40B4-BE49-F238E27FC236}">
              <a16:creationId xmlns:a16="http://schemas.microsoft.com/office/drawing/2014/main" id="{867BC4F0-5798-36C6-840E-12F0A251B516}"/>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70" name="Text Box 2">
          <a:extLst>
            <a:ext uri="{FF2B5EF4-FFF2-40B4-BE49-F238E27FC236}">
              <a16:creationId xmlns:a16="http://schemas.microsoft.com/office/drawing/2014/main" id="{FCED4B8D-30B2-4B87-91A9-CA6E13E55520}"/>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71" name="Text Box 2">
          <a:extLst>
            <a:ext uri="{FF2B5EF4-FFF2-40B4-BE49-F238E27FC236}">
              <a16:creationId xmlns:a16="http://schemas.microsoft.com/office/drawing/2014/main" id="{80A938E7-1930-08A3-41F9-3D8B7945DB6B}"/>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72" name="Text Box 2">
          <a:extLst>
            <a:ext uri="{FF2B5EF4-FFF2-40B4-BE49-F238E27FC236}">
              <a16:creationId xmlns:a16="http://schemas.microsoft.com/office/drawing/2014/main" id="{6707680E-F756-A7CE-370D-9199A1CC806E}"/>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73" name="Text Box 6">
          <a:extLst>
            <a:ext uri="{FF2B5EF4-FFF2-40B4-BE49-F238E27FC236}">
              <a16:creationId xmlns:a16="http://schemas.microsoft.com/office/drawing/2014/main" id="{19B4F4E1-359F-B5FA-068B-D626924083AA}"/>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74" name="Text Box 2">
          <a:extLst>
            <a:ext uri="{FF2B5EF4-FFF2-40B4-BE49-F238E27FC236}">
              <a16:creationId xmlns:a16="http://schemas.microsoft.com/office/drawing/2014/main" id="{FB1EF19F-373B-9DDE-B8FA-7628BC003CA6}"/>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75" name="Text Box 2">
          <a:extLst>
            <a:ext uri="{FF2B5EF4-FFF2-40B4-BE49-F238E27FC236}">
              <a16:creationId xmlns:a16="http://schemas.microsoft.com/office/drawing/2014/main" id="{C9B2C01B-78B2-1D65-95BA-D043D98E6A67}"/>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76" name="Text Box 2">
          <a:extLst>
            <a:ext uri="{FF2B5EF4-FFF2-40B4-BE49-F238E27FC236}">
              <a16:creationId xmlns:a16="http://schemas.microsoft.com/office/drawing/2014/main" id="{74CA5BE8-9924-1B6A-6F02-0E309726C3AB}"/>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19050</xdr:rowOff>
    </xdr:to>
    <xdr:sp macro="" textlink="">
      <xdr:nvSpPr>
        <xdr:cNvPr id="2070677" name="Text Box 2">
          <a:extLst>
            <a:ext uri="{FF2B5EF4-FFF2-40B4-BE49-F238E27FC236}">
              <a16:creationId xmlns:a16="http://schemas.microsoft.com/office/drawing/2014/main" id="{918D0E58-F86B-73E1-EE04-E7307C208FAB}"/>
            </a:ext>
          </a:extLst>
        </xdr:cNvPr>
        <xdr:cNvSpPr txBox="1">
          <a:spLocks noChangeArrowheads="1"/>
        </xdr:cNvSpPr>
      </xdr:nvSpPr>
      <xdr:spPr bwMode="auto">
        <a:xfrm>
          <a:off x="3108960" y="138455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78" name="Text Box 6">
          <a:extLst>
            <a:ext uri="{FF2B5EF4-FFF2-40B4-BE49-F238E27FC236}">
              <a16:creationId xmlns:a16="http://schemas.microsoft.com/office/drawing/2014/main" id="{D0955A0A-AA07-5104-6636-AA3D9708CF85}"/>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79" name="Text Box 2">
          <a:extLst>
            <a:ext uri="{FF2B5EF4-FFF2-40B4-BE49-F238E27FC236}">
              <a16:creationId xmlns:a16="http://schemas.microsoft.com/office/drawing/2014/main" id="{B3DF1AC8-62FE-1E77-D3CA-43C53EBA0D36}"/>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80" name="Text Box 2">
          <a:extLst>
            <a:ext uri="{FF2B5EF4-FFF2-40B4-BE49-F238E27FC236}">
              <a16:creationId xmlns:a16="http://schemas.microsoft.com/office/drawing/2014/main" id="{F066F079-D4B3-DE56-00FA-0C2BD57C4556}"/>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81" name="Text Box 2">
          <a:extLst>
            <a:ext uri="{FF2B5EF4-FFF2-40B4-BE49-F238E27FC236}">
              <a16:creationId xmlns:a16="http://schemas.microsoft.com/office/drawing/2014/main" id="{5646A9FB-D61C-D828-9BCE-76CD3D7F11AF}"/>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82" name="Text Box 6">
          <a:extLst>
            <a:ext uri="{FF2B5EF4-FFF2-40B4-BE49-F238E27FC236}">
              <a16:creationId xmlns:a16="http://schemas.microsoft.com/office/drawing/2014/main" id="{42875091-1C88-700F-74C8-044EA493C7F0}"/>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83" name="Text Box 2">
          <a:extLst>
            <a:ext uri="{FF2B5EF4-FFF2-40B4-BE49-F238E27FC236}">
              <a16:creationId xmlns:a16="http://schemas.microsoft.com/office/drawing/2014/main" id="{56E9571B-EF00-9EC1-89F9-2006420F2934}"/>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84" name="Text Box 2">
          <a:extLst>
            <a:ext uri="{FF2B5EF4-FFF2-40B4-BE49-F238E27FC236}">
              <a16:creationId xmlns:a16="http://schemas.microsoft.com/office/drawing/2014/main" id="{2DB01DAF-67B2-0D60-7B79-6144177345A6}"/>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85" name="Text Box 2">
          <a:extLst>
            <a:ext uri="{FF2B5EF4-FFF2-40B4-BE49-F238E27FC236}">
              <a16:creationId xmlns:a16="http://schemas.microsoft.com/office/drawing/2014/main" id="{E595F9C0-289A-8208-55AC-AFB6BBBE632D}"/>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86" name="Text Box 6">
          <a:extLst>
            <a:ext uri="{FF2B5EF4-FFF2-40B4-BE49-F238E27FC236}">
              <a16:creationId xmlns:a16="http://schemas.microsoft.com/office/drawing/2014/main" id="{DB8F6FDB-5DEB-A30B-BFAD-B7C971B1517A}"/>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87" name="Text Box 2">
          <a:extLst>
            <a:ext uri="{FF2B5EF4-FFF2-40B4-BE49-F238E27FC236}">
              <a16:creationId xmlns:a16="http://schemas.microsoft.com/office/drawing/2014/main" id="{1C34D8CA-81BB-E456-09D5-EC5E3DCC0ECF}"/>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88" name="Text Box 2">
          <a:extLst>
            <a:ext uri="{FF2B5EF4-FFF2-40B4-BE49-F238E27FC236}">
              <a16:creationId xmlns:a16="http://schemas.microsoft.com/office/drawing/2014/main" id="{F53AD491-B1E6-D8A5-BB67-BE3EEE2964A2}"/>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89" name="Text Box 2">
          <a:extLst>
            <a:ext uri="{FF2B5EF4-FFF2-40B4-BE49-F238E27FC236}">
              <a16:creationId xmlns:a16="http://schemas.microsoft.com/office/drawing/2014/main" id="{16CC644D-CFEC-9D9A-EBAC-F9771111E16C}"/>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90" name="Text Box 6">
          <a:extLst>
            <a:ext uri="{FF2B5EF4-FFF2-40B4-BE49-F238E27FC236}">
              <a16:creationId xmlns:a16="http://schemas.microsoft.com/office/drawing/2014/main" id="{5FF3F660-08B7-E213-A9AC-7CECA6A96098}"/>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91" name="Text Box 2">
          <a:extLst>
            <a:ext uri="{FF2B5EF4-FFF2-40B4-BE49-F238E27FC236}">
              <a16:creationId xmlns:a16="http://schemas.microsoft.com/office/drawing/2014/main" id="{EDDD4F63-F2E1-7616-3074-E42E194A3A85}"/>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92" name="Text Box 2">
          <a:extLst>
            <a:ext uri="{FF2B5EF4-FFF2-40B4-BE49-F238E27FC236}">
              <a16:creationId xmlns:a16="http://schemas.microsoft.com/office/drawing/2014/main" id="{9D8A947E-3239-F6A0-0995-DB14B36E1E52}"/>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93" name="Text Box 2">
          <a:extLst>
            <a:ext uri="{FF2B5EF4-FFF2-40B4-BE49-F238E27FC236}">
              <a16:creationId xmlns:a16="http://schemas.microsoft.com/office/drawing/2014/main" id="{FAE03EC6-27A0-6346-4584-F5A8F1D6C814}"/>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94" name="Text Box 6">
          <a:extLst>
            <a:ext uri="{FF2B5EF4-FFF2-40B4-BE49-F238E27FC236}">
              <a16:creationId xmlns:a16="http://schemas.microsoft.com/office/drawing/2014/main" id="{5DD76341-F584-6C60-C1DE-181DDEB761E8}"/>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95" name="Text Box 2">
          <a:extLst>
            <a:ext uri="{FF2B5EF4-FFF2-40B4-BE49-F238E27FC236}">
              <a16:creationId xmlns:a16="http://schemas.microsoft.com/office/drawing/2014/main" id="{82E53A25-8F20-F73A-6648-494C6BC3E561}"/>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96" name="Text Box 2">
          <a:extLst>
            <a:ext uri="{FF2B5EF4-FFF2-40B4-BE49-F238E27FC236}">
              <a16:creationId xmlns:a16="http://schemas.microsoft.com/office/drawing/2014/main" id="{FE610A58-627D-E21D-505F-58BCAA362B77}"/>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97" name="Text Box 2">
          <a:extLst>
            <a:ext uri="{FF2B5EF4-FFF2-40B4-BE49-F238E27FC236}">
              <a16:creationId xmlns:a16="http://schemas.microsoft.com/office/drawing/2014/main" id="{0127D8BA-F60A-807E-1AA6-9EE8A6102007}"/>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98" name="Text Box 6">
          <a:extLst>
            <a:ext uri="{FF2B5EF4-FFF2-40B4-BE49-F238E27FC236}">
              <a16:creationId xmlns:a16="http://schemas.microsoft.com/office/drawing/2014/main" id="{B1AC81B5-EBB7-2A71-A3E9-11A8C3738AA9}"/>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699" name="Text Box 2">
          <a:extLst>
            <a:ext uri="{FF2B5EF4-FFF2-40B4-BE49-F238E27FC236}">
              <a16:creationId xmlns:a16="http://schemas.microsoft.com/office/drawing/2014/main" id="{418C683C-026D-6821-D9B3-1B1C8A69944C}"/>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00" name="Text Box 2">
          <a:extLst>
            <a:ext uri="{FF2B5EF4-FFF2-40B4-BE49-F238E27FC236}">
              <a16:creationId xmlns:a16="http://schemas.microsoft.com/office/drawing/2014/main" id="{3C98FD46-24E1-F48A-1F41-F2790F19BECD}"/>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01" name="Text Box 2">
          <a:extLst>
            <a:ext uri="{FF2B5EF4-FFF2-40B4-BE49-F238E27FC236}">
              <a16:creationId xmlns:a16="http://schemas.microsoft.com/office/drawing/2014/main" id="{260E01B8-906A-0288-0951-0ACEC9F7FD22}"/>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02" name="Text Box 6">
          <a:extLst>
            <a:ext uri="{FF2B5EF4-FFF2-40B4-BE49-F238E27FC236}">
              <a16:creationId xmlns:a16="http://schemas.microsoft.com/office/drawing/2014/main" id="{917A147A-9D38-8329-A0D2-957AE1B28FB8}"/>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03" name="Text Box 2">
          <a:extLst>
            <a:ext uri="{FF2B5EF4-FFF2-40B4-BE49-F238E27FC236}">
              <a16:creationId xmlns:a16="http://schemas.microsoft.com/office/drawing/2014/main" id="{2764E568-448D-5BC7-7395-CD774B032A8C}"/>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04" name="Text Box 2">
          <a:extLst>
            <a:ext uri="{FF2B5EF4-FFF2-40B4-BE49-F238E27FC236}">
              <a16:creationId xmlns:a16="http://schemas.microsoft.com/office/drawing/2014/main" id="{030CF40E-8341-F875-FAF5-81193904B9D7}"/>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05" name="Text Box 2">
          <a:extLst>
            <a:ext uri="{FF2B5EF4-FFF2-40B4-BE49-F238E27FC236}">
              <a16:creationId xmlns:a16="http://schemas.microsoft.com/office/drawing/2014/main" id="{6E0C5F17-BAC8-C0D9-439E-DEDE8526FF31}"/>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06" name="Text Box 6">
          <a:extLst>
            <a:ext uri="{FF2B5EF4-FFF2-40B4-BE49-F238E27FC236}">
              <a16:creationId xmlns:a16="http://schemas.microsoft.com/office/drawing/2014/main" id="{6A275638-BBA1-9F77-FDD4-200D925790AE}"/>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07" name="Text Box 2">
          <a:extLst>
            <a:ext uri="{FF2B5EF4-FFF2-40B4-BE49-F238E27FC236}">
              <a16:creationId xmlns:a16="http://schemas.microsoft.com/office/drawing/2014/main" id="{6FDC5174-541F-ACB9-B798-5DA569BAFAD7}"/>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08" name="Text Box 2">
          <a:extLst>
            <a:ext uri="{FF2B5EF4-FFF2-40B4-BE49-F238E27FC236}">
              <a16:creationId xmlns:a16="http://schemas.microsoft.com/office/drawing/2014/main" id="{EFB374D7-1478-12BA-C10C-B473BC76BF17}"/>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09" name="Text Box 2">
          <a:extLst>
            <a:ext uri="{FF2B5EF4-FFF2-40B4-BE49-F238E27FC236}">
              <a16:creationId xmlns:a16="http://schemas.microsoft.com/office/drawing/2014/main" id="{9886FFA4-4670-44A0-8854-92DC76248B64}"/>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10" name="Text Box 6">
          <a:extLst>
            <a:ext uri="{FF2B5EF4-FFF2-40B4-BE49-F238E27FC236}">
              <a16:creationId xmlns:a16="http://schemas.microsoft.com/office/drawing/2014/main" id="{00840896-8126-0F70-1CF5-0901018D1662}"/>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11" name="Text Box 2">
          <a:extLst>
            <a:ext uri="{FF2B5EF4-FFF2-40B4-BE49-F238E27FC236}">
              <a16:creationId xmlns:a16="http://schemas.microsoft.com/office/drawing/2014/main" id="{3F9FF163-DDB9-576D-A0F1-16FF4E93C739}"/>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12" name="Text Box 2">
          <a:extLst>
            <a:ext uri="{FF2B5EF4-FFF2-40B4-BE49-F238E27FC236}">
              <a16:creationId xmlns:a16="http://schemas.microsoft.com/office/drawing/2014/main" id="{F768247B-02AC-7542-68D5-EC537CB2AE72}"/>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13" name="Text Box 2">
          <a:extLst>
            <a:ext uri="{FF2B5EF4-FFF2-40B4-BE49-F238E27FC236}">
              <a16:creationId xmlns:a16="http://schemas.microsoft.com/office/drawing/2014/main" id="{6A4ED7C9-B2F4-80DD-8EB1-B06720738DC4}"/>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14" name="Text Box 6">
          <a:extLst>
            <a:ext uri="{FF2B5EF4-FFF2-40B4-BE49-F238E27FC236}">
              <a16:creationId xmlns:a16="http://schemas.microsoft.com/office/drawing/2014/main" id="{E42F2616-2FB9-B6F5-BFCD-CA27A4F4F23A}"/>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15" name="Text Box 2">
          <a:extLst>
            <a:ext uri="{FF2B5EF4-FFF2-40B4-BE49-F238E27FC236}">
              <a16:creationId xmlns:a16="http://schemas.microsoft.com/office/drawing/2014/main" id="{580417C6-CA28-62CD-6F95-D23BCB186471}"/>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16" name="Text Box 2">
          <a:extLst>
            <a:ext uri="{FF2B5EF4-FFF2-40B4-BE49-F238E27FC236}">
              <a16:creationId xmlns:a16="http://schemas.microsoft.com/office/drawing/2014/main" id="{02E7EAF5-E7B6-FEDC-CC1B-F65EFE3E0445}"/>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17" name="Text Box 2">
          <a:extLst>
            <a:ext uri="{FF2B5EF4-FFF2-40B4-BE49-F238E27FC236}">
              <a16:creationId xmlns:a16="http://schemas.microsoft.com/office/drawing/2014/main" id="{85A93047-CE2C-B829-09A8-84B8E8961B62}"/>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18" name="Text Box 6">
          <a:extLst>
            <a:ext uri="{FF2B5EF4-FFF2-40B4-BE49-F238E27FC236}">
              <a16:creationId xmlns:a16="http://schemas.microsoft.com/office/drawing/2014/main" id="{FFB7645F-7652-C86F-80D3-2B3CB1F9FDFA}"/>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19" name="Text Box 2">
          <a:extLst>
            <a:ext uri="{FF2B5EF4-FFF2-40B4-BE49-F238E27FC236}">
              <a16:creationId xmlns:a16="http://schemas.microsoft.com/office/drawing/2014/main" id="{EE4C2D3F-F9FD-3A82-C2A9-E0CE9DDCE77C}"/>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20" name="Text Box 2">
          <a:extLst>
            <a:ext uri="{FF2B5EF4-FFF2-40B4-BE49-F238E27FC236}">
              <a16:creationId xmlns:a16="http://schemas.microsoft.com/office/drawing/2014/main" id="{F4892594-5844-AB2C-0A1F-22A1BB3947B6}"/>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21" name="Text Box 2">
          <a:extLst>
            <a:ext uri="{FF2B5EF4-FFF2-40B4-BE49-F238E27FC236}">
              <a16:creationId xmlns:a16="http://schemas.microsoft.com/office/drawing/2014/main" id="{60759E3D-A252-81D9-C01F-AA4BF747D131}"/>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22" name="Text Box 6">
          <a:extLst>
            <a:ext uri="{FF2B5EF4-FFF2-40B4-BE49-F238E27FC236}">
              <a16:creationId xmlns:a16="http://schemas.microsoft.com/office/drawing/2014/main" id="{7EBFED9B-81F4-18C9-252D-B18BA89E3AC4}"/>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23" name="Text Box 2">
          <a:extLst>
            <a:ext uri="{FF2B5EF4-FFF2-40B4-BE49-F238E27FC236}">
              <a16:creationId xmlns:a16="http://schemas.microsoft.com/office/drawing/2014/main" id="{BEF40680-7E0A-FEEF-78BA-5709895D12BD}"/>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24" name="Text Box 2">
          <a:extLst>
            <a:ext uri="{FF2B5EF4-FFF2-40B4-BE49-F238E27FC236}">
              <a16:creationId xmlns:a16="http://schemas.microsoft.com/office/drawing/2014/main" id="{354A2C54-6684-C4BC-6D53-560DB9D90288}"/>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25" name="Text Box 2">
          <a:extLst>
            <a:ext uri="{FF2B5EF4-FFF2-40B4-BE49-F238E27FC236}">
              <a16:creationId xmlns:a16="http://schemas.microsoft.com/office/drawing/2014/main" id="{511419C9-DBAA-202C-1F46-83C3808BCFAF}"/>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26" name="Text Box 6">
          <a:extLst>
            <a:ext uri="{FF2B5EF4-FFF2-40B4-BE49-F238E27FC236}">
              <a16:creationId xmlns:a16="http://schemas.microsoft.com/office/drawing/2014/main" id="{9F616E51-01A1-C86C-AB71-0FE6E888DFC5}"/>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27" name="Text Box 2">
          <a:extLst>
            <a:ext uri="{FF2B5EF4-FFF2-40B4-BE49-F238E27FC236}">
              <a16:creationId xmlns:a16="http://schemas.microsoft.com/office/drawing/2014/main" id="{DD32B7CE-499E-3AB8-313F-B5D437C8AD84}"/>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28" name="Text Box 2">
          <a:extLst>
            <a:ext uri="{FF2B5EF4-FFF2-40B4-BE49-F238E27FC236}">
              <a16:creationId xmlns:a16="http://schemas.microsoft.com/office/drawing/2014/main" id="{5FD7BBEB-22B0-D0C6-2020-61FFD488BA47}"/>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29" name="Text Box 2">
          <a:extLst>
            <a:ext uri="{FF2B5EF4-FFF2-40B4-BE49-F238E27FC236}">
              <a16:creationId xmlns:a16="http://schemas.microsoft.com/office/drawing/2014/main" id="{0AA63EA3-7B5C-BC83-1A9A-BD086B22E508}"/>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30" name="Text Box 6">
          <a:extLst>
            <a:ext uri="{FF2B5EF4-FFF2-40B4-BE49-F238E27FC236}">
              <a16:creationId xmlns:a16="http://schemas.microsoft.com/office/drawing/2014/main" id="{CBF680C3-615D-1C69-FD02-7A1928038DFB}"/>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31" name="Text Box 2">
          <a:extLst>
            <a:ext uri="{FF2B5EF4-FFF2-40B4-BE49-F238E27FC236}">
              <a16:creationId xmlns:a16="http://schemas.microsoft.com/office/drawing/2014/main" id="{4EDB726B-95D2-D7B4-D0AE-F610FC8051E4}"/>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32" name="Text Box 2">
          <a:extLst>
            <a:ext uri="{FF2B5EF4-FFF2-40B4-BE49-F238E27FC236}">
              <a16:creationId xmlns:a16="http://schemas.microsoft.com/office/drawing/2014/main" id="{6B3A1983-6BD5-D32D-0D46-B9D2EF06FED1}"/>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33" name="Text Box 2">
          <a:extLst>
            <a:ext uri="{FF2B5EF4-FFF2-40B4-BE49-F238E27FC236}">
              <a16:creationId xmlns:a16="http://schemas.microsoft.com/office/drawing/2014/main" id="{4EF19F61-284F-A237-7677-E783A44B4164}"/>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34" name="Text Box 6">
          <a:extLst>
            <a:ext uri="{FF2B5EF4-FFF2-40B4-BE49-F238E27FC236}">
              <a16:creationId xmlns:a16="http://schemas.microsoft.com/office/drawing/2014/main" id="{CAD73A0D-9960-1382-1EEE-6B380562E589}"/>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35" name="Text Box 2">
          <a:extLst>
            <a:ext uri="{FF2B5EF4-FFF2-40B4-BE49-F238E27FC236}">
              <a16:creationId xmlns:a16="http://schemas.microsoft.com/office/drawing/2014/main" id="{00083402-8C50-A963-2EDF-16D8DDB1D21E}"/>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36" name="Text Box 2">
          <a:extLst>
            <a:ext uri="{FF2B5EF4-FFF2-40B4-BE49-F238E27FC236}">
              <a16:creationId xmlns:a16="http://schemas.microsoft.com/office/drawing/2014/main" id="{4BB8B478-5DC9-29EF-103F-1750607E9118}"/>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37" name="Text Box 2">
          <a:extLst>
            <a:ext uri="{FF2B5EF4-FFF2-40B4-BE49-F238E27FC236}">
              <a16:creationId xmlns:a16="http://schemas.microsoft.com/office/drawing/2014/main" id="{1D34F7D6-9505-1275-E36C-70E0562B4A01}"/>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38" name="Text Box 6">
          <a:extLst>
            <a:ext uri="{FF2B5EF4-FFF2-40B4-BE49-F238E27FC236}">
              <a16:creationId xmlns:a16="http://schemas.microsoft.com/office/drawing/2014/main" id="{D65D6D7E-1E42-5C8D-5D29-F909D67B4CCE}"/>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39" name="Text Box 2">
          <a:extLst>
            <a:ext uri="{FF2B5EF4-FFF2-40B4-BE49-F238E27FC236}">
              <a16:creationId xmlns:a16="http://schemas.microsoft.com/office/drawing/2014/main" id="{55E1288C-BC32-BBDA-2983-79BBA8AE31A4}"/>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40" name="Text Box 2">
          <a:extLst>
            <a:ext uri="{FF2B5EF4-FFF2-40B4-BE49-F238E27FC236}">
              <a16:creationId xmlns:a16="http://schemas.microsoft.com/office/drawing/2014/main" id="{F5BCE2C8-A6FB-B253-E77C-865A130E28E7}"/>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41" name="Text Box 2">
          <a:extLst>
            <a:ext uri="{FF2B5EF4-FFF2-40B4-BE49-F238E27FC236}">
              <a16:creationId xmlns:a16="http://schemas.microsoft.com/office/drawing/2014/main" id="{3A4CC178-C6ED-C42B-0C60-42377DBA827A}"/>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42" name="Text Box 6">
          <a:extLst>
            <a:ext uri="{FF2B5EF4-FFF2-40B4-BE49-F238E27FC236}">
              <a16:creationId xmlns:a16="http://schemas.microsoft.com/office/drawing/2014/main" id="{315D1AAA-B888-D0EF-C9B3-A02FC8F75643}"/>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43" name="Text Box 2">
          <a:extLst>
            <a:ext uri="{FF2B5EF4-FFF2-40B4-BE49-F238E27FC236}">
              <a16:creationId xmlns:a16="http://schemas.microsoft.com/office/drawing/2014/main" id="{5957B5D2-8A64-82DA-394E-1AA5D78ABCA4}"/>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44" name="Text Box 2">
          <a:extLst>
            <a:ext uri="{FF2B5EF4-FFF2-40B4-BE49-F238E27FC236}">
              <a16:creationId xmlns:a16="http://schemas.microsoft.com/office/drawing/2014/main" id="{2FC1895C-5D10-754B-2F0B-5676CA050EE7}"/>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45" name="Text Box 2">
          <a:extLst>
            <a:ext uri="{FF2B5EF4-FFF2-40B4-BE49-F238E27FC236}">
              <a16:creationId xmlns:a16="http://schemas.microsoft.com/office/drawing/2014/main" id="{8474D02F-0E17-C99F-78CD-86A38B954794}"/>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46" name="Text Box 6">
          <a:extLst>
            <a:ext uri="{FF2B5EF4-FFF2-40B4-BE49-F238E27FC236}">
              <a16:creationId xmlns:a16="http://schemas.microsoft.com/office/drawing/2014/main" id="{EF717BA0-5CDC-4EE0-BC79-94AB3465C9AE}"/>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47" name="Text Box 2">
          <a:extLst>
            <a:ext uri="{FF2B5EF4-FFF2-40B4-BE49-F238E27FC236}">
              <a16:creationId xmlns:a16="http://schemas.microsoft.com/office/drawing/2014/main" id="{0AB35074-476D-F39A-89AA-F99A81A249F8}"/>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48" name="Text Box 2">
          <a:extLst>
            <a:ext uri="{FF2B5EF4-FFF2-40B4-BE49-F238E27FC236}">
              <a16:creationId xmlns:a16="http://schemas.microsoft.com/office/drawing/2014/main" id="{FA821442-66E4-BF4E-5A9F-0184FCB17193}"/>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49" name="Text Box 2">
          <a:extLst>
            <a:ext uri="{FF2B5EF4-FFF2-40B4-BE49-F238E27FC236}">
              <a16:creationId xmlns:a16="http://schemas.microsoft.com/office/drawing/2014/main" id="{4EA2A51B-FEB2-03E3-8A06-F5C3D3821A5D}"/>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50" name="Text Box 6">
          <a:extLst>
            <a:ext uri="{FF2B5EF4-FFF2-40B4-BE49-F238E27FC236}">
              <a16:creationId xmlns:a16="http://schemas.microsoft.com/office/drawing/2014/main" id="{C1BF92D5-56AF-99EB-3B9C-4576F58D8570}"/>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51" name="Text Box 2">
          <a:extLst>
            <a:ext uri="{FF2B5EF4-FFF2-40B4-BE49-F238E27FC236}">
              <a16:creationId xmlns:a16="http://schemas.microsoft.com/office/drawing/2014/main" id="{580B96B4-8D3B-6552-6184-AA5C4B96A84A}"/>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52" name="Text Box 2">
          <a:extLst>
            <a:ext uri="{FF2B5EF4-FFF2-40B4-BE49-F238E27FC236}">
              <a16:creationId xmlns:a16="http://schemas.microsoft.com/office/drawing/2014/main" id="{7E95130C-B2B1-8D7F-CC37-2CA8CF131281}"/>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53" name="Text Box 2">
          <a:extLst>
            <a:ext uri="{FF2B5EF4-FFF2-40B4-BE49-F238E27FC236}">
              <a16:creationId xmlns:a16="http://schemas.microsoft.com/office/drawing/2014/main" id="{D44E8738-E1C9-7C6C-BFD4-449A4C81CC33}"/>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54" name="Text Box 6">
          <a:extLst>
            <a:ext uri="{FF2B5EF4-FFF2-40B4-BE49-F238E27FC236}">
              <a16:creationId xmlns:a16="http://schemas.microsoft.com/office/drawing/2014/main" id="{260741A0-29AE-D487-CF77-C371981FB1C0}"/>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55" name="Text Box 2">
          <a:extLst>
            <a:ext uri="{FF2B5EF4-FFF2-40B4-BE49-F238E27FC236}">
              <a16:creationId xmlns:a16="http://schemas.microsoft.com/office/drawing/2014/main" id="{407BA94A-C405-87EE-FFB8-B9864DBEDBE9}"/>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56" name="Text Box 2">
          <a:extLst>
            <a:ext uri="{FF2B5EF4-FFF2-40B4-BE49-F238E27FC236}">
              <a16:creationId xmlns:a16="http://schemas.microsoft.com/office/drawing/2014/main" id="{0EFC9BE0-8A3C-1264-7271-FFD2530FC7F1}"/>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57" name="Text Box 2">
          <a:extLst>
            <a:ext uri="{FF2B5EF4-FFF2-40B4-BE49-F238E27FC236}">
              <a16:creationId xmlns:a16="http://schemas.microsoft.com/office/drawing/2014/main" id="{6F0F43EB-D8F5-0731-D431-C91EB457FA1A}"/>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58" name="Text Box 6">
          <a:extLst>
            <a:ext uri="{FF2B5EF4-FFF2-40B4-BE49-F238E27FC236}">
              <a16:creationId xmlns:a16="http://schemas.microsoft.com/office/drawing/2014/main" id="{54AA75A8-4BE1-1661-D8FE-BB0F15642053}"/>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59" name="Text Box 2">
          <a:extLst>
            <a:ext uri="{FF2B5EF4-FFF2-40B4-BE49-F238E27FC236}">
              <a16:creationId xmlns:a16="http://schemas.microsoft.com/office/drawing/2014/main" id="{DDDFACCC-D29F-9C78-CA6C-C27678F2B1CD}"/>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60" name="Text Box 2">
          <a:extLst>
            <a:ext uri="{FF2B5EF4-FFF2-40B4-BE49-F238E27FC236}">
              <a16:creationId xmlns:a16="http://schemas.microsoft.com/office/drawing/2014/main" id="{0C7F195B-9571-C3CC-22F9-4ACB04A77942}"/>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61" name="Text Box 2">
          <a:extLst>
            <a:ext uri="{FF2B5EF4-FFF2-40B4-BE49-F238E27FC236}">
              <a16:creationId xmlns:a16="http://schemas.microsoft.com/office/drawing/2014/main" id="{420FD424-E349-B368-E737-124F54BBEFBF}"/>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19050</xdr:rowOff>
    </xdr:to>
    <xdr:sp macro="" textlink="">
      <xdr:nvSpPr>
        <xdr:cNvPr id="2070762" name="Text Box 2">
          <a:extLst>
            <a:ext uri="{FF2B5EF4-FFF2-40B4-BE49-F238E27FC236}">
              <a16:creationId xmlns:a16="http://schemas.microsoft.com/office/drawing/2014/main" id="{CB13467E-BF0E-AD81-B6AC-D188A361D2F9}"/>
            </a:ext>
          </a:extLst>
        </xdr:cNvPr>
        <xdr:cNvSpPr txBox="1">
          <a:spLocks noChangeArrowheads="1"/>
        </xdr:cNvSpPr>
      </xdr:nvSpPr>
      <xdr:spPr bwMode="auto">
        <a:xfrm>
          <a:off x="3108960" y="138455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19050</xdr:rowOff>
    </xdr:to>
    <xdr:sp macro="" textlink="">
      <xdr:nvSpPr>
        <xdr:cNvPr id="2070763" name="Text Box 6">
          <a:extLst>
            <a:ext uri="{FF2B5EF4-FFF2-40B4-BE49-F238E27FC236}">
              <a16:creationId xmlns:a16="http://schemas.microsoft.com/office/drawing/2014/main" id="{3D063A2F-D83E-F9E6-3BA1-9ABD3A3D454B}"/>
            </a:ext>
          </a:extLst>
        </xdr:cNvPr>
        <xdr:cNvSpPr txBox="1">
          <a:spLocks noChangeArrowheads="1"/>
        </xdr:cNvSpPr>
      </xdr:nvSpPr>
      <xdr:spPr bwMode="auto">
        <a:xfrm>
          <a:off x="3108960" y="138455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19050</xdr:rowOff>
    </xdr:to>
    <xdr:sp macro="" textlink="">
      <xdr:nvSpPr>
        <xdr:cNvPr id="2070764" name="Text Box 2">
          <a:extLst>
            <a:ext uri="{FF2B5EF4-FFF2-40B4-BE49-F238E27FC236}">
              <a16:creationId xmlns:a16="http://schemas.microsoft.com/office/drawing/2014/main" id="{847FB39C-8C8A-E474-5FE3-FF3694014E80}"/>
            </a:ext>
          </a:extLst>
        </xdr:cNvPr>
        <xdr:cNvSpPr txBox="1">
          <a:spLocks noChangeArrowheads="1"/>
        </xdr:cNvSpPr>
      </xdr:nvSpPr>
      <xdr:spPr bwMode="auto">
        <a:xfrm>
          <a:off x="3108960" y="138455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19050</xdr:rowOff>
    </xdr:to>
    <xdr:sp macro="" textlink="">
      <xdr:nvSpPr>
        <xdr:cNvPr id="2070765" name="Text Box 2">
          <a:extLst>
            <a:ext uri="{FF2B5EF4-FFF2-40B4-BE49-F238E27FC236}">
              <a16:creationId xmlns:a16="http://schemas.microsoft.com/office/drawing/2014/main" id="{0E9D8816-D404-B246-ABBD-407D19AE0311}"/>
            </a:ext>
          </a:extLst>
        </xdr:cNvPr>
        <xdr:cNvSpPr txBox="1">
          <a:spLocks noChangeArrowheads="1"/>
        </xdr:cNvSpPr>
      </xdr:nvSpPr>
      <xdr:spPr bwMode="auto">
        <a:xfrm>
          <a:off x="3108960" y="138455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19050</xdr:rowOff>
    </xdr:to>
    <xdr:sp macro="" textlink="">
      <xdr:nvSpPr>
        <xdr:cNvPr id="2070766" name="Text Box 2">
          <a:extLst>
            <a:ext uri="{FF2B5EF4-FFF2-40B4-BE49-F238E27FC236}">
              <a16:creationId xmlns:a16="http://schemas.microsoft.com/office/drawing/2014/main" id="{A6E2FA4A-4CAB-FCF0-164D-D4EC798DBDA7}"/>
            </a:ext>
          </a:extLst>
        </xdr:cNvPr>
        <xdr:cNvSpPr txBox="1">
          <a:spLocks noChangeArrowheads="1"/>
        </xdr:cNvSpPr>
      </xdr:nvSpPr>
      <xdr:spPr bwMode="auto">
        <a:xfrm>
          <a:off x="3108960" y="138455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19050</xdr:rowOff>
    </xdr:to>
    <xdr:sp macro="" textlink="">
      <xdr:nvSpPr>
        <xdr:cNvPr id="2070767" name="Text Box 2">
          <a:extLst>
            <a:ext uri="{FF2B5EF4-FFF2-40B4-BE49-F238E27FC236}">
              <a16:creationId xmlns:a16="http://schemas.microsoft.com/office/drawing/2014/main" id="{C83C3E50-EBA0-DDBF-14FA-38196482FB30}"/>
            </a:ext>
          </a:extLst>
        </xdr:cNvPr>
        <xdr:cNvSpPr txBox="1">
          <a:spLocks noChangeArrowheads="1"/>
        </xdr:cNvSpPr>
      </xdr:nvSpPr>
      <xdr:spPr bwMode="auto">
        <a:xfrm>
          <a:off x="3108960" y="138455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19050</xdr:rowOff>
    </xdr:to>
    <xdr:sp macro="" textlink="">
      <xdr:nvSpPr>
        <xdr:cNvPr id="2070768" name="Text Box 2">
          <a:extLst>
            <a:ext uri="{FF2B5EF4-FFF2-40B4-BE49-F238E27FC236}">
              <a16:creationId xmlns:a16="http://schemas.microsoft.com/office/drawing/2014/main" id="{58A10A24-6E13-DF1F-7C7C-8C32257E9F65}"/>
            </a:ext>
          </a:extLst>
        </xdr:cNvPr>
        <xdr:cNvSpPr txBox="1">
          <a:spLocks noChangeArrowheads="1"/>
        </xdr:cNvSpPr>
      </xdr:nvSpPr>
      <xdr:spPr bwMode="auto">
        <a:xfrm>
          <a:off x="3108960" y="138455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19050</xdr:rowOff>
    </xdr:to>
    <xdr:sp macro="" textlink="">
      <xdr:nvSpPr>
        <xdr:cNvPr id="2070769" name="Text Box 6">
          <a:extLst>
            <a:ext uri="{FF2B5EF4-FFF2-40B4-BE49-F238E27FC236}">
              <a16:creationId xmlns:a16="http://schemas.microsoft.com/office/drawing/2014/main" id="{5B95C115-2B65-F7B8-CC85-72D5C2D2878F}"/>
            </a:ext>
          </a:extLst>
        </xdr:cNvPr>
        <xdr:cNvSpPr txBox="1">
          <a:spLocks noChangeArrowheads="1"/>
        </xdr:cNvSpPr>
      </xdr:nvSpPr>
      <xdr:spPr bwMode="auto">
        <a:xfrm>
          <a:off x="3108960" y="138455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19050</xdr:rowOff>
    </xdr:to>
    <xdr:sp macro="" textlink="">
      <xdr:nvSpPr>
        <xdr:cNvPr id="2070770" name="Text Box 2">
          <a:extLst>
            <a:ext uri="{FF2B5EF4-FFF2-40B4-BE49-F238E27FC236}">
              <a16:creationId xmlns:a16="http://schemas.microsoft.com/office/drawing/2014/main" id="{DB894649-4D66-897A-3C91-D46BE22EC4CA}"/>
            </a:ext>
          </a:extLst>
        </xdr:cNvPr>
        <xdr:cNvSpPr txBox="1">
          <a:spLocks noChangeArrowheads="1"/>
        </xdr:cNvSpPr>
      </xdr:nvSpPr>
      <xdr:spPr bwMode="auto">
        <a:xfrm>
          <a:off x="3108960" y="138455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19050</xdr:rowOff>
    </xdr:to>
    <xdr:sp macro="" textlink="">
      <xdr:nvSpPr>
        <xdr:cNvPr id="2070771" name="Text Box 2">
          <a:extLst>
            <a:ext uri="{FF2B5EF4-FFF2-40B4-BE49-F238E27FC236}">
              <a16:creationId xmlns:a16="http://schemas.microsoft.com/office/drawing/2014/main" id="{03504BAC-C5A0-5B85-37F9-C7277DF8ECA8}"/>
            </a:ext>
          </a:extLst>
        </xdr:cNvPr>
        <xdr:cNvSpPr txBox="1">
          <a:spLocks noChangeArrowheads="1"/>
        </xdr:cNvSpPr>
      </xdr:nvSpPr>
      <xdr:spPr bwMode="auto">
        <a:xfrm>
          <a:off x="3108960" y="13845540"/>
          <a:ext cx="22860" cy="403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121920</xdr:colOff>
      <xdr:row>73</xdr:row>
      <xdr:rowOff>7620</xdr:rowOff>
    </xdr:from>
    <xdr:to>
      <xdr:col>33</xdr:col>
      <xdr:colOff>0</xdr:colOff>
      <xdr:row>75</xdr:row>
      <xdr:rowOff>19050</xdr:rowOff>
    </xdr:to>
    <xdr:sp macro="" textlink="">
      <xdr:nvSpPr>
        <xdr:cNvPr id="2070772" name="Text Box 2">
          <a:extLst>
            <a:ext uri="{FF2B5EF4-FFF2-40B4-BE49-F238E27FC236}">
              <a16:creationId xmlns:a16="http://schemas.microsoft.com/office/drawing/2014/main" id="{2F485E2E-CB8F-AC94-B6C5-7287A10C2363}"/>
            </a:ext>
          </a:extLst>
        </xdr:cNvPr>
        <xdr:cNvSpPr txBox="1">
          <a:spLocks noChangeArrowheads="1"/>
        </xdr:cNvSpPr>
      </xdr:nvSpPr>
      <xdr:spPr bwMode="auto">
        <a:xfrm>
          <a:off x="8161020" y="14043660"/>
          <a:ext cx="137160" cy="396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773" name="Text Box 6">
          <a:extLst>
            <a:ext uri="{FF2B5EF4-FFF2-40B4-BE49-F238E27FC236}">
              <a16:creationId xmlns:a16="http://schemas.microsoft.com/office/drawing/2014/main" id="{EAF0C567-A497-73FF-22BA-112DE2DE9817}"/>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774" name="Text Box 2">
          <a:extLst>
            <a:ext uri="{FF2B5EF4-FFF2-40B4-BE49-F238E27FC236}">
              <a16:creationId xmlns:a16="http://schemas.microsoft.com/office/drawing/2014/main" id="{931AD573-F93D-A5FF-F4A5-80964FCE870B}"/>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75" name="Text Box 2">
          <a:extLst>
            <a:ext uri="{FF2B5EF4-FFF2-40B4-BE49-F238E27FC236}">
              <a16:creationId xmlns:a16="http://schemas.microsoft.com/office/drawing/2014/main" id="{A4AEDD82-0B7E-3E30-0E87-642F17BBB27D}"/>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776" name="Text Box 2">
          <a:extLst>
            <a:ext uri="{FF2B5EF4-FFF2-40B4-BE49-F238E27FC236}">
              <a16:creationId xmlns:a16="http://schemas.microsoft.com/office/drawing/2014/main" id="{FAE52BDA-EA26-E390-56A4-A2D40EB4C213}"/>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777" name="Text Box 2">
          <a:extLst>
            <a:ext uri="{FF2B5EF4-FFF2-40B4-BE49-F238E27FC236}">
              <a16:creationId xmlns:a16="http://schemas.microsoft.com/office/drawing/2014/main" id="{617CDE40-D83D-AB76-6188-1E2EF200AD5A}"/>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778" name="Text Box 2">
          <a:extLst>
            <a:ext uri="{FF2B5EF4-FFF2-40B4-BE49-F238E27FC236}">
              <a16:creationId xmlns:a16="http://schemas.microsoft.com/office/drawing/2014/main" id="{8E137A68-A250-204C-580F-862947C6709E}"/>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779" name="Text Box 6">
          <a:extLst>
            <a:ext uri="{FF2B5EF4-FFF2-40B4-BE49-F238E27FC236}">
              <a16:creationId xmlns:a16="http://schemas.microsoft.com/office/drawing/2014/main" id="{D9EFEC19-E16B-310A-4AC4-680EEB287320}"/>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780" name="Text Box 2">
          <a:extLst>
            <a:ext uri="{FF2B5EF4-FFF2-40B4-BE49-F238E27FC236}">
              <a16:creationId xmlns:a16="http://schemas.microsoft.com/office/drawing/2014/main" id="{B2466043-0FC5-1A9A-9BA0-AC1EAF42AE14}"/>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81" name="Text Box 2">
          <a:extLst>
            <a:ext uri="{FF2B5EF4-FFF2-40B4-BE49-F238E27FC236}">
              <a16:creationId xmlns:a16="http://schemas.microsoft.com/office/drawing/2014/main" id="{878F3FBE-DE7E-A7A2-5B11-802A906366B6}"/>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782" name="Text Box 2">
          <a:extLst>
            <a:ext uri="{FF2B5EF4-FFF2-40B4-BE49-F238E27FC236}">
              <a16:creationId xmlns:a16="http://schemas.microsoft.com/office/drawing/2014/main" id="{3F6BEE07-D97B-06AE-4180-D3DA547BFF1A}"/>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783" name="Text Box 2">
          <a:extLst>
            <a:ext uri="{FF2B5EF4-FFF2-40B4-BE49-F238E27FC236}">
              <a16:creationId xmlns:a16="http://schemas.microsoft.com/office/drawing/2014/main" id="{5192069D-1A3D-27A3-528B-D5B8438BDAC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84" name="Text Box 6">
          <a:extLst>
            <a:ext uri="{FF2B5EF4-FFF2-40B4-BE49-F238E27FC236}">
              <a16:creationId xmlns:a16="http://schemas.microsoft.com/office/drawing/2014/main" id="{20DF99EC-AA52-C850-1A70-2C751816705F}"/>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85" name="Text Box 2">
          <a:extLst>
            <a:ext uri="{FF2B5EF4-FFF2-40B4-BE49-F238E27FC236}">
              <a16:creationId xmlns:a16="http://schemas.microsoft.com/office/drawing/2014/main" id="{293566DB-1B1F-2AD6-9950-35484DA8274F}"/>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86" name="Text Box 2">
          <a:extLst>
            <a:ext uri="{FF2B5EF4-FFF2-40B4-BE49-F238E27FC236}">
              <a16:creationId xmlns:a16="http://schemas.microsoft.com/office/drawing/2014/main" id="{6576046E-BB14-B225-5D14-13EF34EAFC6B}"/>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87" name="Text Box 2">
          <a:extLst>
            <a:ext uri="{FF2B5EF4-FFF2-40B4-BE49-F238E27FC236}">
              <a16:creationId xmlns:a16="http://schemas.microsoft.com/office/drawing/2014/main" id="{D1D5650F-3655-461D-4427-E75611BB31C1}"/>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88" name="Text Box 2">
          <a:extLst>
            <a:ext uri="{FF2B5EF4-FFF2-40B4-BE49-F238E27FC236}">
              <a16:creationId xmlns:a16="http://schemas.microsoft.com/office/drawing/2014/main" id="{D65E6307-FD9F-297C-3A97-A5F9CBBC1788}"/>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789" name="Text Box 6">
          <a:extLst>
            <a:ext uri="{FF2B5EF4-FFF2-40B4-BE49-F238E27FC236}">
              <a16:creationId xmlns:a16="http://schemas.microsoft.com/office/drawing/2014/main" id="{8502D661-0E85-6FF9-7086-878FCE19391D}"/>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790" name="Text Box 2">
          <a:extLst>
            <a:ext uri="{FF2B5EF4-FFF2-40B4-BE49-F238E27FC236}">
              <a16:creationId xmlns:a16="http://schemas.microsoft.com/office/drawing/2014/main" id="{62412306-A502-383A-ED04-902B28754844}"/>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791" name="Text Box 2">
          <a:extLst>
            <a:ext uri="{FF2B5EF4-FFF2-40B4-BE49-F238E27FC236}">
              <a16:creationId xmlns:a16="http://schemas.microsoft.com/office/drawing/2014/main" id="{7F0D1C01-6353-6D1C-1140-4A06C013AC75}"/>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792" name="Text Box 2">
          <a:extLst>
            <a:ext uri="{FF2B5EF4-FFF2-40B4-BE49-F238E27FC236}">
              <a16:creationId xmlns:a16="http://schemas.microsoft.com/office/drawing/2014/main" id="{D0164B8A-F1EE-4AC3-8F42-2A901A991E52}"/>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793" name="Text Box 2">
          <a:extLst>
            <a:ext uri="{FF2B5EF4-FFF2-40B4-BE49-F238E27FC236}">
              <a16:creationId xmlns:a16="http://schemas.microsoft.com/office/drawing/2014/main" id="{58DB0139-DB27-3A0E-40F8-65359BE09B64}"/>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94" name="Text Box 2">
          <a:extLst>
            <a:ext uri="{FF2B5EF4-FFF2-40B4-BE49-F238E27FC236}">
              <a16:creationId xmlns:a16="http://schemas.microsoft.com/office/drawing/2014/main" id="{9C0285E7-C923-236E-35B5-074D7948721C}"/>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795" name="Text Box 6">
          <a:extLst>
            <a:ext uri="{FF2B5EF4-FFF2-40B4-BE49-F238E27FC236}">
              <a16:creationId xmlns:a16="http://schemas.microsoft.com/office/drawing/2014/main" id="{7ECFDA2A-26DC-8F63-E012-FA0705E4988D}"/>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796" name="Text Box 2">
          <a:extLst>
            <a:ext uri="{FF2B5EF4-FFF2-40B4-BE49-F238E27FC236}">
              <a16:creationId xmlns:a16="http://schemas.microsoft.com/office/drawing/2014/main" id="{EFD516C3-58E5-6A42-3135-21AB288C5809}"/>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797" name="Text Box 2">
          <a:extLst>
            <a:ext uri="{FF2B5EF4-FFF2-40B4-BE49-F238E27FC236}">
              <a16:creationId xmlns:a16="http://schemas.microsoft.com/office/drawing/2014/main" id="{04DA3ABF-DB63-5D77-BCBF-A4D225E65D40}"/>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798" name="Text Box 2">
          <a:extLst>
            <a:ext uri="{FF2B5EF4-FFF2-40B4-BE49-F238E27FC236}">
              <a16:creationId xmlns:a16="http://schemas.microsoft.com/office/drawing/2014/main" id="{7D6444C9-F753-3989-7A36-A228C4501BBB}"/>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799" name="Text Box 2">
          <a:extLst>
            <a:ext uri="{FF2B5EF4-FFF2-40B4-BE49-F238E27FC236}">
              <a16:creationId xmlns:a16="http://schemas.microsoft.com/office/drawing/2014/main" id="{6D21AAB3-F7F5-E9F1-8856-2F08B5B79BFC}"/>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00" name="Text Box 2">
          <a:extLst>
            <a:ext uri="{FF2B5EF4-FFF2-40B4-BE49-F238E27FC236}">
              <a16:creationId xmlns:a16="http://schemas.microsoft.com/office/drawing/2014/main" id="{9265E80B-A2D5-7988-ED49-CAF4E252B665}"/>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01" name="Text Box 2">
          <a:extLst>
            <a:ext uri="{FF2B5EF4-FFF2-40B4-BE49-F238E27FC236}">
              <a16:creationId xmlns:a16="http://schemas.microsoft.com/office/drawing/2014/main" id="{4286C357-3FF1-482C-6648-165ADBABB3BE}"/>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02" name="Text Box 2">
          <a:extLst>
            <a:ext uri="{FF2B5EF4-FFF2-40B4-BE49-F238E27FC236}">
              <a16:creationId xmlns:a16="http://schemas.microsoft.com/office/drawing/2014/main" id="{A80B7665-46A2-8DD7-862A-20F29751329A}"/>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03" name="Text Box 2">
          <a:extLst>
            <a:ext uri="{FF2B5EF4-FFF2-40B4-BE49-F238E27FC236}">
              <a16:creationId xmlns:a16="http://schemas.microsoft.com/office/drawing/2014/main" id="{A05D96D7-F027-1803-6AE7-3A0E34EEC347}"/>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04" name="Text Box 2">
          <a:extLst>
            <a:ext uri="{FF2B5EF4-FFF2-40B4-BE49-F238E27FC236}">
              <a16:creationId xmlns:a16="http://schemas.microsoft.com/office/drawing/2014/main" id="{69A6BEB8-591D-9B5A-8391-1AE1F7418EE6}"/>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05" name="Text Box 2">
          <a:extLst>
            <a:ext uri="{FF2B5EF4-FFF2-40B4-BE49-F238E27FC236}">
              <a16:creationId xmlns:a16="http://schemas.microsoft.com/office/drawing/2014/main" id="{BF52C802-9E25-412B-84B5-60C2F0D2854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06" name="Text Box 2">
          <a:extLst>
            <a:ext uri="{FF2B5EF4-FFF2-40B4-BE49-F238E27FC236}">
              <a16:creationId xmlns:a16="http://schemas.microsoft.com/office/drawing/2014/main" id="{34792D31-BF72-0062-41F0-26F6B13E0454}"/>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07" name="Text Box 2">
          <a:extLst>
            <a:ext uri="{FF2B5EF4-FFF2-40B4-BE49-F238E27FC236}">
              <a16:creationId xmlns:a16="http://schemas.microsoft.com/office/drawing/2014/main" id="{8F6850D3-9656-F35F-25B8-4756FB146443}"/>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08" name="Text Box 2">
          <a:extLst>
            <a:ext uri="{FF2B5EF4-FFF2-40B4-BE49-F238E27FC236}">
              <a16:creationId xmlns:a16="http://schemas.microsoft.com/office/drawing/2014/main" id="{8557049D-257F-DCFC-CCE2-B90772DCE9B5}"/>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09" name="Text Box 2">
          <a:extLst>
            <a:ext uri="{FF2B5EF4-FFF2-40B4-BE49-F238E27FC236}">
              <a16:creationId xmlns:a16="http://schemas.microsoft.com/office/drawing/2014/main" id="{779B52C9-3D53-EC2B-75B2-10768155AE59}"/>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10" name="Text Box 2">
          <a:extLst>
            <a:ext uri="{FF2B5EF4-FFF2-40B4-BE49-F238E27FC236}">
              <a16:creationId xmlns:a16="http://schemas.microsoft.com/office/drawing/2014/main" id="{B4ABD7A5-143B-E6D2-1F28-3DC216AB3C7C}"/>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11" name="Text Box 2">
          <a:extLst>
            <a:ext uri="{FF2B5EF4-FFF2-40B4-BE49-F238E27FC236}">
              <a16:creationId xmlns:a16="http://schemas.microsoft.com/office/drawing/2014/main" id="{36D91040-F235-6613-DF83-B0D3E547FF83}"/>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12" name="Text Box 2">
          <a:extLst>
            <a:ext uri="{FF2B5EF4-FFF2-40B4-BE49-F238E27FC236}">
              <a16:creationId xmlns:a16="http://schemas.microsoft.com/office/drawing/2014/main" id="{555AD096-4255-77C2-9511-B3809BC2718C}"/>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13" name="Text Box 2">
          <a:extLst>
            <a:ext uri="{FF2B5EF4-FFF2-40B4-BE49-F238E27FC236}">
              <a16:creationId xmlns:a16="http://schemas.microsoft.com/office/drawing/2014/main" id="{95DEC589-768F-7C86-019D-FF232B6994ED}"/>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14" name="Text Box 2">
          <a:extLst>
            <a:ext uri="{FF2B5EF4-FFF2-40B4-BE49-F238E27FC236}">
              <a16:creationId xmlns:a16="http://schemas.microsoft.com/office/drawing/2014/main" id="{65B231A9-5FA5-E8E5-E998-9583B71757AA}"/>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15" name="Text Box 2">
          <a:extLst>
            <a:ext uri="{FF2B5EF4-FFF2-40B4-BE49-F238E27FC236}">
              <a16:creationId xmlns:a16="http://schemas.microsoft.com/office/drawing/2014/main" id="{5BB072ED-5A8B-C918-79FD-9D1F9F20C247}"/>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16" name="Text Box 2">
          <a:extLst>
            <a:ext uri="{FF2B5EF4-FFF2-40B4-BE49-F238E27FC236}">
              <a16:creationId xmlns:a16="http://schemas.microsoft.com/office/drawing/2014/main" id="{83F06867-5E60-4FA6-1CA8-4DF80D2D0692}"/>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17" name="Text Box 2">
          <a:extLst>
            <a:ext uri="{FF2B5EF4-FFF2-40B4-BE49-F238E27FC236}">
              <a16:creationId xmlns:a16="http://schemas.microsoft.com/office/drawing/2014/main" id="{DC605A71-2552-3308-99FB-BAE518F71869}"/>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18" name="Text Box 2">
          <a:extLst>
            <a:ext uri="{FF2B5EF4-FFF2-40B4-BE49-F238E27FC236}">
              <a16:creationId xmlns:a16="http://schemas.microsoft.com/office/drawing/2014/main" id="{83E12F9A-AC04-764C-2E7E-4C6EB2E0FF41}"/>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19" name="Text Box 2">
          <a:extLst>
            <a:ext uri="{FF2B5EF4-FFF2-40B4-BE49-F238E27FC236}">
              <a16:creationId xmlns:a16="http://schemas.microsoft.com/office/drawing/2014/main" id="{2291EECE-93DE-0B5C-883E-7763DF11DFEC}"/>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20" name="Text Box 2">
          <a:extLst>
            <a:ext uri="{FF2B5EF4-FFF2-40B4-BE49-F238E27FC236}">
              <a16:creationId xmlns:a16="http://schemas.microsoft.com/office/drawing/2014/main" id="{60CDFCE1-84A0-A1E5-79E4-30F64895628C}"/>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21" name="Text Box 2">
          <a:extLst>
            <a:ext uri="{FF2B5EF4-FFF2-40B4-BE49-F238E27FC236}">
              <a16:creationId xmlns:a16="http://schemas.microsoft.com/office/drawing/2014/main" id="{8783DAFA-7B20-4AD7-FC63-426176FD32E5}"/>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22" name="Text Box 2">
          <a:extLst>
            <a:ext uri="{FF2B5EF4-FFF2-40B4-BE49-F238E27FC236}">
              <a16:creationId xmlns:a16="http://schemas.microsoft.com/office/drawing/2014/main" id="{FCEDB818-95F0-10C5-E019-048CBD45E3C2}"/>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23" name="Text Box 2">
          <a:extLst>
            <a:ext uri="{FF2B5EF4-FFF2-40B4-BE49-F238E27FC236}">
              <a16:creationId xmlns:a16="http://schemas.microsoft.com/office/drawing/2014/main" id="{E80D18F7-E44E-0877-9CA8-7B2470D17548}"/>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24" name="Text Box 2">
          <a:extLst>
            <a:ext uri="{FF2B5EF4-FFF2-40B4-BE49-F238E27FC236}">
              <a16:creationId xmlns:a16="http://schemas.microsoft.com/office/drawing/2014/main" id="{6E02B6D6-D579-10AE-4004-A19A19E4A1FF}"/>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25" name="Text Box 2">
          <a:extLst>
            <a:ext uri="{FF2B5EF4-FFF2-40B4-BE49-F238E27FC236}">
              <a16:creationId xmlns:a16="http://schemas.microsoft.com/office/drawing/2014/main" id="{62617069-475D-FF13-F2CC-76525ECF580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26" name="Text Box 2">
          <a:extLst>
            <a:ext uri="{FF2B5EF4-FFF2-40B4-BE49-F238E27FC236}">
              <a16:creationId xmlns:a16="http://schemas.microsoft.com/office/drawing/2014/main" id="{4F25B627-55FF-27E6-48BA-4F41AC2BE318}"/>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27" name="Text Box 2">
          <a:extLst>
            <a:ext uri="{FF2B5EF4-FFF2-40B4-BE49-F238E27FC236}">
              <a16:creationId xmlns:a16="http://schemas.microsoft.com/office/drawing/2014/main" id="{BF3D4F6C-F528-BDE4-F30A-DD81D96DA76A}"/>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28" name="Text Box 2">
          <a:extLst>
            <a:ext uri="{FF2B5EF4-FFF2-40B4-BE49-F238E27FC236}">
              <a16:creationId xmlns:a16="http://schemas.microsoft.com/office/drawing/2014/main" id="{09F15CAB-0425-F994-6AAC-0EA53E164BDF}"/>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29" name="Text Box 2">
          <a:extLst>
            <a:ext uri="{FF2B5EF4-FFF2-40B4-BE49-F238E27FC236}">
              <a16:creationId xmlns:a16="http://schemas.microsoft.com/office/drawing/2014/main" id="{5628363D-AC33-42D1-2A21-F0A0D988E86A}"/>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30" name="Text Box 2">
          <a:extLst>
            <a:ext uri="{FF2B5EF4-FFF2-40B4-BE49-F238E27FC236}">
              <a16:creationId xmlns:a16="http://schemas.microsoft.com/office/drawing/2014/main" id="{EC1C9650-6A15-40A2-D42E-C54A2A21485B}"/>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31" name="Text Box 2">
          <a:extLst>
            <a:ext uri="{FF2B5EF4-FFF2-40B4-BE49-F238E27FC236}">
              <a16:creationId xmlns:a16="http://schemas.microsoft.com/office/drawing/2014/main" id="{B0F732B3-DD60-C1E4-150E-61A43BDA8FA3}"/>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32" name="Text Box 2">
          <a:extLst>
            <a:ext uri="{FF2B5EF4-FFF2-40B4-BE49-F238E27FC236}">
              <a16:creationId xmlns:a16="http://schemas.microsoft.com/office/drawing/2014/main" id="{5BA2C6F6-2FED-C9B7-DEFF-683CA4F76D20}"/>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33" name="Text Box 2">
          <a:extLst>
            <a:ext uri="{FF2B5EF4-FFF2-40B4-BE49-F238E27FC236}">
              <a16:creationId xmlns:a16="http://schemas.microsoft.com/office/drawing/2014/main" id="{81DCFA05-3DD3-D9CD-660F-8E2C65EF6D63}"/>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34" name="Text Box 2">
          <a:extLst>
            <a:ext uri="{FF2B5EF4-FFF2-40B4-BE49-F238E27FC236}">
              <a16:creationId xmlns:a16="http://schemas.microsoft.com/office/drawing/2014/main" id="{96F791C3-AA5C-C874-6ECB-617AD608CB57}"/>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35" name="Text Box 2">
          <a:extLst>
            <a:ext uri="{FF2B5EF4-FFF2-40B4-BE49-F238E27FC236}">
              <a16:creationId xmlns:a16="http://schemas.microsoft.com/office/drawing/2014/main" id="{62549573-A128-15BC-7238-D05F4BB2B84B}"/>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36" name="Text Box 2">
          <a:extLst>
            <a:ext uri="{FF2B5EF4-FFF2-40B4-BE49-F238E27FC236}">
              <a16:creationId xmlns:a16="http://schemas.microsoft.com/office/drawing/2014/main" id="{EFBB5582-3916-297B-68D3-CA045B260839}"/>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37" name="Text Box 2">
          <a:extLst>
            <a:ext uri="{FF2B5EF4-FFF2-40B4-BE49-F238E27FC236}">
              <a16:creationId xmlns:a16="http://schemas.microsoft.com/office/drawing/2014/main" id="{B5484519-D106-D103-6643-3D4DEBDA13CE}"/>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38" name="Text Box 2">
          <a:extLst>
            <a:ext uri="{FF2B5EF4-FFF2-40B4-BE49-F238E27FC236}">
              <a16:creationId xmlns:a16="http://schemas.microsoft.com/office/drawing/2014/main" id="{FDE63280-3A02-658B-5461-D7B38CB33305}"/>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39" name="Text Box 2">
          <a:extLst>
            <a:ext uri="{FF2B5EF4-FFF2-40B4-BE49-F238E27FC236}">
              <a16:creationId xmlns:a16="http://schemas.microsoft.com/office/drawing/2014/main" id="{F171A82D-012D-203C-1D72-72AE82308B44}"/>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40" name="Text Box 2">
          <a:extLst>
            <a:ext uri="{FF2B5EF4-FFF2-40B4-BE49-F238E27FC236}">
              <a16:creationId xmlns:a16="http://schemas.microsoft.com/office/drawing/2014/main" id="{EE3364B0-8F21-A482-A8D5-EA30D9CF5FFF}"/>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41" name="Text Box 2">
          <a:extLst>
            <a:ext uri="{FF2B5EF4-FFF2-40B4-BE49-F238E27FC236}">
              <a16:creationId xmlns:a16="http://schemas.microsoft.com/office/drawing/2014/main" id="{2112857B-DF3F-A2C9-567E-E4FBEAB3DC0A}"/>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42" name="Text Box 2">
          <a:extLst>
            <a:ext uri="{FF2B5EF4-FFF2-40B4-BE49-F238E27FC236}">
              <a16:creationId xmlns:a16="http://schemas.microsoft.com/office/drawing/2014/main" id="{07174721-05BE-3A6D-916E-9E74C7C072B6}"/>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43" name="Text Box 2">
          <a:extLst>
            <a:ext uri="{FF2B5EF4-FFF2-40B4-BE49-F238E27FC236}">
              <a16:creationId xmlns:a16="http://schemas.microsoft.com/office/drawing/2014/main" id="{76A13F07-541E-6DEF-1464-8AB74FEFCE44}"/>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44" name="Text Box 2">
          <a:extLst>
            <a:ext uri="{FF2B5EF4-FFF2-40B4-BE49-F238E27FC236}">
              <a16:creationId xmlns:a16="http://schemas.microsoft.com/office/drawing/2014/main" id="{421077BD-A15D-6DAE-0EB0-560A36662C70}"/>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45" name="Text Box 2">
          <a:extLst>
            <a:ext uri="{FF2B5EF4-FFF2-40B4-BE49-F238E27FC236}">
              <a16:creationId xmlns:a16="http://schemas.microsoft.com/office/drawing/2014/main" id="{F6EDFBB3-C7E5-D7B8-917C-9B9D7C0871CE}"/>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46" name="Text Box 2">
          <a:extLst>
            <a:ext uri="{FF2B5EF4-FFF2-40B4-BE49-F238E27FC236}">
              <a16:creationId xmlns:a16="http://schemas.microsoft.com/office/drawing/2014/main" id="{A8431A10-E610-43B4-BF14-B1C7F2010386}"/>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47" name="Text Box 2">
          <a:extLst>
            <a:ext uri="{FF2B5EF4-FFF2-40B4-BE49-F238E27FC236}">
              <a16:creationId xmlns:a16="http://schemas.microsoft.com/office/drawing/2014/main" id="{50FBDC15-5B00-6224-6505-997FDED3F34F}"/>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48" name="Text Box 2">
          <a:extLst>
            <a:ext uri="{FF2B5EF4-FFF2-40B4-BE49-F238E27FC236}">
              <a16:creationId xmlns:a16="http://schemas.microsoft.com/office/drawing/2014/main" id="{DBFEA3C8-2056-F734-F634-A649C437D2FC}"/>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49" name="Text Box 2">
          <a:extLst>
            <a:ext uri="{FF2B5EF4-FFF2-40B4-BE49-F238E27FC236}">
              <a16:creationId xmlns:a16="http://schemas.microsoft.com/office/drawing/2014/main" id="{790C4732-D261-365D-9BF9-6D110A752D3F}"/>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50" name="Text Box 2">
          <a:extLst>
            <a:ext uri="{FF2B5EF4-FFF2-40B4-BE49-F238E27FC236}">
              <a16:creationId xmlns:a16="http://schemas.microsoft.com/office/drawing/2014/main" id="{3520A13C-4691-957D-80B9-FACEB4A70BCC}"/>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51" name="Text Box 2">
          <a:extLst>
            <a:ext uri="{FF2B5EF4-FFF2-40B4-BE49-F238E27FC236}">
              <a16:creationId xmlns:a16="http://schemas.microsoft.com/office/drawing/2014/main" id="{F3CFDF68-EA59-95DA-0DA1-D729607F6C16}"/>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52" name="Text Box 2">
          <a:extLst>
            <a:ext uri="{FF2B5EF4-FFF2-40B4-BE49-F238E27FC236}">
              <a16:creationId xmlns:a16="http://schemas.microsoft.com/office/drawing/2014/main" id="{8C5295C0-163F-9D28-2F5B-B83A0D0C4D8F}"/>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53" name="Text Box 2">
          <a:extLst>
            <a:ext uri="{FF2B5EF4-FFF2-40B4-BE49-F238E27FC236}">
              <a16:creationId xmlns:a16="http://schemas.microsoft.com/office/drawing/2014/main" id="{669125B2-5228-848E-D483-DEC647F655D9}"/>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54" name="Text Box 2">
          <a:extLst>
            <a:ext uri="{FF2B5EF4-FFF2-40B4-BE49-F238E27FC236}">
              <a16:creationId xmlns:a16="http://schemas.microsoft.com/office/drawing/2014/main" id="{ACC91622-3090-9EF3-612B-7E0A0C5394D2}"/>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55" name="Text Box 2">
          <a:extLst>
            <a:ext uri="{FF2B5EF4-FFF2-40B4-BE49-F238E27FC236}">
              <a16:creationId xmlns:a16="http://schemas.microsoft.com/office/drawing/2014/main" id="{5D8FB975-45C7-B73E-036F-7113893700D0}"/>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19050</xdr:rowOff>
    </xdr:to>
    <xdr:sp macro="" textlink="">
      <xdr:nvSpPr>
        <xdr:cNvPr id="2070856" name="Text Box 2">
          <a:extLst>
            <a:ext uri="{FF2B5EF4-FFF2-40B4-BE49-F238E27FC236}">
              <a16:creationId xmlns:a16="http://schemas.microsoft.com/office/drawing/2014/main" id="{FC2BBAB2-1438-371F-5893-BCB26201CB30}"/>
            </a:ext>
          </a:extLst>
        </xdr:cNvPr>
        <xdr:cNvSpPr txBox="1">
          <a:spLocks noChangeArrowheads="1"/>
        </xdr:cNvSpPr>
      </xdr:nvSpPr>
      <xdr:spPr bwMode="auto">
        <a:xfrm>
          <a:off x="3108960" y="138455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57" name="Text Box 2">
          <a:extLst>
            <a:ext uri="{FF2B5EF4-FFF2-40B4-BE49-F238E27FC236}">
              <a16:creationId xmlns:a16="http://schemas.microsoft.com/office/drawing/2014/main" id="{7E596A80-4CD3-E68E-F841-1A94F9169E7F}"/>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73</xdr:row>
      <xdr:rowOff>167640</xdr:rowOff>
    </xdr:to>
    <xdr:sp macro="" textlink="">
      <xdr:nvSpPr>
        <xdr:cNvPr id="2070858" name="Text Box 2">
          <a:extLst>
            <a:ext uri="{FF2B5EF4-FFF2-40B4-BE49-F238E27FC236}">
              <a16:creationId xmlns:a16="http://schemas.microsoft.com/office/drawing/2014/main" id="{95FB487A-7C48-C935-A7DB-2E69BCC9FFCB}"/>
            </a:ext>
          </a:extLst>
        </xdr:cNvPr>
        <xdr:cNvSpPr txBox="1">
          <a:spLocks noChangeArrowheads="1"/>
        </xdr:cNvSpPr>
      </xdr:nvSpPr>
      <xdr:spPr bwMode="auto">
        <a:xfrm>
          <a:off x="3108960" y="13845540"/>
          <a:ext cx="22860" cy="350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59" name="Text Box 2">
          <a:extLst>
            <a:ext uri="{FF2B5EF4-FFF2-40B4-BE49-F238E27FC236}">
              <a16:creationId xmlns:a16="http://schemas.microsoft.com/office/drawing/2014/main" id="{4759B7C4-4E35-043E-D3B0-04E9C7BCFDF5}"/>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617220</xdr:colOff>
      <xdr:row>72</xdr:row>
      <xdr:rowOff>0</xdr:rowOff>
    </xdr:from>
    <xdr:to>
      <xdr:col>13</xdr:col>
      <xdr:colOff>19050</xdr:colOff>
      <xdr:row>74</xdr:row>
      <xdr:rowOff>0</xdr:rowOff>
    </xdr:to>
    <xdr:sp macro="" textlink="">
      <xdr:nvSpPr>
        <xdr:cNvPr id="2070860" name="Text Box 2">
          <a:extLst>
            <a:ext uri="{FF2B5EF4-FFF2-40B4-BE49-F238E27FC236}">
              <a16:creationId xmlns:a16="http://schemas.microsoft.com/office/drawing/2014/main" id="{025CD0F4-0D66-3E35-79AC-E503AB685129}"/>
            </a:ext>
          </a:extLst>
        </xdr:cNvPr>
        <xdr:cNvSpPr txBox="1">
          <a:spLocks noChangeArrowheads="1"/>
        </xdr:cNvSpPr>
      </xdr:nvSpPr>
      <xdr:spPr bwMode="auto">
        <a:xfrm>
          <a:off x="3108960" y="138455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502920</xdr:colOff>
      <xdr:row>71</xdr:row>
      <xdr:rowOff>312420</xdr:rowOff>
    </xdr:from>
    <xdr:to>
      <xdr:col>13</xdr:col>
      <xdr:colOff>0</xdr:colOff>
      <xdr:row>73</xdr:row>
      <xdr:rowOff>19050</xdr:rowOff>
    </xdr:to>
    <xdr:sp macro="" textlink="">
      <xdr:nvSpPr>
        <xdr:cNvPr id="2070861" name="Text Box 2">
          <a:extLst>
            <a:ext uri="{FF2B5EF4-FFF2-40B4-BE49-F238E27FC236}">
              <a16:creationId xmlns:a16="http://schemas.microsoft.com/office/drawing/2014/main" id="{6BD79192-6560-58E2-6DB7-E72C377F6DD0}"/>
            </a:ext>
          </a:extLst>
        </xdr:cNvPr>
        <xdr:cNvSpPr txBox="1">
          <a:spLocks noChangeArrowheads="1"/>
        </xdr:cNvSpPr>
      </xdr:nvSpPr>
      <xdr:spPr bwMode="auto">
        <a:xfrm>
          <a:off x="3108960" y="13845540"/>
          <a:ext cx="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862" name="Text Box 2">
          <a:extLst>
            <a:ext uri="{FF2B5EF4-FFF2-40B4-BE49-F238E27FC236}">
              <a16:creationId xmlns:a16="http://schemas.microsoft.com/office/drawing/2014/main" id="{6838FF2C-B8E7-B118-0CB1-51DD16D11C08}"/>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863" name="Text Box 6">
          <a:extLst>
            <a:ext uri="{FF2B5EF4-FFF2-40B4-BE49-F238E27FC236}">
              <a16:creationId xmlns:a16="http://schemas.microsoft.com/office/drawing/2014/main" id="{807D8ACD-C559-A58F-35E3-A2B878D467DB}"/>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864" name="Text Box 2">
          <a:extLst>
            <a:ext uri="{FF2B5EF4-FFF2-40B4-BE49-F238E27FC236}">
              <a16:creationId xmlns:a16="http://schemas.microsoft.com/office/drawing/2014/main" id="{D637BB70-540B-5D70-DD78-5733F8E6F14B}"/>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865" name="Text Box 2">
          <a:extLst>
            <a:ext uri="{FF2B5EF4-FFF2-40B4-BE49-F238E27FC236}">
              <a16:creationId xmlns:a16="http://schemas.microsoft.com/office/drawing/2014/main" id="{FDBAA017-32AC-4834-912F-E16B7B3CBB21}"/>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866" name="Text Box 2">
          <a:extLst>
            <a:ext uri="{FF2B5EF4-FFF2-40B4-BE49-F238E27FC236}">
              <a16:creationId xmlns:a16="http://schemas.microsoft.com/office/drawing/2014/main" id="{381BC96A-081D-827C-9733-9A76960529A2}"/>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867" name="Text Box 2">
          <a:extLst>
            <a:ext uri="{FF2B5EF4-FFF2-40B4-BE49-F238E27FC236}">
              <a16:creationId xmlns:a16="http://schemas.microsoft.com/office/drawing/2014/main" id="{B48ED0A3-D30E-73D2-1F8E-7BF6F9DE9523}"/>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868" name="Text Box 6">
          <a:extLst>
            <a:ext uri="{FF2B5EF4-FFF2-40B4-BE49-F238E27FC236}">
              <a16:creationId xmlns:a16="http://schemas.microsoft.com/office/drawing/2014/main" id="{6DE5BDC2-E437-90CF-B184-1605E881B649}"/>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869" name="Text Box 2">
          <a:extLst>
            <a:ext uri="{FF2B5EF4-FFF2-40B4-BE49-F238E27FC236}">
              <a16:creationId xmlns:a16="http://schemas.microsoft.com/office/drawing/2014/main" id="{88C7C4C7-825B-B72D-8B7F-FAF20587E73C}"/>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73</xdr:row>
      <xdr:rowOff>0</xdr:rowOff>
    </xdr:to>
    <xdr:sp macro="" textlink="">
      <xdr:nvSpPr>
        <xdr:cNvPr id="2070870" name="Text Box 2">
          <a:extLst>
            <a:ext uri="{FF2B5EF4-FFF2-40B4-BE49-F238E27FC236}">
              <a16:creationId xmlns:a16="http://schemas.microsoft.com/office/drawing/2014/main" id="{5539BFBE-FBDF-6B56-20BC-1A0CAB086961}"/>
            </a:ext>
          </a:extLst>
        </xdr:cNvPr>
        <xdr:cNvSpPr txBox="1">
          <a:spLocks noChangeArrowheads="1"/>
        </xdr:cNvSpPr>
      </xdr:nvSpPr>
      <xdr:spPr bwMode="auto">
        <a:xfrm>
          <a:off x="3108960" y="136550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871" name="Text Box 2">
          <a:extLst>
            <a:ext uri="{FF2B5EF4-FFF2-40B4-BE49-F238E27FC236}">
              <a16:creationId xmlns:a16="http://schemas.microsoft.com/office/drawing/2014/main" id="{5E3809E4-59D8-EC34-AEC3-6F1F7D8B2179}"/>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872" name="Text Box 2">
          <a:extLst>
            <a:ext uri="{FF2B5EF4-FFF2-40B4-BE49-F238E27FC236}">
              <a16:creationId xmlns:a16="http://schemas.microsoft.com/office/drawing/2014/main" id="{1704E438-81CE-BF50-4BA5-A00BDF52FFBA}"/>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873" name="Text Box 2">
          <a:extLst>
            <a:ext uri="{FF2B5EF4-FFF2-40B4-BE49-F238E27FC236}">
              <a16:creationId xmlns:a16="http://schemas.microsoft.com/office/drawing/2014/main" id="{CC9E2A93-C7E3-AF45-7FAA-B4630E98D0BD}"/>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874" name="Text Box 6">
          <a:extLst>
            <a:ext uri="{FF2B5EF4-FFF2-40B4-BE49-F238E27FC236}">
              <a16:creationId xmlns:a16="http://schemas.microsoft.com/office/drawing/2014/main" id="{E1C37986-E532-49C4-9AC1-79065D0F0C4E}"/>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875" name="Text Box 2">
          <a:extLst>
            <a:ext uri="{FF2B5EF4-FFF2-40B4-BE49-F238E27FC236}">
              <a16:creationId xmlns:a16="http://schemas.microsoft.com/office/drawing/2014/main" id="{1B948590-2C83-889B-BBBC-B4A819A089F6}"/>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73</xdr:row>
      <xdr:rowOff>0</xdr:rowOff>
    </xdr:to>
    <xdr:sp macro="" textlink="">
      <xdr:nvSpPr>
        <xdr:cNvPr id="2070876" name="Text Box 2">
          <a:extLst>
            <a:ext uri="{FF2B5EF4-FFF2-40B4-BE49-F238E27FC236}">
              <a16:creationId xmlns:a16="http://schemas.microsoft.com/office/drawing/2014/main" id="{7131871E-1470-E359-A3B0-A6D4B69267F0}"/>
            </a:ext>
          </a:extLst>
        </xdr:cNvPr>
        <xdr:cNvSpPr txBox="1">
          <a:spLocks noChangeArrowheads="1"/>
        </xdr:cNvSpPr>
      </xdr:nvSpPr>
      <xdr:spPr bwMode="auto">
        <a:xfrm>
          <a:off x="3108960" y="136550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19050</xdr:rowOff>
    </xdr:to>
    <xdr:sp macro="" textlink="">
      <xdr:nvSpPr>
        <xdr:cNvPr id="2070877" name="Text Box 2">
          <a:extLst>
            <a:ext uri="{FF2B5EF4-FFF2-40B4-BE49-F238E27FC236}">
              <a16:creationId xmlns:a16="http://schemas.microsoft.com/office/drawing/2014/main" id="{6896975B-B894-FB80-C958-9BB7E862404D}"/>
            </a:ext>
          </a:extLst>
        </xdr:cNvPr>
        <xdr:cNvSpPr txBox="1">
          <a:spLocks noChangeArrowheads="1"/>
        </xdr:cNvSpPr>
      </xdr:nvSpPr>
      <xdr:spPr bwMode="auto">
        <a:xfrm>
          <a:off x="3108960" y="136550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19050</xdr:rowOff>
    </xdr:to>
    <xdr:sp macro="" textlink="">
      <xdr:nvSpPr>
        <xdr:cNvPr id="2070878" name="Text Box 2">
          <a:extLst>
            <a:ext uri="{FF2B5EF4-FFF2-40B4-BE49-F238E27FC236}">
              <a16:creationId xmlns:a16="http://schemas.microsoft.com/office/drawing/2014/main" id="{D6223438-DD55-75D1-4758-EE6832AAF239}"/>
            </a:ext>
          </a:extLst>
        </xdr:cNvPr>
        <xdr:cNvSpPr txBox="1">
          <a:spLocks noChangeArrowheads="1"/>
        </xdr:cNvSpPr>
      </xdr:nvSpPr>
      <xdr:spPr bwMode="auto">
        <a:xfrm>
          <a:off x="3108960" y="136550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19050</xdr:rowOff>
    </xdr:to>
    <xdr:sp macro="" textlink="">
      <xdr:nvSpPr>
        <xdr:cNvPr id="2070879" name="Text Box 2">
          <a:extLst>
            <a:ext uri="{FF2B5EF4-FFF2-40B4-BE49-F238E27FC236}">
              <a16:creationId xmlns:a16="http://schemas.microsoft.com/office/drawing/2014/main" id="{61E18F51-DA05-0EB9-E5EC-FEEB51DEAD39}"/>
            </a:ext>
          </a:extLst>
        </xdr:cNvPr>
        <xdr:cNvSpPr txBox="1">
          <a:spLocks noChangeArrowheads="1"/>
        </xdr:cNvSpPr>
      </xdr:nvSpPr>
      <xdr:spPr bwMode="auto">
        <a:xfrm>
          <a:off x="3108960" y="136550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19050</xdr:rowOff>
    </xdr:to>
    <xdr:sp macro="" textlink="">
      <xdr:nvSpPr>
        <xdr:cNvPr id="2070880" name="Text Box 2">
          <a:extLst>
            <a:ext uri="{FF2B5EF4-FFF2-40B4-BE49-F238E27FC236}">
              <a16:creationId xmlns:a16="http://schemas.microsoft.com/office/drawing/2014/main" id="{0E980ACC-141E-E1E9-160C-EB4348A84897}"/>
            </a:ext>
          </a:extLst>
        </xdr:cNvPr>
        <xdr:cNvSpPr txBox="1">
          <a:spLocks noChangeArrowheads="1"/>
        </xdr:cNvSpPr>
      </xdr:nvSpPr>
      <xdr:spPr bwMode="auto">
        <a:xfrm>
          <a:off x="3108960" y="13655040"/>
          <a:ext cx="228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81" name="Text Box 2">
          <a:extLst>
            <a:ext uri="{FF2B5EF4-FFF2-40B4-BE49-F238E27FC236}">
              <a16:creationId xmlns:a16="http://schemas.microsoft.com/office/drawing/2014/main" id="{FE3258FD-89B1-E0D2-D953-7165E0D7A1A8}"/>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82" name="Text Box 2">
          <a:extLst>
            <a:ext uri="{FF2B5EF4-FFF2-40B4-BE49-F238E27FC236}">
              <a16:creationId xmlns:a16="http://schemas.microsoft.com/office/drawing/2014/main" id="{719B156D-C859-4BB4-EDDD-54006E9F8E49}"/>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83" name="Text Box 2">
          <a:extLst>
            <a:ext uri="{FF2B5EF4-FFF2-40B4-BE49-F238E27FC236}">
              <a16:creationId xmlns:a16="http://schemas.microsoft.com/office/drawing/2014/main" id="{21AED005-B738-7AAE-4D3F-F69B368836BD}"/>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84" name="Text Box 2">
          <a:extLst>
            <a:ext uri="{FF2B5EF4-FFF2-40B4-BE49-F238E27FC236}">
              <a16:creationId xmlns:a16="http://schemas.microsoft.com/office/drawing/2014/main" id="{B85604D2-4598-734F-AC3E-62BAF99552AF}"/>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85" name="Text Box 2">
          <a:extLst>
            <a:ext uri="{FF2B5EF4-FFF2-40B4-BE49-F238E27FC236}">
              <a16:creationId xmlns:a16="http://schemas.microsoft.com/office/drawing/2014/main" id="{BA60CF96-5B52-A470-6A8D-17976A0B08D3}"/>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86" name="Text Box 2">
          <a:extLst>
            <a:ext uri="{FF2B5EF4-FFF2-40B4-BE49-F238E27FC236}">
              <a16:creationId xmlns:a16="http://schemas.microsoft.com/office/drawing/2014/main" id="{90A86E83-9C9D-6464-3F2F-AFBAF8A8D1AB}"/>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87" name="Text Box 2">
          <a:extLst>
            <a:ext uri="{FF2B5EF4-FFF2-40B4-BE49-F238E27FC236}">
              <a16:creationId xmlns:a16="http://schemas.microsoft.com/office/drawing/2014/main" id="{C9B15994-7AF5-AB21-7E8E-6538576FC64A}"/>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88" name="Text Box 2">
          <a:extLst>
            <a:ext uri="{FF2B5EF4-FFF2-40B4-BE49-F238E27FC236}">
              <a16:creationId xmlns:a16="http://schemas.microsoft.com/office/drawing/2014/main" id="{9D98D97D-973C-9D67-2CA7-180935150C11}"/>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89" name="Text Box 2">
          <a:extLst>
            <a:ext uri="{FF2B5EF4-FFF2-40B4-BE49-F238E27FC236}">
              <a16:creationId xmlns:a16="http://schemas.microsoft.com/office/drawing/2014/main" id="{DC69EE3F-5393-FDCD-75DF-9A1E0AC17A8C}"/>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90" name="Text Box 2">
          <a:extLst>
            <a:ext uri="{FF2B5EF4-FFF2-40B4-BE49-F238E27FC236}">
              <a16:creationId xmlns:a16="http://schemas.microsoft.com/office/drawing/2014/main" id="{DD05EDF6-4B9F-D207-306C-9523EE2325E6}"/>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91" name="Text Box 2">
          <a:extLst>
            <a:ext uri="{FF2B5EF4-FFF2-40B4-BE49-F238E27FC236}">
              <a16:creationId xmlns:a16="http://schemas.microsoft.com/office/drawing/2014/main" id="{165C57C2-8C4A-C49B-14EF-8DE47DD3B6AB}"/>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92" name="Text Box 2">
          <a:extLst>
            <a:ext uri="{FF2B5EF4-FFF2-40B4-BE49-F238E27FC236}">
              <a16:creationId xmlns:a16="http://schemas.microsoft.com/office/drawing/2014/main" id="{BDB3028F-A776-32F6-7845-1C7E317C6B1E}"/>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93" name="Text Box 2">
          <a:extLst>
            <a:ext uri="{FF2B5EF4-FFF2-40B4-BE49-F238E27FC236}">
              <a16:creationId xmlns:a16="http://schemas.microsoft.com/office/drawing/2014/main" id="{CE47D6A7-E0B5-B4B1-2EC5-FCA286CEC241}"/>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94" name="Text Box 2">
          <a:extLst>
            <a:ext uri="{FF2B5EF4-FFF2-40B4-BE49-F238E27FC236}">
              <a16:creationId xmlns:a16="http://schemas.microsoft.com/office/drawing/2014/main" id="{2580757A-3423-907B-7DB1-F274E2863826}"/>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95" name="Text Box 2">
          <a:extLst>
            <a:ext uri="{FF2B5EF4-FFF2-40B4-BE49-F238E27FC236}">
              <a16:creationId xmlns:a16="http://schemas.microsoft.com/office/drawing/2014/main" id="{28AA05AE-B095-3825-6226-77D33C7DC976}"/>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96" name="Text Box 2">
          <a:extLst>
            <a:ext uri="{FF2B5EF4-FFF2-40B4-BE49-F238E27FC236}">
              <a16:creationId xmlns:a16="http://schemas.microsoft.com/office/drawing/2014/main" id="{CCCD0D9C-F4F5-7C4B-5D17-75A29B54121E}"/>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97" name="Text Box 2">
          <a:extLst>
            <a:ext uri="{FF2B5EF4-FFF2-40B4-BE49-F238E27FC236}">
              <a16:creationId xmlns:a16="http://schemas.microsoft.com/office/drawing/2014/main" id="{3E99F7B7-E52E-44EA-5600-EEF84A5E899D}"/>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898" name="Text Box 2">
          <a:extLst>
            <a:ext uri="{FF2B5EF4-FFF2-40B4-BE49-F238E27FC236}">
              <a16:creationId xmlns:a16="http://schemas.microsoft.com/office/drawing/2014/main" id="{C6997A4A-B539-3882-DE10-D54738BA8855}"/>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899" name="Text Box 2">
          <a:extLst>
            <a:ext uri="{FF2B5EF4-FFF2-40B4-BE49-F238E27FC236}">
              <a16:creationId xmlns:a16="http://schemas.microsoft.com/office/drawing/2014/main" id="{5757B9F8-28CF-589A-4088-5625C8719092}"/>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900" name="Text Box 6">
          <a:extLst>
            <a:ext uri="{FF2B5EF4-FFF2-40B4-BE49-F238E27FC236}">
              <a16:creationId xmlns:a16="http://schemas.microsoft.com/office/drawing/2014/main" id="{D2D2F130-E75F-F592-D35C-E6D1B3E32578}"/>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901" name="Text Box 2">
          <a:extLst>
            <a:ext uri="{FF2B5EF4-FFF2-40B4-BE49-F238E27FC236}">
              <a16:creationId xmlns:a16="http://schemas.microsoft.com/office/drawing/2014/main" id="{72F6FDE7-D356-4FAD-09FB-1160277C91F4}"/>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902" name="Text Box 2">
          <a:extLst>
            <a:ext uri="{FF2B5EF4-FFF2-40B4-BE49-F238E27FC236}">
              <a16:creationId xmlns:a16="http://schemas.microsoft.com/office/drawing/2014/main" id="{547E6FF0-A4B5-5AB9-F926-5E24E1CE025C}"/>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903" name="Text Box 2">
          <a:extLst>
            <a:ext uri="{FF2B5EF4-FFF2-40B4-BE49-F238E27FC236}">
              <a16:creationId xmlns:a16="http://schemas.microsoft.com/office/drawing/2014/main" id="{23998F61-6444-4546-D786-7B1C9B1C5476}"/>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904" name="Text Box 2">
          <a:extLst>
            <a:ext uri="{FF2B5EF4-FFF2-40B4-BE49-F238E27FC236}">
              <a16:creationId xmlns:a16="http://schemas.microsoft.com/office/drawing/2014/main" id="{DE65AD65-A12A-FA34-76CF-D1EEE41A8302}"/>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905" name="Text Box 6">
          <a:extLst>
            <a:ext uri="{FF2B5EF4-FFF2-40B4-BE49-F238E27FC236}">
              <a16:creationId xmlns:a16="http://schemas.microsoft.com/office/drawing/2014/main" id="{CCB62BD4-3F20-703E-315A-939B07217DA6}"/>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906" name="Text Box 2">
          <a:extLst>
            <a:ext uri="{FF2B5EF4-FFF2-40B4-BE49-F238E27FC236}">
              <a16:creationId xmlns:a16="http://schemas.microsoft.com/office/drawing/2014/main" id="{E92B1683-FC22-8E5E-B4F7-474803D4954C}"/>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73</xdr:row>
      <xdr:rowOff>0</xdr:rowOff>
    </xdr:to>
    <xdr:sp macro="" textlink="">
      <xdr:nvSpPr>
        <xdr:cNvPr id="2070907" name="Text Box 2">
          <a:extLst>
            <a:ext uri="{FF2B5EF4-FFF2-40B4-BE49-F238E27FC236}">
              <a16:creationId xmlns:a16="http://schemas.microsoft.com/office/drawing/2014/main" id="{D35AB810-600C-F371-A1F9-01E80589D0D1}"/>
            </a:ext>
          </a:extLst>
        </xdr:cNvPr>
        <xdr:cNvSpPr txBox="1">
          <a:spLocks noChangeArrowheads="1"/>
        </xdr:cNvSpPr>
      </xdr:nvSpPr>
      <xdr:spPr bwMode="auto">
        <a:xfrm>
          <a:off x="3108960" y="136550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908" name="Text Box 2">
          <a:extLst>
            <a:ext uri="{FF2B5EF4-FFF2-40B4-BE49-F238E27FC236}">
              <a16:creationId xmlns:a16="http://schemas.microsoft.com/office/drawing/2014/main" id="{6407B53A-5FD6-0801-6F5D-EF320228630C}"/>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909" name="Text Box 2">
          <a:extLst>
            <a:ext uri="{FF2B5EF4-FFF2-40B4-BE49-F238E27FC236}">
              <a16:creationId xmlns:a16="http://schemas.microsoft.com/office/drawing/2014/main" id="{07AB4557-D2DD-1213-0822-5E209369E925}"/>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910" name="Text Box 2">
          <a:extLst>
            <a:ext uri="{FF2B5EF4-FFF2-40B4-BE49-F238E27FC236}">
              <a16:creationId xmlns:a16="http://schemas.microsoft.com/office/drawing/2014/main" id="{7BBDFC64-25D1-C7B8-5EED-C84B9B20937C}"/>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911" name="Text Box 6">
          <a:extLst>
            <a:ext uri="{FF2B5EF4-FFF2-40B4-BE49-F238E27FC236}">
              <a16:creationId xmlns:a16="http://schemas.microsoft.com/office/drawing/2014/main" id="{21AF7955-5DB3-085A-ED38-DBFF89D0D4F7}"/>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95250</xdr:colOff>
      <xdr:row>73</xdr:row>
      <xdr:rowOff>0</xdr:rowOff>
    </xdr:to>
    <xdr:sp macro="" textlink="">
      <xdr:nvSpPr>
        <xdr:cNvPr id="2070912" name="Text Box 2">
          <a:extLst>
            <a:ext uri="{FF2B5EF4-FFF2-40B4-BE49-F238E27FC236}">
              <a16:creationId xmlns:a16="http://schemas.microsoft.com/office/drawing/2014/main" id="{CE1A7709-9536-8DAD-FDE3-72CFDAB64639}"/>
            </a:ext>
          </a:extLst>
        </xdr:cNvPr>
        <xdr:cNvSpPr txBox="1">
          <a:spLocks noChangeArrowheads="1"/>
        </xdr:cNvSpPr>
      </xdr:nvSpPr>
      <xdr:spPr bwMode="auto">
        <a:xfrm>
          <a:off x="3108960" y="13655040"/>
          <a:ext cx="990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73</xdr:row>
      <xdr:rowOff>0</xdr:rowOff>
    </xdr:to>
    <xdr:sp macro="" textlink="">
      <xdr:nvSpPr>
        <xdr:cNvPr id="2070913" name="Text Box 2">
          <a:extLst>
            <a:ext uri="{FF2B5EF4-FFF2-40B4-BE49-F238E27FC236}">
              <a16:creationId xmlns:a16="http://schemas.microsoft.com/office/drawing/2014/main" id="{F5CE37F4-D540-BC44-B4DF-037F1C68FDEC}"/>
            </a:ext>
          </a:extLst>
        </xdr:cNvPr>
        <xdr:cNvSpPr txBox="1">
          <a:spLocks noChangeArrowheads="1"/>
        </xdr:cNvSpPr>
      </xdr:nvSpPr>
      <xdr:spPr bwMode="auto">
        <a:xfrm>
          <a:off x="3108960" y="13655040"/>
          <a:ext cx="228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14" name="Text Box 2">
          <a:extLst>
            <a:ext uri="{FF2B5EF4-FFF2-40B4-BE49-F238E27FC236}">
              <a16:creationId xmlns:a16="http://schemas.microsoft.com/office/drawing/2014/main" id="{672C62C1-F3E7-1704-8E9D-83CF47A3EA0D}"/>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15" name="Text Box 2">
          <a:extLst>
            <a:ext uri="{FF2B5EF4-FFF2-40B4-BE49-F238E27FC236}">
              <a16:creationId xmlns:a16="http://schemas.microsoft.com/office/drawing/2014/main" id="{293E960A-22EC-D5DB-3A8B-0B4726FA4893}"/>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16" name="Text Box 2">
          <a:extLst>
            <a:ext uri="{FF2B5EF4-FFF2-40B4-BE49-F238E27FC236}">
              <a16:creationId xmlns:a16="http://schemas.microsoft.com/office/drawing/2014/main" id="{FF4B3D83-ADA7-9F36-0953-B7121799FFAA}"/>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17" name="Text Box 2">
          <a:extLst>
            <a:ext uri="{FF2B5EF4-FFF2-40B4-BE49-F238E27FC236}">
              <a16:creationId xmlns:a16="http://schemas.microsoft.com/office/drawing/2014/main" id="{E7FFC6BB-3EFF-D369-2EF8-3217CFEBD0CC}"/>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18" name="Text Box 2">
          <a:extLst>
            <a:ext uri="{FF2B5EF4-FFF2-40B4-BE49-F238E27FC236}">
              <a16:creationId xmlns:a16="http://schemas.microsoft.com/office/drawing/2014/main" id="{D9230085-0352-810B-E288-E1141E45EDF7}"/>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19" name="Text Box 2">
          <a:extLst>
            <a:ext uri="{FF2B5EF4-FFF2-40B4-BE49-F238E27FC236}">
              <a16:creationId xmlns:a16="http://schemas.microsoft.com/office/drawing/2014/main" id="{E3370325-34C4-ABB3-29F0-5680B2BB921D}"/>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20" name="Text Box 2">
          <a:extLst>
            <a:ext uri="{FF2B5EF4-FFF2-40B4-BE49-F238E27FC236}">
              <a16:creationId xmlns:a16="http://schemas.microsoft.com/office/drawing/2014/main" id="{0176FA4C-70DD-B1BE-FCEA-02A3FCF0ABA9}"/>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21" name="Text Box 2">
          <a:extLst>
            <a:ext uri="{FF2B5EF4-FFF2-40B4-BE49-F238E27FC236}">
              <a16:creationId xmlns:a16="http://schemas.microsoft.com/office/drawing/2014/main" id="{673142D6-0CA7-1739-8D11-C4E81A39F9F0}"/>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22" name="Text Box 2">
          <a:extLst>
            <a:ext uri="{FF2B5EF4-FFF2-40B4-BE49-F238E27FC236}">
              <a16:creationId xmlns:a16="http://schemas.microsoft.com/office/drawing/2014/main" id="{E3936CA3-5A75-EB82-8C63-14AC5BCA13FD}"/>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23" name="Text Box 2">
          <a:extLst>
            <a:ext uri="{FF2B5EF4-FFF2-40B4-BE49-F238E27FC236}">
              <a16:creationId xmlns:a16="http://schemas.microsoft.com/office/drawing/2014/main" id="{B893B52F-7F6D-35AB-F876-77B57B0301E5}"/>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24" name="Text Box 2">
          <a:extLst>
            <a:ext uri="{FF2B5EF4-FFF2-40B4-BE49-F238E27FC236}">
              <a16:creationId xmlns:a16="http://schemas.microsoft.com/office/drawing/2014/main" id="{36CB6800-F9FB-AF5D-7642-826C4DD80D6F}"/>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25" name="Text Box 2">
          <a:extLst>
            <a:ext uri="{FF2B5EF4-FFF2-40B4-BE49-F238E27FC236}">
              <a16:creationId xmlns:a16="http://schemas.microsoft.com/office/drawing/2014/main" id="{03F4089B-E4B6-614B-1860-C3CD40D4D70B}"/>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26" name="Text Box 2">
          <a:extLst>
            <a:ext uri="{FF2B5EF4-FFF2-40B4-BE49-F238E27FC236}">
              <a16:creationId xmlns:a16="http://schemas.microsoft.com/office/drawing/2014/main" id="{D6468E3A-72DE-1E1D-63FD-EBC4D8B1782B}"/>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27" name="Text Box 2">
          <a:extLst>
            <a:ext uri="{FF2B5EF4-FFF2-40B4-BE49-F238E27FC236}">
              <a16:creationId xmlns:a16="http://schemas.microsoft.com/office/drawing/2014/main" id="{341F91A2-E43A-3482-CD69-C0FB46AE486C}"/>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28" name="Text Box 2">
          <a:extLst>
            <a:ext uri="{FF2B5EF4-FFF2-40B4-BE49-F238E27FC236}">
              <a16:creationId xmlns:a16="http://schemas.microsoft.com/office/drawing/2014/main" id="{992DF622-C740-8DAD-F17A-E81CB8321D61}"/>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29" name="Text Box 2">
          <a:extLst>
            <a:ext uri="{FF2B5EF4-FFF2-40B4-BE49-F238E27FC236}">
              <a16:creationId xmlns:a16="http://schemas.microsoft.com/office/drawing/2014/main" id="{566314DF-7C4B-EA5B-1CED-045493DA934C}"/>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30" name="Text Box 2">
          <a:extLst>
            <a:ext uri="{FF2B5EF4-FFF2-40B4-BE49-F238E27FC236}">
              <a16:creationId xmlns:a16="http://schemas.microsoft.com/office/drawing/2014/main" id="{8DB1C30B-0B87-64BF-1EF4-3B88AB85BCE1}"/>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31" name="Text Box 2">
          <a:extLst>
            <a:ext uri="{FF2B5EF4-FFF2-40B4-BE49-F238E27FC236}">
              <a16:creationId xmlns:a16="http://schemas.microsoft.com/office/drawing/2014/main" id="{52219721-7956-4A93-18BC-F7E35331F487}"/>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32" name="Text Box 2">
          <a:extLst>
            <a:ext uri="{FF2B5EF4-FFF2-40B4-BE49-F238E27FC236}">
              <a16:creationId xmlns:a16="http://schemas.microsoft.com/office/drawing/2014/main" id="{0111910F-4304-1BE9-DC3A-0E4D950A0E03}"/>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33" name="Text Box 2">
          <a:extLst>
            <a:ext uri="{FF2B5EF4-FFF2-40B4-BE49-F238E27FC236}">
              <a16:creationId xmlns:a16="http://schemas.microsoft.com/office/drawing/2014/main" id="{80B62DDC-D5FA-665B-D451-8420A643F93B}"/>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34" name="Text Box 2">
          <a:extLst>
            <a:ext uri="{FF2B5EF4-FFF2-40B4-BE49-F238E27FC236}">
              <a16:creationId xmlns:a16="http://schemas.microsoft.com/office/drawing/2014/main" id="{3CBE4193-E875-72F7-5D70-777CA2363BE4}"/>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739140</xdr:colOff>
      <xdr:row>71</xdr:row>
      <xdr:rowOff>0</xdr:rowOff>
    </xdr:from>
    <xdr:to>
      <xdr:col>13</xdr:col>
      <xdr:colOff>19050</xdr:colOff>
      <xdr:row>72</xdr:row>
      <xdr:rowOff>95250</xdr:rowOff>
    </xdr:to>
    <xdr:sp macro="" textlink="">
      <xdr:nvSpPr>
        <xdr:cNvPr id="2070935" name="Text Box 2">
          <a:extLst>
            <a:ext uri="{FF2B5EF4-FFF2-40B4-BE49-F238E27FC236}">
              <a16:creationId xmlns:a16="http://schemas.microsoft.com/office/drawing/2014/main" id="{94986BEE-640B-38EF-E9BE-E9A221AA9CA1}"/>
            </a:ext>
          </a:extLst>
        </xdr:cNvPr>
        <xdr:cNvSpPr txBox="1">
          <a:spLocks noChangeArrowheads="1"/>
        </xdr:cNvSpPr>
      </xdr:nvSpPr>
      <xdr:spPr bwMode="auto">
        <a:xfrm>
          <a:off x="3108960" y="13655040"/>
          <a:ext cx="2286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4</xdr:row>
      <xdr:rowOff>0</xdr:rowOff>
    </xdr:from>
    <xdr:to>
      <xdr:col>13</xdr:col>
      <xdr:colOff>0</xdr:colOff>
      <xdr:row>5</xdr:row>
      <xdr:rowOff>0</xdr:rowOff>
    </xdr:to>
    <xdr:sp macro="" textlink="">
      <xdr:nvSpPr>
        <xdr:cNvPr id="1810666" name="Text Box 2">
          <a:extLst>
            <a:ext uri="{FF2B5EF4-FFF2-40B4-BE49-F238E27FC236}">
              <a16:creationId xmlns:a16="http://schemas.microsoft.com/office/drawing/2014/main" id="{47E7225F-3DAD-16DD-B9B8-1B9F8989BBFA}"/>
            </a:ext>
          </a:extLst>
        </xdr:cNvPr>
        <xdr:cNvSpPr txBox="1">
          <a:spLocks noChangeArrowheads="1"/>
        </xdr:cNvSpPr>
      </xdr:nvSpPr>
      <xdr:spPr bwMode="auto">
        <a:xfrm>
          <a:off x="2788920" y="1028700"/>
          <a:ext cx="2057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4</xdr:row>
      <xdr:rowOff>0</xdr:rowOff>
    </xdr:from>
    <xdr:to>
      <xdr:col>13</xdr:col>
      <xdr:colOff>0</xdr:colOff>
      <xdr:row>5</xdr:row>
      <xdr:rowOff>0</xdr:rowOff>
    </xdr:to>
    <xdr:sp macro="" textlink="">
      <xdr:nvSpPr>
        <xdr:cNvPr id="1810667" name="Text Box 3">
          <a:extLst>
            <a:ext uri="{FF2B5EF4-FFF2-40B4-BE49-F238E27FC236}">
              <a16:creationId xmlns:a16="http://schemas.microsoft.com/office/drawing/2014/main" id="{9630AEA5-A535-6657-A8FF-9CD3D6F6A96D}"/>
            </a:ext>
          </a:extLst>
        </xdr:cNvPr>
        <xdr:cNvSpPr txBox="1">
          <a:spLocks noChangeArrowheads="1"/>
        </xdr:cNvSpPr>
      </xdr:nvSpPr>
      <xdr:spPr bwMode="auto">
        <a:xfrm>
          <a:off x="2788920" y="1028700"/>
          <a:ext cx="2057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4</xdr:row>
      <xdr:rowOff>0</xdr:rowOff>
    </xdr:from>
    <xdr:to>
      <xdr:col>13</xdr:col>
      <xdr:colOff>0</xdr:colOff>
      <xdr:row>5</xdr:row>
      <xdr:rowOff>0</xdr:rowOff>
    </xdr:to>
    <xdr:sp macro="" textlink="">
      <xdr:nvSpPr>
        <xdr:cNvPr id="1810668" name="Text Box 4">
          <a:extLst>
            <a:ext uri="{FF2B5EF4-FFF2-40B4-BE49-F238E27FC236}">
              <a16:creationId xmlns:a16="http://schemas.microsoft.com/office/drawing/2014/main" id="{074F3182-10CA-6E5B-E9C9-B48325267E05}"/>
            </a:ext>
          </a:extLst>
        </xdr:cNvPr>
        <xdr:cNvSpPr txBox="1">
          <a:spLocks noChangeArrowheads="1"/>
        </xdr:cNvSpPr>
      </xdr:nvSpPr>
      <xdr:spPr bwMode="auto">
        <a:xfrm>
          <a:off x="2788920" y="1028700"/>
          <a:ext cx="20574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0</xdr:colOff>
      <xdr:row>6</xdr:row>
      <xdr:rowOff>176348</xdr:rowOff>
    </xdr:from>
    <xdr:to>
      <xdr:col>18</xdr:col>
      <xdr:colOff>0</xdr:colOff>
      <xdr:row>7</xdr:row>
      <xdr:rowOff>60</xdr:rowOff>
    </xdr:to>
    <xdr:cxnSp macro="">
      <xdr:nvCxnSpPr>
        <xdr:cNvPr id="5" name="直線コネクタ 4">
          <a:extLst>
            <a:ext uri="{FF2B5EF4-FFF2-40B4-BE49-F238E27FC236}">
              <a16:creationId xmlns:a16="http://schemas.microsoft.com/office/drawing/2014/main" id="{0EB4CA70-B091-1B40-183F-363040A48306}"/>
            </a:ext>
          </a:extLst>
        </xdr:cNvPr>
        <xdr:cNvCxnSpPr/>
      </xdr:nvCxnSpPr>
      <xdr:spPr>
        <a:xfrm>
          <a:off x="8742589" y="1136196"/>
          <a:ext cx="0" cy="204108"/>
        </a:xfrm>
        <a:prstGeom prst="line">
          <a:avLst/>
        </a:prstGeom>
        <a:ln w="127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13</xdr:row>
      <xdr:rowOff>1424</xdr:rowOff>
    </xdr:from>
    <xdr:to>
      <xdr:col>6</xdr:col>
      <xdr:colOff>212805</xdr:colOff>
      <xdr:row>20</xdr:row>
      <xdr:rowOff>7424</xdr:rowOff>
    </xdr:to>
    <xdr:sp macro="" textlink="">
      <xdr:nvSpPr>
        <xdr:cNvPr id="7" name="角丸四角形 1">
          <a:extLst>
            <a:ext uri="{FF2B5EF4-FFF2-40B4-BE49-F238E27FC236}">
              <a16:creationId xmlns:a16="http://schemas.microsoft.com/office/drawing/2014/main" id="{272B9EF4-DFC0-A582-4FFD-A0C9B2D414A3}"/>
            </a:ext>
          </a:extLst>
        </xdr:cNvPr>
        <xdr:cNvSpPr/>
      </xdr:nvSpPr>
      <xdr:spPr>
        <a:xfrm>
          <a:off x="821748" y="2408959"/>
          <a:ext cx="4040332" cy="124084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400"/>
            </a:lnSpc>
          </a:pPr>
          <a:r>
            <a:rPr kumimoji="1" lang="ja-JP" altLang="en-US" sz="2000"/>
            <a:t>集計用シートです。</a:t>
          </a:r>
          <a:endParaRPr kumimoji="1" lang="en-US" altLang="ja-JP" sz="2000"/>
        </a:p>
        <a:p>
          <a:pPr algn="ctr">
            <a:lnSpc>
              <a:spcPts val="2500"/>
            </a:lnSpc>
          </a:pPr>
          <a:r>
            <a:rPr kumimoji="1" lang="ja-JP" altLang="en-US" sz="2000"/>
            <a:t>変更、削除等しないでください。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F0"/>
    <pageSetUpPr fitToPage="1"/>
  </sheetPr>
  <dimension ref="A1:AZ121"/>
  <sheetViews>
    <sheetView view="pageBreakPreview" zoomScaleNormal="100" zoomScaleSheetLayoutView="100" workbookViewId="0">
      <selection activeCell="J7" sqref="J7"/>
    </sheetView>
  </sheetViews>
  <sheetFormatPr defaultColWidth="3.109375" defaultRowHeight="9" customHeight="1" x14ac:dyDescent="0.2"/>
  <cols>
    <col min="1" max="3" width="5.21875" customWidth="1"/>
    <col min="4" max="18" width="5.44140625" customWidth="1"/>
    <col min="19" max="21" width="5.33203125" customWidth="1"/>
    <col min="22" max="27" width="3.109375" customWidth="1"/>
    <col min="28" max="31" width="3.6640625" bestFit="1" customWidth="1"/>
    <col min="32" max="32" width="3.109375" customWidth="1"/>
    <col min="33" max="41" width="3.6640625" bestFit="1" customWidth="1"/>
    <col min="42" max="42" width="4.21875" bestFit="1" customWidth="1"/>
    <col min="43" max="51" width="3.6640625" bestFit="1" customWidth="1"/>
    <col min="52" max="52" width="4.21875" bestFit="1" customWidth="1"/>
    <col min="53" max="60" width="3.6640625" bestFit="1" customWidth="1"/>
    <col min="61" max="61" width="4.33203125" bestFit="1" customWidth="1"/>
  </cols>
  <sheetData>
    <row r="1" spans="1:46" s="74" customFormat="1" ht="22.5" customHeight="1" x14ac:dyDescent="0.2">
      <c r="A1" s="194">
        <f t="shared" ref="A1:F1" si="0">+E46</f>
        <v>0</v>
      </c>
      <c r="B1" s="194">
        <f t="shared" si="0"/>
        <v>0</v>
      </c>
      <c r="C1" s="194">
        <f t="shared" si="0"/>
        <v>0</v>
      </c>
      <c r="D1" s="194">
        <f t="shared" si="0"/>
        <v>0</v>
      </c>
      <c r="E1" s="194">
        <f t="shared" si="0"/>
        <v>0</v>
      </c>
      <c r="F1" s="194">
        <f t="shared" si="0"/>
        <v>0</v>
      </c>
      <c r="G1" s="194">
        <f t="shared" ref="G1:M1" si="1">+O46</f>
        <v>0</v>
      </c>
      <c r="H1" s="194">
        <f t="shared" si="1"/>
        <v>0</v>
      </c>
      <c r="I1" s="194">
        <f t="shared" si="1"/>
        <v>0</v>
      </c>
      <c r="J1" s="194">
        <f t="shared" si="1"/>
        <v>0</v>
      </c>
      <c r="K1" s="194">
        <f t="shared" si="1"/>
        <v>0</v>
      </c>
      <c r="L1" s="194">
        <f t="shared" si="1"/>
        <v>0</v>
      </c>
      <c r="M1" s="194">
        <f t="shared" si="1"/>
        <v>0</v>
      </c>
      <c r="N1" s="194">
        <f t="shared" ref="N1:S1" si="2">+D76</f>
        <v>0</v>
      </c>
      <c r="O1" s="194">
        <f t="shared" si="2"/>
        <v>0</v>
      </c>
      <c r="P1" s="194">
        <f t="shared" si="2"/>
        <v>0</v>
      </c>
      <c r="Q1" s="194">
        <f t="shared" si="2"/>
        <v>0</v>
      </c>
      <c r="R1" s="194">
        <f t="shared" si="2"/>
        <v>0</v>
      </c>
      <c r="S1" s="194">
        <f t="shared" si="2"/>
        <v>0</v>
      </c>
      <c r="T1" s="194">
        <f>+Q65</f>
        <v>0</v>
      </c>
    </row>
    <row r="2" spans="1:46" s="73" customFormat="1" ht="28.5" customHeight="1" x14ac:dyDescent="0.2">
      <c r="A2" s="75" t="s">
        <v>162</v>
      </c>
      <c r="B2" s="73" t="s">
        <v>163</v>
      </c>
      <c r="C2" s="73" t="s">
        <v>164</v>
      </c>
      <c r="D2" s="73" t="s">
        <v>691</v>
      </c>
      <c r="E2" s="73" t="s">
        <v>692</v>
      </c>
      <c r="F2" s="73" t="s">
        <v>178</v>
      </c>
      <c r="G2" s="73" t="s">
        <v>177</v>
      </c>
      <c r="H2" s="73" t="s">
        <v>165</v>
      </c>
      <c r="I2" s="73" t="s">
        <v>166</v>
      </c>
      <c r="J2" s="73" t="s">
        <v>167</v>
      </c>
      <c r="K2" s="73" t="s">
        <v>644</v>
      </c>
      <c r="L2" s="73" t="s">
        <v>645</v>
      </c>
      <c r="M2" s="73" t="s">
        <v>168</v>
      </c>
      <c r="N2" s="73" t="s">
        <v>318</v>
      </c>
      <c r="O2" s="73" t="s">
        <v>319</v>
      </c>
      <c r="P2" s="73" t="s">
        <v>320</v>
      </c>
      <c r="Q2" s="73" t="s">
        <v>321</v>
      </c>
      <c r="R2" s="73" t="s">
        <v>322</v>
      </c>
      <c r="S2" s="73" t="s">
        <v>646</v>
      </c>
      <c r="T2" s="73" t="s">
        <v>323</v>
      </c>
    </row>
    <row r="3" spans="1:46" s="85" customFormat="1" ht="28.5" customHeight="1" x14ac:dyDescent="0.2">
      <c r="A3" s="85" t="s">
        <v>176</v>
      </c>
      <c r="J3" s="86"/>
      <c r="S3" s="86"/>
      <c r="AB3" s="86"/>
      <c r="AK3" s="86"/>
      <c r="AT3" s="86"/>
    </row>
    <row r="4" spans="1:46" s="85" customFormat="1" ht="28.5" customHeight="1" x14ac:dyDescent="0.2">
      <c r="A4" s="336" t="s">
        <v>641</v>
      </c>
      <c r="B4" s="337"/>
      <c r="C4" s="337"/>
      <c r="D4" s="338"/>
      <c r="J4" s="86"/>
      <c r="S4" s="86"/>
      <c r="AB4" s="86"/>
      <c r="AK4" s="86"/>
      <c r="AT4" s="86"/>
    </row>
    <row r="5" spans="1:46" s="85" customFormat="1" ht="28.5" customHeight="1" x14ac:dyDescent="0.2">
      <c r="J5" s="86"/>
      <c r="S5" s="86"/>
      <c r="AB5" s="86"/>
      <c r="AK5" s="86"/>
      <c r="AT5" s="86"/>
    </row>
    <row r="6" spans="1:46" ht="21" customHeight="1" x14ac:dyDescent="0.15">
      <c r="A6" s="212" t="s">
        <v>557</v>
      </c>
      <c r="B6" s="212"/>
      <c r="C6" s="212"/>
      <c r="D6" s="212"/>
      <c r="E6" s="212"/>
      <c r="F6" s="212"/>
      <c r="G6" s="213"/>
      <c r="R6" s="36"/>
      <c r="S6" s="37"/>
      <c r="T6" s="37"/>
      <c r="U6" s="37"/>
      <c r="V6" s="37"/>
      <c r="W6" s="37"/>
      <c r="X6" s="37"/>
      <c r="Y6" s="37"/>
      <c r="Z6" s="37"/>
      <c r="AA6" s="37"/>
    </row>
    <row r="7" spans="1:46" ht="21" customHeight="1" x14ac:dyDescent="0.15">
      <c r="A7" s="213"/>
      <c r="B7" s="48" t="s">
        <v>558</v>
      </c>
      <c r="C7" s="213"/>
      <c r="D7" s="213"/>
      <c r="E7" s="213"/>
      <c r="F7" s="213"/>
      <c r="G7" s="213"/>
      <c r="R7" s="36"/>
      <c r="S7" s="37"/>
      <c r="T7" s="37"/>
      <c r="U7" s="37"/>
      <c r="V7" s="37"/>
      <c r="W7" s="37"/>
      <c r="X7" s="37"/>
      <c r="Y7" s="37"/>
      <c r="Z7" s="37"/>
      <c r="AA7" s="37"/>
    </row>
    <row r="8" spans="1:46" ht="21.75" customHeight="1" x14ac:dyDescent="0.15">
      <c r="A8" s="34"/>
      <c r="B8" s="48" t="s">
        <v>559</v>
      </c>
      <c r="J8" s="60"/>
      <c r="K8" s="60"/>
      <c r="L8" s="60"/>
      <c r="M8" s="60"/>
      <c r="N8" s="60"/>
      <c r="R8" s="49" t="s">
        <v>187</v>
      </c>
      <c r="S8" s="37"/>
      <c r="T8" s="37"/>
      <c r="U8" s="37"/>
      <c r="V8" s="37"/>
      <c r="W8" s="37"/>
      <c r="X8" s="37"/>
      <c r="Y8" s="37"/>
      <c r="Z8" s="37"/>
      <c r="AA8" s="37"/>
    </row>
    <row r="9" spans="1:46" ht="16.5" customHeight="1" x14ac:dyDescent="0.2">
      <c r="A9" s="61"/>
      <c r="B9" s="345"/>
      <c r="C9" s="346"/>
      <c r="D9" s="347"/>
      <c r="E9" s="353" t="s">
        <v>529</v>
      </c>
      <c r="F9" s="354"/>
      <c r="G9" s="354"/>
      <c r="H9" s="354"/>
      <c r="I9" s="354"/>
      <c r="J9" s="354"/>
      <c r="K9" s="354"/>
      <c r="L9" s="354"/>
      <c r="M9" s="354"/>
      <c r="N9" s="354"/>
      <c r="O9" s="354"/>
      <c r="P9" s="354"/>
      <c r="Q9" s="354"/>
      <c r="R9" s="354"/>
      <c r="S9" s="354"/>
      <c r="T9" s="354"/>
      <c r="U9" s="355"/>
    </row>
    <row r="10" spans="1:46" ht="16.5" customHeight="1" x14ac:dyDescent="0.2">
      <c r="A10" s="61"/>
      <c r="B10" s="348"/>
      <c r="C10" s="349"/>
      <c r="D10" s="350"/>
      <c r="E10" s="327" t="s">
        <v>148</v>
      </c>
      <c r="F10" s="328"/>
      <c r="G10" s="328"/>
      <c r="H10" s="328"/>
      <c r="I10" s="328"/>
      <c r="J10" s="328"/>
      <c r="K10" s="328"/>
      <c r="L10" s="328"/>
      <c r="M10" s="328"/>
      <c r="N10" s="328"/>
      <c r="O10" s="329"/>
      <c r="P10" s="327" t="s">
        <v>149</v>
      </c>
      <c r="Q10" s="328"/>
      <c r="R10" s="328"/>
      <c r="S10" s="328"/>
      <c r="T10" s="329"/>
      <c r="U10" s="362" t="s">
        <v>150</v>
      </c>
    </row>
    <row r="11" spans="1:46" ht="16.5" customHeight="1" x14ac:dyDescent="0.2">
      <c r="A11" s="61"/>
      <c r="B11" s="348"/>
      <c r="C11" s="349"/>
      <c r="D11" s="350"/>
      <c r="E11" s="371" t="s">
        <v>32</v>
      </c>
      <c r="F11" s="365"/>
      <c r="G11" s="365"/>
      <c r="H11" s="365"/>
      <c r="I11" s="365"/>
      <c r="J11" s="328"/>
      <c r="K11" s="328"/>
      <c r="L11" s="328"/>
      <c r="M11" s="328"/>
      <c r="N11" s="329"/>
      <c r="O11" s="362" t="s">
        <v>188</v>
      </c>
      <c r="P11" s="371" t="s">
        <v>32</v>
      </c>
      <c r="Q11" s="365"/>
      <c r="R11" s="365"/>
      <c r="S11" s="365"/>
      <c r="T11" s="366"/>
      <c r="U11" s="363"/>
    </row>
    <row r="12" spans="1:46" s="39" customFormat="1" ht="16.5" customHeight="1" x14ac:dyDescent="0.2">
      <c r="A12" s="62"/>
      <c r="B12" s="348"/>
      <c r="C12" s="349"/>
      <c r="D12" s="350"/>
      <c r="E12" s="372"/>
      <c r="F12" s="367"/>
      <c r="G12" s="367"/>
      <c r="H12" s="367"/>
      <c r="I12" s="367"/>
      <c r="J12" s="330" t="s">
        <v>160</v>
      </c>
      <c r="K12" s="331"/>
      <c r="L12" s="331"/>
      <c r="M12" s="331"/>
      <c r="N12" s="331"/>
      <c r="O12" s="363"/>
      <c r="P12" s="372"/>
      <c r="Q12" s="367"/>
      <c r="R12" s="367"/>
      <c r="S12" s="367"/>
      <c r="T12" s="368"/>
      <c r="U12" s="363"/>
      <c r="V12"/>
      <c r="W12"/>
      <c r="X12"/>
      <c r="Y12"/>
      <c r="Z12"/>
      <c r="AA12"/>
      <c r="AB12"/>
      <c r="AC12"/>
      <c r="AD12"/>
      <c r="AE12"/>
      <c r="AF12"/>
      <c r="AG12"/>
      <c r="AH12"/>
      <c r="AI12"/>
      <c r="AJ12"/>
      <c r="AK12"/>
      <c r="AL12"/>
    </row>
    <row r="13" spans="1:46" s="39" customFormat="1" ht="16.5" customHeight="1" x14ac:dyDescent="0.2">
      <c r="A13" s="62"/>
      <c r="B13" s="348"/>
      <c r="C13" s="349"/>
      <c r="D13" s="350"/>
      <c r="E13" s="372"/>
      <c r="F13" s="322" t="s">
        <v>6</v>
      </c>
      <c r="G13" s="322" t="s">
        <v>7</v>
      </c>
      <c r="H13" s="351" t="s">
        <v>491</v>
      </c>
      <c r="I13" s="351" t="s">
        <v>144</v>
      </c>
      <c r="J13" s="320" t="s">
        <v>8</v>
      </c>
      <c r="K13" s="209"/>
      <c r="L13" s="209"/>
      <c r="M13" s="209"/>
      <c r="N13" s="207"/>
      <c r="O13" s="363"/>
      <c r="P13" s="372"/>
      <c r="Q13" s="322" t="s">
        <v>6</v>
      </c>
      <c r="R13" s="322" t="s">
        <v>7</v>
      </c>
      <c r="S13" s="351" t="s">
        <v>491</v>
      </c>
      <c r="T13" s="351" t="s">
        <v>144</v>
      </c>
      <c r="U13" s="363"/>
      <c r="V13"/>
      <c r="W13"/>
      <c r="X13"/>
      <c r="Y13"/>
      <c r="Z13"/>
      <c r="AA13"/>
      <c r="AB13"/>
      <c r="AC13"/>
      <c r="AD13"/>
      <c r="AE13"/>
      <c r="AF13"/>
      <c r="AG13"/>
      <c r="AH13"/>
      <c r="AI13"/>
      <c r="AJ13"/>
      <c r="AK13"/>
      <c r="AL13"/>
    </row>
    <row r="14" spans="1:46" s="39" customFormat="1" ht="49.5" customHeight="1" x14ac:dyDescent="0.2">
      <c r="A14" s="62"/>
      <c r="B14" s="348"/>
      <c r="C14" s="349"/>
      <c r="D14" s="350"/>
      <c r="E14" s="373"/>
      <c r="F14" s="319"/>
      <c r="G14" s="319"/>
      <c r="H14" s="352"/>
      <c r="I14" s="369"/>
      <c r="J14" s="321"/>
      <c r="K14" s="187" t="s">
        <v>145</v>
      </c>
      <c r="L14" s="187" t="s">
        <v>146</v>
      </c>
      <c r="M14" s="208" t="s">
        <v>491</v>
      </c>
      <c r="N14" s="208" t="s">
        <v>147</v>
      </c>
      <c r="O14" s="364"/>
      <c r="P14" s="373"/>
      <c r="Q14" s="319"/>
      <c r="R14" s="319"/>
      <c r="S14" s="352"/>
      <c r="T14" s="369"/>
      <c r="U14" s="364"/>
      <c r="V14"/>
      <c r="W14"/>
      <c r="X14"/>
      <c r="Y14"/>
      <c r="Z14"/>
      <c r="AA14"/>
      <c r="AB14"/>
      <c r="AC14"/>
      <c r="AD14"/>
      <c r="AE14"/>
      <c r="AF14"/>
      <c r="AG14"/>
      <c r="AH14"/>
      <c r="AI14"/>
      <c r="AJ14"/>
      <c r="AK14"/>
      <c r="AL14"/>
    </row>
    <row r="15" spans="1:46" ht="16.5" customHeight="1" x14ac:dyDescent="0.2">
      <c r="A15" s="61"/>
      <c r="B15" s="339" t="s">
        <v>33</v>
      </c>
      <c r="C15" s="340"/>
      <c r="D15" s="341"/>
      <c r="E15" s="84"/>
      <c r="F15" s="84"/>
      <c r="G15" s="84"/>
      <c r="H15" s="84"/>
      <c r="I15" s="84"/>
      <c r="J15" s="84"/>
      <c r="K15" s="84"/>
      <c r="L15" s="84"/>
      <c r="M15" s="84"/>
      <c r="N15" s="84"/>
      <c r="O15" s="84"/>
      <c r="P15" s="84"/>
      <c r="Q15" s="84"/>
      <c r="R15" s="84"/>
      <c r="S15" s="84"/>
      <c r="T15" s="84"/>
      <c r="U15" s="76">
        <f>SUM(E15,O15,P15)</f>
        <v>0</v>
      </c>
      <c r="V15" s="39"/>
      <c r="W15" s="39"/>
      <c r="X15" s="39"/>
      <c r="Y15" s="39"/>
      <c r="Z15" s="39"/>
      <c r="AA15" s="39"/>
      <c r="AB15" s="39"/>
      <c r="AC15" s="39"/>
      <c r="AD15" s="39"/>
      <c r="AE15" s="39"/>
      <c r="AF15" s="39"/>
      <c r="AG15" s="39"/>
      <c r="AH15" s="39"/>
      <c r="AI15" s="39"/>
      <c r="AJ15" s="39"/>
      <c r="AK15" s="39"/>
      <c r="AL15" s="39"/>
    </row>
    <row r="16" spans="1:46" ht="16.5" customHeight="1" x14ac:dyDescent="0.2">
      <c r="A16" s="61"/>
      <c r="B16" s="359" t="s">
        <v>111</v>
      </c>
      <c r="C16" s="360"/>
      <c r="D16" s="361"/>
      <c r="E16" s="84"/>
      <c r="F16" s="93"/>
      <c r="G16" s="93"/>
      <c r="H16" s="93"/>
      <c r="I16" s="93"/>
      <c r="J16" s="93"/>
      <c r="K16" s="93"/>
      <c r="L16" s="93"/>
      <c r="M16" s="93"/>
      <c r="N16" s="93"/>
      <c r="O16" s="84"/>
      <c r="P16" s="84"/>
      <c r="Q16" s="93"/>
      <c r="R16" s="93"/>
      <c r="S16" s="93"/>
      <c r="T16" s="93"/>
      <c r="U16" s="76">
        <f>SUM(E16,O16,P16)</f>
        <v>0</v>
      </c>
      <c r="V16" s="39"/>
      <c r="W16" s="39"/>
      <c r="X16" s="39"/>
      <c r="Y16" s="39"/>
      <c r="Z16" s="39"/>
      <c r="AA16" s="39"/>
      <c r="AB16" s="39"/>
      <c r="AC16" s="39"/>
      <c r="AD16" s="39"/>
      <c r="AE16" s="39"/>
      <c r="AF16" s="39"/>
      <c r="AG16" s="39"/>
      <c r="AH16" s="39"/>
      <c r="AI16" s="39"/>
      <c r="AJ16" s="39"/>
      <c r="AK16" s="39"/>
      <c r="AL16" s="39"/>
    </row>
    <row r="17" spans="1:52" ht="16.5" customHeight="1" x14ac:dyDescent="0.2">
      <c r="A17" s="61"/>
      <c r="B17" s="339" t="s">
        <v>34</v>
      </c>
      <c r="C17" s="340"/>
      <c r="D17" s="341"/>
      <c r="E17" s="84"/>
      <c r="F17" s="93"/>
      <c r="G17" s="93"/>
      <c r="H17" s="93"/>
      <c r="I17" s="93"/>
      <c r="J17" s="93"/>
      <c r="K17" s="93"/>
      <c r="L17" s="93"/>
      <c r="M17" s="93"/>
      <c r="N17" s="93"/>
      <c r="O17" s="84"/>
      <c r="P17" s="84"/>
      <c r="Q17" s="93"/>
      <c r="R17" s="93"/>
      <c r="S17" s="93"/>
      <c r="T17" s="93"/>
      <c r="U17" s="76">
        <f t="shared" ref="U17:U20" si="3">SUM(E17,O17,P17)</f>
        <v>0</v>
      </c>
      <c r="V17" s="39"/>
      <c r="W17" s="39"/>
      <c r="X17" s="39"/>
      <c r="Y17" s="39"/>
      <c r="Z17" s="39"/>
      <c r="AA17" s="39"/>
      <c r="AB17" s="39"/>
      <c r="AC17" s="39"/>
      <c r="AD17" s="39"/>
      <c r="AE17" s="39"/>
      <c r="AF17" s="39"/>
      <c r="AG17" s="39"/>
      <c r="AH17" s="39"/>
      <c r="AI17" s="39"/>
      <c r="AJ17" s="39"/>
      <c r="AK17" s="39"/>
      <c r="AL17" s="39"/>
    </row>
    <row r="18" spans="1:52" ht="16.5" customHeight="1" x14ac:dyDescent="0.2">
      <c r="A18" s="61"/>
      <c r="B18" s="339" t="s">
        <v>56</v>
      </c>
      <c r="C18" s="340"/>
      <c r="D18" s="341"/>
      <c r="E18" s="84"/>
      <c r="F18" s="93"/>
      <c r="G18" s="93"/>
      <c r="H18" s="93"/>
      <c r="I18" s="93"/>
      <c r="J18" s="93"/>
      <c r="K18" s="93"/>
      <c r="L18" s="93"/>
      <c r="M18" s="93"/>
      <c r="N18" s="93"/>
      <c r="O18" s="84"/>
      <c r="P18" s="84"/>
      <c r="Q18" s="93"/>
      <c r="R18" s="93"/>
      <c r="S18" s="93"/>
      <c r="T18" s="93"/>
      <c r="U18" s="76">
        <f t="shared" si="3"/>
        <v>0</v>
      </c>
      <c r="V18" s="39"/>
      <c r="W18" s="39"/>
      <c r="X18" s="39"/>
      <c r="Y18" s="39"/>
      <c r="Z18" s="39"/>
      <c r="AA18" s="39"/>
      <c r="AB18" s="39"/>
      <c r="AC18" s="39"/>
      <c r="AD18" s="39"/>
      <c r="AE18" s="39"/>
      <c r="AF18" s="39"/>
      <c r="AG18" s="39"/>
      <c r="AH18" s="39"/>
      <c r="AI18" s="39"/>
      <c r="AJ18" s="39"/>
      <c r="AK18" s="39"/>
      <c r="AL18" s="39"/>
    </row>
    <row r="19" spans="1:52" ht="16.5" customHeight="1" x14ac:dyDescent="0.2">
      <c r="A19" s="61"/>
      <c r="B19" s="342" t="s">
        <v>35</v>
      </c>
      <c r="C19" s="343"/>
      <c r="D19" s="344"/>
      <c r="E19" s="84"/>
      <c r="F19" s="93"/>
      <c r="G19" s="93"/>
      <c r="H19" s="93"/>
      <c r="I19" s="93"/>
      <c r="J19" s="93"/>
      <c r="K19" s="93"/>
      <c r="L19" s="93"/>
      <c r="M19" s="93"/>
      <c r="N19" s="93"/>
      <c r="O19" s="84"/>
      <c r="P19" s="84"/>
      <c r="Q19" s="93"/>
      <c r="R19" s="93"/>
      <c r="S19" s="93"/>
      <c r="T19" s="93"/>
      <c r="U19" s="76">
        <f t="shared" si="3"/>
        <v>0</v>
      </c>
      <c r="V19" s="39"/>
      <c r="W19" s="39"/>
      <c r="X19" s="39"/>
      <c r="Y19" s="39"/>
      <c r="Z19" s="39"/>
      <c r="AA19" s="39"/>
      <c r="AB19" s="39"/>
      <c r="AC19" s="39"/>
      <c r="AD19" s="39"/>
      <c r="AE19" s="39"/>
      <c r="AF19" s="39"/>
      <c r="AG19" s="39"/>
      <c r="AH19" s="39"/>
      <c r="AI19" s="39"/>
      <c r="AJ19" s="39"/>
      <c r="AK19" s="39"/>
      <c r="AL19" s="39"/>
    </row>
    <row r="20" spans="1:52" ht="16.5" customHeight="1" x14ac:dyDescent="0.2">
      <c r="A20" s="61"/>
      <c r="B20" s="339" t="s">
        <v>233</v>
      </c>
      <c r="C20" s="340"/>
      <c r="D20" s="341"/>
      <c r="E20" s="112"/>
      <c r="F20" s="113"/>
      <c r="G20" s="113"/>
      <c r="H20" s="113"/>
      <c r="I20" s="113"/>
      <c r="J20" s="113"/>
      <c r="K20" s="113"/>
      <c r="L20" s="113"/>
      <c r="M20" s="113"/>
      <c r="N20" s="113"/>
      <c r="O20" s="112"/>
      <c r="P20" s="112"/>
      <c r="Q20" s="113"/>
      <c r="R20" s="113"/>
      <c r="S20" s="113"/>
      <c r="T20" s="113"/>
      <c r="U20" s="76">
        <f t="shared" si="3"/>
        <v>0</v>
      </c>
      <c r="V20" s="39"/>
      <c r="W20" s="39"/>
      <c r="X20" s="39"/>
      <c r="Y20" s="39"/>
      <c r="Z20" s="39"/>
      <c r="AA20" s="39"/>
      <c r="AB20" s="39"/>
      <c r="AC20" s="39"/>
      <c r="AD20" s="39"/>
      <c r="AE20" s="39"/>
      <c r="AF20" s="39"/>
      <c r="AG20" s="39"/>
      <c r="AH20" s="39"/>
      <c r="AI20" s="39"/>
      <c r="AJ20" s="39"/>
      <c r="AK20" s="39"/>
      <c r="AL20" s="39"/>
    </row>
    <row r="21" spans="1:52" ht="16.5" customHeight="1" x14ac:dyDescent="0.2">
      <c r="A21" s="61"/>
      <c r="B21" s="342" t="s">
        <v>234</v>
      </c>
      <c r="C21" s="343"/>
      <c r="D21" s="344"/>
      <c r="E21" s="112"/>
      <c r="F21" s="113"/>
      <c r="G21" s="113"/>
      <c r="H21" s="113"/>
      <c r="I21" s="113"/>
      <c r="J21" s="113"/>
      <c r="K21" s="113"/>
      <c r="L21" s="113"/>
      <c r="M21" s="113"/>
      <c r="N21" s="113"/>
      <c r="O21" s="112"/>
      <c r="P21" s="112"/>
      <c r="Q21" s="113"/>
      <c r="R21" s="113"/>
      <c r="S21" s="113"/>
      <c r="T21" s="113"/>
      <c r="U21" s="76">
        <f>SUM(E21,O21,P21)</f>
        <v>0</v>
      </c>
      <c r="V21" s="39"/>
      <c r="W21" s="39"/>
      <c r="X21" s="39"/>
      <c r="Y21" s="39"/>
      <c r="Z21" s="39"/>
      <c r="AA21" s="39"/>
      <c r="AB21" s="39"/>
      <c r="AC21" s="39"/>
      <c r="AD21" s="39"/>
      <c r="AE21" s="39"/>
      <c r="AF21" s="39"/>
      <c r="AG21" s="39"/>
      <c r="AH21" s="39"/>
      <c r="AI21" s="39"/>
      <c r="AJ21" s="39"/>
      <c r="AK21" s="39"/>
      <c r="AL21" s="39"/>
    </row>
    <row r="22" spans="1:52" ht="16.5" customHeight="1" thickBot="1" x14ac:dyDescent="0.25">
      <c r="A22" s="61"/>
      <c r="B22" s="356" t="s">
        <v>29</v>
      </c>
      <c r="C22" s="357"/>
      <c r="D22" s="358"/>
      <c r="E22" s="112"/>
      <c r="F22" s="113"/>
      <c r="G22" s="113"/>
      <c r="H22" s="113"/>
      <c r="I22" s="113"/>
      <c r="J22" s="113"/>
      <c r="K22" s="113"/>
      <c r="L22" s="113"/>
      <c r="M22" s="113"/>
      <c r="N22" s="113"/>
      <c r="O22" s="112"/>
      <c r="P22" s="112"/>
      <c r="Q22" s="113"/>
      <c r="R22" s="113"/>
      <c r="S22" s="113"/>
      <c r="T22" s="113"/>
      <c r="U22" s="76">
        <f>SUM(E22,O22,P22)</f>
        <v>0</v>
      </c>
      <c r="V22" s="39"/>
      <c r="W22" s="39"/>
      <c r="X22" s="39"/>
      <c r="Y22" s="39"/>
      <c r="Z22" s="39"/>
      <c r="AA22" s="39"/>
      <c r="AB22" s="39"/>
      <c r="AC22" s="39"/>
      <c r="AD22" s="39"/>
      <c r="AE22" s="39"/>
      <c r="AF22" s="39"/>
      <c r="AG22" s="39"/>
      <c r="AH22" s="39"/>
      <c r="AI22" s="39"/>
      <c r="AJ22" s="39"/>
      <c r="AK22" s="39"/>
      <c r="AL22" s="39"/>
    </row>
    <row r="23" spans="1:52" ht="16.5" customHeight="1" thickTop="1" x14ac:dyDescent="0.2">
      <c r="A23" s="40"/>
      <c r="B23" s="377" t="s">
        <v>55</v>
      </c>
      <c r="C23" s="378"/>
      <c r="D23" s="379"/>
      <c r="E23" s="77">
        <f>SUM(E15:E22)</f>
        <v>0</v>
      </c>
      <c r="F23" s="95">
        <f>SUM(F15:F22)</f>
        <v>0</v>
      </c>
      <c r="G23" s="95">
        <f t="shared" ref="G23:P23" si="4">SUM(G15:G22)</f>
        <v>0</v>
      </c>
      <c r="H23" s="95">
        <f t="shared" si="4"/>
        <v>0</v>
      </c>
      <c r="I23" s="95">
        <f t="shared" si="4"/>
        <v>0</v>
      </c>
      <c r="J23" s="95">
        <f t="shared" si="4"/>
        <v>0</v>
      </c>
      <c r="K23" s="95">
        <f t="shared" si="4"/>
        <v>0</v>
      </c>
      <c r="L23" s="95">
        <f t="shared" si="4"/>
        <v>0</v>
      </c>
      <c r="M23" s="95">
        <f t="shared" si="4"/>
        <v>0</v>
      </c>
      <c r="N23" s="95">
        <f t="shared" si="4"/>
        <v>0</v>
      </c>
      <c r="O23" s="77">
        <f t="shared" si="4"/>
        <v>0</v>
      </c>
      <c r="P23" s="77">
        <f t="shared" si="4"/>
        <v>0</v>
      </c>
      <c r="Q23" s="95">
        <f>SUM(Q15:Q22)</f>
        <v>0</v>
      </c>
      <c r="R23" s="95">
        <f>SUM(R15:R22)</f>
        <v>0</v>
      </c>
      <c r="S23" s="95">
        <f>SUM(S15:S22)</f>
        <v>0</v>
      </c>
      <c r="T23" s="95">
        <f>SUM(T15:T22)</f>
        <v>0</v>
      </c>
      <c r="U23" s="77">
        <f>SUM(U15:U22)</f>
        <v>0</v>
      </c>
      <c r="V23" s="39"/>
      <c r="W23" s="39"/>
      <c r="X23" s="39"/>
      <c r="Y23" s="39"/>
      <c r="Z23" s="39"/>
      <c r="AA23" s="39"/>
      <c r="AB23" s="39"/>
      <c r="AC23" s="39"/>
      <c r="AD23" s="39"/>
      <c r="AE23" s="39"/>
      <c r="AF23" s="39"/>
      <c r="AG23" s="39"/>
      <c r="AH23" s="39"/>
      <c r="AI23" s="39"/>
      <c r="AJ23" s="39"/>
      <c r="AK23" s="39"/>
      <c r="AL23" s="39"/>
    </row>
    <row r="24" spans="1:52" ht="13.5" customHeight="1" x14ac:dyDescent="0.2">
      <c r="A24" s="41"/>
      <c r="B24" s="63"/>
      <c r="C24" s="63"/>
      <c r="D24" s="63"/>
      <c r="E24" s="87"/>
      <c r="F24" s="88"/>
      <c r="G24" s="88"/>
      <c r="H24" s="88"/>
      <c r="I24" s="88"/>
      <c r="J24" s="88"/>
      <c r="K24" s="88"/>
      <c r="L24" s="88"/>
      <c r="M24" s="88"/>
      <c r="N24" s="87"/>
      <c r="O24" s="88"/>
      <c r="P24" s="88"/>
      <c r="Q24" s="88"/>
      <c r="R24" s="94"/>
      <c r="U24" s="94" t="s">
        <v>192</v>
      </c>
      <c r="AA24" s="39"/>
      <c r="AB24" s="39"/>
      <c r="AC24" s="39"/>
      <c r="AD24" s="39"/>
      <c r="AE24" s="39"/>
      <c r="AG24" s="39"/>
      <c r="AH24" s="39"/>
      <c r="AI24" s="39"/>
      <c r="AJ24" s="39"/>
      <c r="AK24" s="39"/>
      <c r="AL24" s="39"/>
      <c r="AM24" s="39"/>
      <c r="AN24" s="39"/>
      <c r="AO24" s="39"/>
      <c r="AP24" s="39"/>
      <c r="AQ24" s="39"/>
      <c r="AR24" s="39"/>
      <c r="AS24" s="39"/>
      <c r="AT24" s="39"/>
      <c r="AU24" s="39"/>
      <c r="AV24" s="39"/>
      <c r="AW24" s="39"/>
      <c r="AX24" s="39"/>
      <c r="AY24" s="39"/>
      <c r="AZ24" s="39"/>
    </row>
    <row r="25" spans="1:52" ht="16.5" customHeight="1" x14ac:dyDescent="0.2">
      <c r="A25" s="41"/>
      <c r="B25" s="55" t="s">
        <v>530</v>
      </c>
      <c r="C25" s="55"/>
      <c r="D25" s="55"/>
      <c r="E25" s="55"/>
      <c r="F25" s="55"/>
      <c r="G25" s="55"/>
      <c r="H25" s="55"/>
      <c r="I25" s="90"/>
      <c r="J25" s="90"/>
      <c r="K25" s="90"/>
      <c r="L25" s="90"/>
      <c r="M25" s="90"/>
      <c r="N25" s="89"/>
      <c r="O25" s="90"/>
      <c r="P25" s="90"/>
      <c r="Q25" s="90"/>
      <c r="R25" s="94"/>
      <c r="AA25" s="39"/>
      <c r="AB25" s="39"/>
      <c r="AC25" s="39"/>
      <c r="AD25" s="39"/>
      <c r="AE25" s="39"/>
      <c r="AG25" s="39"/>
      <c r="AH25" s="39"/>
      <c r="AI25" s="39"/>
      <c r="AJ25" s="39"/>
      <c r="AK25" s="39"/>
      <c r="AL25" s="39"/>
      <c r="AM25" s="39"/>
      <c r="AN25" s="39"/>
      <c r="AO25" s="39"/>
      <c r="AP25" s="39"/>
      <c r="AQ25" s="39"/>
      <c r="AR25" s="39"/>
      <c r="AS25" s="39"/>
      <c r="AT25" s="39"/>
      <c r="AU25" s="39"/>
      <c r="AV25" s="39"/>
      <c r="AW25" s="39"/>
      <c r="AX25" s="39"/>
      <c r="AY25" s="39"/>
      <c r="AZ25" s="39"/>
    </row>
    <row r="26" spans="1:52" ht="12.75" customHeight="1" x14ac:dyDescent="0.2">
      <c r="A26" s="41"/>
      <c r="B26" s="370"/>
      <c r="C26" s="370"/>
      <c r="D26" s="370"/>
      <c r="E26" s="370"/>
      <c r="F26" s="370"/>
      <c r="G26" s="370"/>
      <c r="H26" s="370"/>
      <c r="I26" s="370"/>
      <c r="J26" s="370"/>
      <c r="K26" s="370"/>
      <c r="L26" s="370"/>
      <c r="M26" s="370"/>
      <c r="N26" s="370"/>
      <c r="O26" s="370"/>
      <c r="P26" s="370"/>
      <c r="Q26" s="370"/>
      <c r="R26" s="370"/>
      <c r="S26" s="370"/>
      <c r="T26" s="370"/>
      <c r="U26" s="370"/>
      <c r="AA26" s="39"/>
      <c r="AB26" s="39"/>
      <c r="AC26" s="39"/>
      <c r="AD26" s="39"/>
      <c r="AE26" s="39"/>
      <c r="AG26" s="39"/>
      <c r="AH26" s="39"/>
      <c r="AI26" s="39"/>
      <c r="AJ26" s="39"/>
      <c r="AK26" s="39"/>
      <c r="AL26" s="39"/>
      <c r="AM26" s="39"/>
      <c r="AN26" s="39"/>
      <c r="AO26" s="39"/>
      <c r="AP26" s="39"/>
      <c r="AQ26" s="39"/>
      <c r="AR26" s="39"/>
      <c r="AS26" s="39"/>
      <c r="AT26" s="39"/>
      <c r="AU26" s="39"/>
      <c r="AV26" s="39"/>
      <c r="AW26" s="39"/>
      <c r="AX26" s="39"/>
      <c r="AY26" s="39"/>
      <c r="AZ26" s="39"/>
    </row>
    <row r="27" spans="1:52" ht="12.75" customHeight="1" x14ac:dyDescent="0.2">
      <c r="A27" s="41"/>
      <c r="B27" s="370"/>
      <c r="C27" s="370"/>
      <c r="D27" s="370"/>
      <c r="E27" s="370"/>
      <c r="F27" s="370"/>
      <c r="G27" s="370"/>
      <c r="H27" s="370"/>
      <c r="I27" s="370"/>
      <c r="J27" s="370"/>
      <c r="K27" s="370"/>
      <c r="L27" s="370"/>
      <c r="M27" s="370"/>
      <c r="N27" s="370"/>
      <c r="O27" s="370"/>
      <c r="P27" s="370"/>
      <c r="Q27" s="370"/>
      <c r="R27" s="370"/>
      <c r="S27" s="370"/>
      <c r="T27" s="370"/>
      <c r="U27" s="370"/>
      <c r="AA27" s="39"/>
      <c r="AB27" s="39"/>
      <c r="AC27" s="39"/>
      <c r="AD27" s="39"/>
      <c r="AE27" s="39"/>
      <c r="AG27" s="39"/>
      <c r="AH27" s="39"/>
      <c r="AI27" s="39"/>
      <c r="AJ27" s="39"/>
      <c r="AK27" s="39"/>
      <c r="AL27" s="39"/>
      <c r="AM27" s="39"/>
      <c r="AN27" s="39"/>
      <c r="AO27" s="39"/>
      <c r="AP27" s="39"/>
      <c r="AQ27" s="39"/>
      <c r="AR27" s="39"/>
      <c r="AS27" s="39"/>
      <c r="AT27" s="39"/>
      <c r="AU27" s="39"/>
      <c r="AV27" s="39"/>
      <c r="AW27" s="39"/>
      <c r="AX27" s="39"/>
      <c r="AY27" s="39"/>
      <c r="AZ27" s="39"/>
    </row>
    <row r="28" spans="1:52" ht="12.75" customHeight="1" x14ac:dyDescent="0.2">
      <c r="A28" s="41"/>
      <c r="B28" s="370"/>
      <c r="C28" s="370"/>
      <c r="D28" s="370"/>
      <c r="E28" s="370"/>
      <c r="F28" s="370"/>
      <c r="G28" s="370"/>
      <c r="H28" s="370"/>
      <c r="I28" s="370"/>
      <c r="J28" s="370"/>
      <c r="K28" s="370"/>
      <c r="L28" s="370"/>
      <c r="M28" s="370"/>
      <c r="N28" s="370"/>
      <c r="O28" s="370"/>
      <c r="P28" s="370"/>
      <c r="Q28" s="370"/>
      <c r="R28" s="370"/>
      <c r="S28" s="370"/>
      <c r="T28" s="370"/>
      <c r="U28" s="370"/>
      <c r="AA28" s="39"/>
      <c r="AB28" s="39"/>
      <c r="AC28" s="39"/>
      <c r="AD28" s="39"/>
      <c r="AE28" s="39"/>
      <c r="AG28" s="39"/>
      <c r="AH28" s="39"/>
      <c r="AI28" s="39"/>
      <c r="AJ28" s="39"/>
      <c r="AK28" s="39"/>
      <c r="AL28" s="39"/>
      <c r="AM28" s="39"/>
      <c r="AN28" s="39"/>
      <c r="AO28" s="39"/>
      <c r="AP28" s="39"/>
      <c r="AQ28" s="39"/>
      <c r="AR28" s="39"/>
      <c r="AS28" s="39"/>
      <c r="AT28" s="39"/>
      <c r="AU28" s="39"/>
      <c r="AV28" s="39"/>
      <c r="AW28" s="39"/>
      <c r="AX28" s="39"/>
      <c r="AY28" s="39"/>
      <c r="AZ28" s="39"/>
    </row>
    <row r="29" spans="1:52" ht="16.5" customHeight="1" x14ac:dyDescent="0.2">
      <c r="A29" s="41"/>
      <c r="B29" s="2" t="s">
        <v>446</v>
      </c>
      <c r="AA29" s="39"/>
      <c r="AB29" s="39"/>
      <c r="AC29" s="39"/>
      <c r="AD29" s="39"/>
      <c r="AE29" s="39"/>
      <c r="AG29" s="39"/>
      <c r="AH29" s="39"/>
      <c r="AI29" s="39"/>
      <c r="AJ29" s="39"/>
      <c r="AK29" s="39"/>
      <c r="AL29" s="39"/>
      <c r="AM29" s="39"/>
      <c r="AN29" s="39"/>
      <c r="AO29" s="39"/>
      <c r="AP29" s="39"/>
      <c r="AQ29" s="39"/>
      <c r="AR29" s="39"/>
      <c r="AS29" s="39"/>
      <c r="AT29" s="39"/>
      <c r="AU29" s="39"/>
      <c r="AV29" s="39"/>
      <c r="AW29" s="39"/>
      <c r="AX29" s="39"/>
      <c r="AY29" s="39"/>
      <c r="AZ29" s="39"/>
    </row>
    <row r="30" spans="1:52" ht="9.75" customHeight="1" x14ac:dyDescent="0.2">
      <c r="A30" s="41"/>
      <c r="B30" s="2"/>
      <c r="AA30" s="39"/>
      <c r="AB30" s="39"/>
      <c r="AC30" s="39"/>
      <c r="AD30" s="39"/>
      <c r="AE30" s="39"/>
      <c r="AG30" s="39"/>
      <c r="AH30" s="39"/>
      <c r="AI30" s="39"/>
      <c r="AJ30" s="39"/>
      <c r="AK30" s="39"/>
      <c r="AL30" s="39"/>
      <c r="AM30" s="39"/>
      <c r="AN30" s="39"/>
      <c r="AO30" s="39"/>
      <c r="AP30" s="39"/>
      <c r="AQ30" s="39"/>
      <c r="AR30" s="39"/>
      <c r="AS30" s="39"/>
      <c r="AT30" s="39"/>
      <c r="AU30" s="39"/>
      <c r="AV30" s="39"/>
      <c r="AW30" s="39"/>
      <c r="AX30" s="39"/>
      <c r="AY30" s="39"/>
      <c r="AZ30" s="39"/>
    </row>
    <row r="31" spans="1:52" ht="21.75" customHeight="1" x14ac:dyDescent="0.15">
      <c r="A31" s="34"/>
      <c r="B31" s="48" t="s">
        <v>560</v>
      </c>
      <c r="J31" s="60"/>
      <c r="K31" s="60"/>
      <c r="L31" s="60"/>
      <c r="M31" s="60"/>
      <c r="N31" s="60"/>
      <c r="R31" s="49"/>
      <c r="S31" s="37"/>
      <c r="T31" s="37"/>
      <c r="U31" s="49" t="s">
        <v>187</v>
      </c>
      <c r="V31" s="37"/>
      <c r="W31" s="37"/>
      <c r="X31" s="37"/>
      <c r="Y31" s="37"/>
      <c r="Z31" s="37"/>
      <c r="AA31" s="37"/>
    </row>
    <row r="32" spans="1:52" ht="16.5" customHeight="1" x14ac:dyDescent="0.2">
      <c r="A32" s="61"/>
      <c r="B32" s="345"/>
      <c r="C32" s="346"/>
      <c r="D32" s="347"/>
      <c r="E32" s="374" t="s">
        <v>534</v>
      </c>
      <c r="F32" s="375"/>
      <c r="G32" s="375"/>
      <c r="H32" s="375"/>
      <c r="I32" s="375"/>
      <c r="J32" s="375"/>
      <c r="K32" s="375"/>
      <c r="L32" s="375"/>
      <c r="M32" s="375"/>
      <c r="N32" s="375"/>
      <c r="O32" s="375"/>
      <c r="P32" s="375"/>
      <c r="Q32" s="375"/>
      <c r="R32" s="375"/>
      <c r="S32" s="375"/>
      <c r="T32" s="375"/>
      <c r="U32" s="376"/>
    </row>
    <row r="33" spans="1:52" ht="16.5" customHeight="1" x14ac:dyDescent="0.2">
      <c r="A33" s="61"/>
      <c r="B33" s="348"/>
      <c r="C33" s="349"/>
      <c r="D33" s="350"/>
      <c r="E33" s="327" t="s">
        <v>148</v>
      </c>
      <c r="F33" s="328"/>
      <c r="G33" s="328"/>
      <c r="H33" s="328"/>
      <c r="I33" s="328"/>
      <c r="J33" s="328"/>
      <c r="K33" s="328"/>
      <c r="L33" s="328"/>
      <c r="M33" s="328"/>
      <c r="N33" s="328"/>
      <c r="O33" s="329"/>
      <c r="P33" s="327" t="s">
        <v>149</v>
      </c>
      <c r="Q33" s="328"/>
      <c r="R33" s="328"/>
      <c r="S33" s="328"/>
      <c r="T33" s="329"/>
      <c r="U33" s="362" t="s">
        <v>150</v>
      </c>
    </row>
    <row r="34" spans="1:52" ht="16.5" customHeight="1" x14ac:dyDescent="0.2">
      <c r="A34" s="61"/>
      <c r="B34" s="348"/>
      <c r="C34" s="349"/>
      <c r="D34" s="350"/>
      <c r="E34" s="371" t="s">
        <v>32</v>
      </c>
      <c r="F34" s="365"/>
      <c r="G34" s="365"/>
      <c r="H34" s="365"/>
      <c r="I34" s="365"/>
      <c r="J34" s="328"/>
      <c r="K34" s="328"/>
      <c r="L34" s="328"/>
      <c r="M34" s="328"/>
      <c r="N34" s="329"/>
      <c r="O34" s="362" t="s">
        <v>188</v>
      </c>
      <c r="P34" s="371" t="s">
        <v>32</v>
      </c>
      <c r="Q34" s="365"/>
      <c r="R34" s="365"/>
      <c r="S34" s="365"/>
      <c r="T34" s="366"/>
      <c r="U34" s="363"/>
    </row>
    <row r="35" spans="1:52" s="39" customFormat="1" ht="16.5" customHeight="1" x14ac:dyDescent="0.2">
      <c r="A35" s="62"/>
      <c r="B35" s="348"/>
      <c r="C35" s="349"/>
      <c r="D35" s="350"/>
      <c r="E35" s="372"/>
      <c r="F35" s="367"/>
      <c r="G35" s="367"/>
      <c r="H35" s="367"/>
      <c r="I35" s="367"/>
      <c r="J35" s="330" t="s">
        <v>160</v>
      </c>
      <c r="K35" s="331"/>
      <c r="L35" s="331"/>
      <c r="M35" s="331"/>
      <c r="N35" s="331"/>
      <c r="O35" s="363"/>
      <c r="P35" s="372"/>
      <c r="Q35" s="367"/>
      <c r="R35" s="367"/>
      <c r="S35" s="367"/>
      <c r="T35" s="368"/>
      <c r="U35" s="363"/>
      <c r="V35"/>
      <c r="W35"/>
      <c r="X35"/>
      <c r="Y35"/>
      <c r="Z35"/>
      <c r="AA35"/>
      <c r="AB35"/>
      <c r="AC35"/>
      <c r="AD35"/>
      <c r="AE35"/>
      <c r="AF35"/>
      <c r="AG35"/>
      <c r="AH35"/>
      <c r="AI35"/>
      <c r="AJ35"/>
      <c r="AK35"/>
      <c r="AL35"/>
    </row>
    <row r="36" spans="1:52" s="39" customFormat="1" ht="16.5" customHeight="1" x14ac:dyDescent="0.2">
      <c r="A36" s="62"/>
      <c r="B36" s="348"/>
      <c r="C36" s="349"/>
      <c r="D36" s="350"/>
      <c r="E36" s="372"/>
      <c r="F36" s="322" t="s">
        <v>6</v>
      </c>
      <c r="G36" s="322" t="s">
        <v>7</v>
      </c>
      <c r="H36" s="351" t="s">
        <v>491</v>
      </c>
      <c r="I36" s="351" t="s">
        <v>144</v>
      </c>
      <c r="J36" s="320" t="s">
        <v>8</v>
      </c>
      <c r="K36" s="209"/>
      <c r="L36" s="209"/>
      <c r="M36" s="209"/>
      <c r="N36" s="207"/>
      <c r="O36" s="363"/>
      <c r="P36" s="372"/>
      <c r="Q36" s="322" t="s">
        <v>6</v>
      </c>
      <c r="R36" s="322" t="s">
        <v>7</v>
      </c>
      <c r="S36" s="351" t="s">
        <v>491</v>
      </c>
      <c r="T36" s="351" t="s">
        <v>144</v>
      </c>
      <c r="U36" s="363"/>
      <c r="V36"/>
      <c r="W36"/>
      <c r="X36"/>
      <c r="Y36"/>
      <c r="Z36"/>
      <c r="AA36"/>
      <c r="AB36"/>
      <c r="AC36"/>
      <c r="AD36"/>
      <c r="AE36"/>
      <c r="AF36"/>
      <c r="AG36"/>
      <c r="AH36"/>
      <c r="AI36"/>
      <c r="AJ36"/>
      <c r="AK36"/>
      <c r="AL36"/>
    </row>
    <row r="37" spans="1:52" s="39" customFormat="1" ht="49.5" customHeight="1" x14ac:dyDescent="0.2">
      <c r="A37" s="62"/>
      <c r="B37" s="348"/>
      <c r="C37" s="349"/>
      <c r="D37" s="350"/>
      <c r="E37" s="373"/>
      <c r="F37" s="319"/>
      <c r="G37" s="319"/>
      <c r="H37" s="352"/>
      <c r="I37" s="369"/>
      <c r="J37" s="321"/>
      <c r="K37" s="187" t="s">
        <v>145</v>
      </c>
      <c r="L37" s="187" t="s">
        <v>146</v>
      </c>
      <c r="M37" s="208" t="s">
        <v>491</v>
      </c>
      <c r="N37" s="208" t="s">
        <v>147</v>
      </c>
      <c r="O37" s="364"/>
      <c r="P37" s="373"/>
      <c r="Q37" s="319"/>
      <c r="R37" s="319"/>
      <c r="S37" s="352"/>
      <c r="T37" s="369"/>
      <c r="U37" s="364"/>
      <c r="V37"/>
      <c r="W37"/>
      <c r="X37"/>
      <c r="Y37"/>
      <c r="Z37"/>
      <c r="AA37"/>
      <c r="AB37"/>
      <c r="AC37"/>
      <c r="AD37"/>
      <c r="AE37"/>
      <c r="AF37"/>
      <c r="AG37"/>
      <c r="AH37"/>
      <c r="AI37"/>
      <c r="AJ37"/>
      <c r="AK37"/>
      <c r="AL37"/>
    </row>
    <row r="38" spans="1:52" ht="16.5" customHeight="1" x14ac:dyDescent="0.2">
      <c r="A38" s="61"/>
      <c r="B38" s="339" t="s">
        <v>33</v>
      </c>
      <c r="C38" s="340"/>
      <c r="D38" s="341"/>
      <c r="E38" s="84"/>
      <c r="F38" s="84"/>
      <c r="G38" s="84"/>
      <c r="H38" s="84"/>
      <c r="I38" s="84"/>
      <c r="J38" s="84"/>
      <c r="K38" s="84"/>
      <c r="L38" s="84"/>
      <c r="M38" s="84"/>
      <c r="N38" s="84"/>
      <c r="O38" s="84"/>
      <c r="P38" s="84"/>
      <c r="Q38" s="84"/>
      <c r="R38" s="84"/>
      <c r="S38" s="84"/>
      <c r="T38" s="84"/>
      <c r="U38" s="76">
        <f>SUM(E38,O38,P38)</f>
        <v>0</v>
      </c>
      <c r="V38" s="39"/>
      <c r="W38" s="39"/>
      <c r="X38" s="39"/>
      <c r="Y38" s="39"/>
      <c r="Z38" s="39"/>
      <c r="AA38" s="39"/>
      <c r="AB38" s="39"/>
      <c r="AC38" s="39"/>
      <c r="AD38" s="39"/>
      <c r="AE38" s="39"/>
      <c r="AF38" s="39"/>
      <c r="AG38" s="39"/>
      <c r="AH38" s="39"/>
      <c r="AI38" s="39"/>
      <c r="AJ38" s="39"/>
      <c r="AK38" s="39"/>
      <c r="AL38" s="39"/>
    </row>
    <row r="39" spans="1:52" ht="16.5" customHeight="1" x14ac:dyDescent="0.2">
      <c r="A39" s="61"/>
      <c r="B39" s="359" t="s">
        <v>111</v>
      </c>
      <c r="C39" s="360"/>
      <c r="D39" s="361"/>
      <c r="E39" s="84"/>
      <c r="F39" s="93"/>
      <c r="G39" s="93"/>
      <c r="H39" s="93"/>
      <c r="I39" s="93"/>
      <c r="J39" s="93"/>
      <c r="K39" s="93"/>
      <c r="L39" s="93"/>
      <c r="M39" s="93"/>
      <c r="N39" s="93"/>
      <c r="O39" s="84"/>
      <c r="P39" s="84"/>
      <c r="Q39" s="93"/>
      <c r="R39" s="93"/>
      <c r="S39" s="93"/>
      <c r="T39" s="93"/>
      <c r="U39" s="76">
        <f>SUM(E39,O39,P39)</f>
        <v>0</v>
      </c>
      <c r="V39" s="39"/>
      <c r="W39" s="39"/>
      <c r="X39" s="39"/>
      <c r="Y39" s="39"/>
      <c r="Z39" s="39"/>
      <c r="AA39" s="39"/>
      <c r="AB39" s="39"/>
      <c r="AC39" s="39"/>
      <c r="AD39" s="39"/>
      <c r="AE39" s="39"/>
      <c r="AF39" s="39"/>
      <c r="AG39" s="39"/>
      <c r="AH39" s="39"/>
      <c r="AI39" s="39"/>
      <c r="AJ39" s="39"/>
      <c r="AK39" s="39"/>
      <c r="AL39" s="39"/>
    </row>
    <row r="40" spans="1:52" ht="16.5" customHeight="1" x14ac:dyDescent="0.2">
      <c r="A40" s="61"/>
      <c r="B40" s="339" t="s">
        <v>34</v>
      </c>
      <c r="C40" s="340"/>
      <c r="D40" s="341"/>
      <c r="E40" s="84"/>
      <c r="F40" s="93"/>
      <c r="G40" s="93"/>
      <c r="H40" s="93"/>
      <c r="I40" s="93"/>
      <c r="J40" s="93"/>
      <c r="K40" s="93"/>
      <c r="L40" s="93"/>
      <c r="M40" s="93"/>
      <c r="N40" s="93"/>
      <c r="O40" s="84"/>
      <c r="P40" s="84"/>
      <c r="Q40" s="93"/>
      <c r="R40" s="93"/>
      <c r="S40" s="93"/>
      <c r="T40" s="93"/>
      <c r="U40" s="76">
        <f t="shared" ref="U40:U45" si="5">SUM(E40,O40,P40)</f>
        <v>0</v>
      </c>
      <c r="V40" s="39"/>
      <c r="W40" s="39"/>
      <c r="X40" s="39"/>
      <c r="Y40" s="39"/>
      <c r="Z40" s="39"/>
      <c r="AA40" s="39"/>
      <c r="AB40" s="39"/>
      <c r="AC40" s="39"/>
      <c r="AD40" s="39"/>
      <c r="AE40" s="39"/>
      <c r="AF40" s="39"/>
      <c r="AG40" s="39"/>
      <c r="AH40" s="39"/>
      <c r="AI40" s="39"/>
      <c r="AJ40" s="39"/>
      <c r="AK40" s="39"/>
      <c r="AL40" s="39"/>
    </row>
    <row r="41" spans="1:52" ht="16.5" customHeight="1" x14ac:dyDescent="0.2">
      <c r="A41" s="61"/>
      <c r="B41" s="339" t="s">
        <v>56</v>
      </c>
      <c r="C41" s="340"/>
      <c r="D41" s="341"/>
      <c r="E41" s="84"/>
      <c r="F41" s="93"/>
      <c r="G41" s="93"/>
      <c r="H41" s="93"/>
      <c r="I41" s="93"/>
      <c r="J41" s="93"/>
      <c r="K41" s="93"/>
      <c r="L41" s="93"/>
      <c r="M41" s="93"/>
      <c r="N41" s="93"/>
      <c r="O41" s="84"/>
      <c r="P41" s="84"/>
      <c r="Q41" s="93"/>
      <c r="R41" s="93"/>
      <c r="S41" s="93"/>
      <c r="T41" s="93"/>
      <c r="U41" s="76">
        <f t="shared" si="5"/>
        <v>0</v>
      </c>
      <c r="V41" s="39"/>
      <c r="W41" s="39"/>
      <c r="X41" s="39"/>
      <c r="Y41" s="39"/>
      <c r="Z41" s="39"/>
      <c r="AA41" s="39"/>
      <c r="AB41" s="39"/>
      <c r="AC41" s="39"/>
      <c r="AD41" s="39"/>
      <c r="AE41" s="39"/>
      <c r="AF41" s="39"/>
      <c r="AG41" s="39"/>
      <c r="AH41" s="39"/>
      <c r="AI41" s="39"/>
      <c r="AJ41" s="39"/>
      <c r="AK41" s="39"/>
      <c r="AL41" s="39"/>
    </row>
    <row r="42" spans="1:52" ht="16.5" customHeight="1" x14ac:dyDescent="0.2">
      <c r="A42" s="61"/>
      <c r="B42" s="342" t="s">
        <v>35</v>
      </c>
      <c r="C42" s="343"/>
      <c r="D42" s="344"/>
      <c r="E42" s="84"/>
      <c r="F42" s="93"/>
      <c r="G42" s="93"/>
      <c r="H42" s="93"/>
      <c r="I42" s="93"/>
      <c r="J42" s="93"/>
      <c r="K42" s="93"/>
      <c r="L42" s="93"/>
      <c r="M42" s="93"/>
      <c r="N42" s="93"/>
      <c r="O42" s="84"/>
      <c r="P42" s="84"/>
      <c r="Q42" s="93"/>
      <c r="R42" s="93"/>
      <c r="S42" s="93"/>
      <c r="T42" s="93"/>
      <c r="U42" s="76">
        <f t="shared" si="5"/>
        <v>0</v>
      </c>
      <c r="V42" s="39"/>
      <c r="W42" s="39"/>
      <c r="X42" s="39"/>
      <c r="Y42" s="39"/>
      <c r="Z42" s="39"/>
      <c r="AA42" s="39"/>
      <c r="AB42" s="39"/>
      <c r="AC42" s="39"/>
      <c r="AD42" s="39"/>
      <c r="AE42" s="39"/>
      <c r="AF42" s="39"/>
      <c r="AG42" s="39"/>
      <c r="AH42" s="39"/>
      <c r="AI42" s="39"/>
      <c r="AJ42" s="39"/>
      <c r="AK42" s="39"/>
      <c r="AL42" s="39"/>
    </row>
    <row r="43" spans="1:52" ht="16.5" customHeight="1" x14ac:dyDescent="0.2">
      <c r="A43" s="61"/>
      <c r="B43" s="339" t="s">
        <v>233</v>
      </c>
      <c r="C43" s="340"/>
      <c r="D43" s="341"/>
      <c r="E43" s="112"/>
      <c r="F43" s="113"/>
      <c r="G43" s="113"/>
      <c r="H43" s="113"/>
      <c r="I43" s="113"/>
      <c r="J43" s="113"/>
      <c r="K43" s="113"/>
      <c r="L43" s="113"/>
      <c r="M43" s="113"/>
      <c r="N43" s="113"/>
      <c r="O43" s="112"/>
      <c r="P43" s="112"/>
      <c r="Q43" s="113"/>
      <c r="R43" s="113"/>
      <c r="S43" s="113"/>
      <c r="T43" s="113"/>
      <c r="U43" s="76">
        <f t="shared" si="5"/>
        <v>0</v>
      </c>
      <c r="V43" s="39"/>
      <c r="W43" s="39"/>
      <c r="X43" s="39"/>
      <c r="Y43" s="39"/>
      <c r="Z43" s="39"/>
      <c r="AA43" s="39"/>
      <c r="AB43" s="39"/>
      <c r="AC43" s="39"/>
      <c r="AD43" s="39"/>
      <c r="AE43" s="39"/>
      <c r="AF43" s="39"/>
      <c r="AG43" s="39"/>
      <c r="AH43" s="39"/>
      <c r="AI43" s="39"/>
      <c r="AJ43" s="39"/>
      <c r="AK43" s="39"/>
      <c r="AL43" s="39"/>
    </row>
    <row r="44" spans="1:52" ht="16.5" customHeight="1" x14ac:dyDescent="0.2">
      <c r="A44" s="61"/>
      <c r="B44" s="342" t="s">
        <v>234</v>
      </c>
      <c r="C44" s="343"/>
      <c r="D44" s="344"/>
      <c r="E44" s="112"/>
      <c r="F44" s="113"/>
      <c r="G44" s="113"/>
      <c r="H44" s="113"/>
      <c r="I44" s="113"/>
      <c r="J44" s="113"/>
      <c r="K44" s="113"/>
      <c r="L44" s="113"/>
      <c r="M44" s="113"/>
      <c r="N44" s="113"/>
      <c r="O44" s="112"/>
      <c r="P44" s="112"/>
      <c r="Q44" s="113"/>
      <c r="R44" s="113"/>
      <c r="S44" s="113"/>
      <c r="T44" s="113"/>
      <c r="U44" s="76">
        <f t="shared" si="5"/>
        <v>0</v>
      </c>
      <c r="V44" s="39"/>
      <c r="W44" s="39"/>
      <c r="X44" s="39"/>
      <c r="Y44" s="39"/>
      <c r="Z44" s="39"/>
      <c r="AA44" s="39"/>
      <c r="AB44" s="39"/>
      <c r="AC44" s="39"/>
      <c r="AD44" s="39"/>
      <c r="AE44" s="39"/>
      <c r="AF44" s="39"/>
      <c r="AG44" s="39"/>
      <c r="AH44" s="39"/>
      <c r="AI44" s="39"/>
      <c r="AJ44" s="39"/>
      <c r="AK44" s="39"/>
      <c r="AL44" s="39"/>
    </row>
    <row r="45" spans="1:52" ht="16.5" customHeight="1" thickBot="1" x14ac:dyDescent="0.25">
      <c r="A45" s="61"/>
      <c r="B45" s="356" t="s">
        <v>29</v>
      </c>
      <c r="C45" s="357"/>
      <c r="D45" s="358"/>
      <c r="E45" s="112"/>
      <c r="F45" s="113"/>
      <c r="G45" s="113"/>
      <c r="H45" s="113"/>
      <c r="I45" s="113"/>
      <c r="J45" s="113"/>
      <c r="K45" s="113"/>
      <c r="L45" s="113"/>
      <c r="M45" s="113"/>
      <c r="N45" s="113"/>
      <c r="O45" s="112"/>
      <c r="P45" s="112"/>
      <c r="Q45" s="113"/>
      <c r="R45" s="113"/>
      <c r="S45" s="113"/>
      <c r="T45" s="113"/>
      <c r="U45" s="76">
        <f t="shared" si="5"/>
        <v>0</v>
      </c>
      <c r="V45" s="39"/>
      <c r="W45" s="39"/>
      <c r="X45" s="39"/>
      <c r="Y45" s="39"/>
      <c r="Z45" s="39"/>
      <c r="AA45" s="39"/>
      <c r="AB45" s="39"/>
      <c r="AC45" s="39"/>
      <c r="AD45" s="39"/>
      <c r="AE45" s="39"/>
      <c r="AF45" s="39"/>
      <c r="AG45" s="39"/>
      <c r="AH45" s="39"/>
      <c r="AI45" s="39"/>
      <c r="AJ45" s="39"/>
      <c r="AK45" s="39"/>
      <c r="AL45" s="39"/>
    </row>
    <row r="46" spans="1:52" ht="16.5" customHeight="1" thickTop="1" x14ac:dyDescent="0.2">
      <c r="A46" s="40"/>
      <c r="B46" s="377" t="s">
        <v>55</v>
      </c>
      <c r="C46" s="378"/>
      <c r="D46" s="379"/>
      <c r="E46" s="77">
        <f>SUM(E38:E45)</f>
        <v>0</v>
      </c>
      <c r="F46" s="95">
        <f>SUM(F38:F45)</f>
        <v>0</v>
      </c>
      <c r="G46" s="95">
        <f t="shared" ref="G46:P46" si="6">SUM(G38:G45)</f>
        <v>0</v>
      </c>
      <c r="H46" s="95">
        <f t="shared" si="6"/>
        <v>0</v>
      </c>
      <c r="I46" s="95">
        <f t="shared" si="6"/>
        <v>0</v>
      </c>
      <c r="J46" s="95">
        <f t="shared" si="6"/>
        <v>0</v>
      </c>
      <c r="K46" s="95">
        <f t="shared" si="6"/>
        <v>0</v>
      </c>
      <c r="L46" s="95">
        <f>SUM(L38:L45)</f>
        <v>0</v>
      </c>
      <c r="M46" s="95">
        <f t="shared" si="6"/>
        <v>0</v>
      </c>
      <c r="N46" s="95">
        <f t="shared" si="6"/>
        <v>0</v>
      </c>
      <c r="O46" s="77">
        <f t="shared" si="6"/>
        <v>0</v>
      </c>
      <c r="P46" s="77">
        <f t="shared" si="6"/>
        <v>0</v>
      </c>
      <c r="Q46" s="95">
        <f>SUM(Q38:Q45)</f>
        <v>0</v>
      </c>
      <c r="R46" s="95">
        <f>SUM(R38:R45)</f>
        <v>0</v>
      </c>
      <c r="S46" s="95">
        <f>SUM(S38:S45)</f>
        <v>0</v>
      </c>
      <c r="T46" s="95">
        <f>SUM(T38:T45)</f>
        <v>0</v>
      </c>
      <c r="U46" s="77">
        <f>SUM(U38:U45)</f>
        <v>0</v>
      </c>
      <c r="V46" s="39"/>
      <c r="W46" s="39"/>
      <c r="X46" s="39"/>
      <c r="Y46" s="39"/>
      <c r="Z46" s="39"/>
      <c r="AA46" s="39"/>
      <c r="AB46" s="39"/>
      <c r="AC46" s="39"/>
      <c r="AD46" s="39"/>
      <c r="AE46" s="39"/>
      <c r="AF46" s="39"/>
      <c r="AG46" s="39"/>
      <c r="AH46" s="39"/>
      <c r="AI46" s="39"/>
      <c r="AJ46" s="39"/>
      <c r="AK46" s="39"/>
      <c r="AL46" s="39"/>
    </row>
    <row r="47" spans="1:52" ht="13.5" customHeight="1" x14ac:dyDescent="0.2">
      <c r="A47" s="41"/>
      <c r="B47" s="63"/>
      <c r="C47" s="63"/>
      <c r="D47" s="63"/>
      <c r="E47" s="87"/>
      <c r="F47" s="88"/>
      <c r="G47" s="88"/>
      <c r="H47" s="88"/>
      <c r="I47" s="88"/>
      <c r="J47" s="88"/>
      <c r="K47" s="88"/>
      <c r="L47" s="88"/>
      <c r="M47" s="88"/>
      <c r="N47" s="87"/>
      <c r="O47" s="88"/>
      <c r="P47" s="88"/>
      <c r="Q47" s="88"/>
      <c r="R47" s="94"/>
      <c r="U47" s="94" t="s">
        <v>192</v>
      </c>
      <c r="AA47" s="39"/>
      <c r="AB47" s="39"/>
      <c r="AC47" s="39"/>
      <c r="AD47" s="39"/>
      <c r="AE47" s="39"/>
      <c r="AG47" s="39"/>
      <c r="AH47" s="39"/>
      <c r="AI47" s="39"/>
      <c r="AJ47" s="39"/>
      <c r="AK47" s="39"/>
      <c r="AL47" s="39"/>
      <c r="AM47" s="39"/>
      <c r="AN47" s="39"/>
      <c r="AO47" s="39"/>
      <c r="AP47" s="39"/>
      <c r="AQ47" s="39"/>
      <c r="AR47" s="39"/>
      <c r="AS47" s="39"/>
      <c r="AT47" s="39"/>
      <c r="AU47" s="39"/>
      <c r="AV47" s="39"/>
      <c r="AW47" s="39"/>
      <c r="AX47" s="39"/>
      <c r="AY47" s="39"/>
      <c r="AZ47" s="39"/>
    </row>
    <row r="48" spans="1:52" ht="16.5" customHeight="1" x14ac:dyDescent="0.2">
      <c r="A48" s="41"/>
      <c r="B48" s="55" t="s">
        <v>561</v>
      </c>
      <c r="C48" s="55"/>
      <c r="D48" s="55"/>
      <c r="E48" s="55"/>
      <c r="F48" s="55"/>
      <c r="G48" s="55"/>
      <c r="H48" s="55"/>
      <c r="I48" s="90"/>
      <c r="J48" s="90"/>
      <c r="K48" s="90"/>
      <c r="L48" s="90"/>
      <c r="M48" s="90"/>
      <c r="N48" s="89"/>
      <c r="O48" s="90"/>
      <c r="P48" s="90"/>
      <c r="Q48" s="90"/>
      <c r="R48" s="94"/>
      <c r="AA48" s="39"/>
      <c r="AB48" s="39"/>
      <c r="AC48" s="39"/>
      <c r="AD48" s="39"/>
      <c r="AE48" s="39"/>
      <c r="AG48" s="39"/>
      <c r="AH48" s="39"/>
      <c r="AI48" s="39"/>
      <c r="AJ48" s="39"/>
      <c r="AK48" s="39"/>
      <c r="AL48" s="39"/>
      <c r="AM48" s="39"/>
      <c r="AN48" s="39"/>
      <c r="AO48" s="39"/>
      <c r="AP48" s="39"/>
      <c r="AQ48" s="39"/>
      <c r="AR48" s="39"/>
      <c r="AS48" s="39"/>
      <c r="AT48" s="39"/>
      <c r="AU48" s="39"/>
      <c r="AV48" s="39"/>
      <c r="AW48" s="39"/>
      <c r="AX48" s="39"/>
      <c r="AY48" s="39"/>
      <c r="AZ48" s="39"/>
    </row>
    <row r="49" spans="1:52" ht="12.75" customHeight="1" x14ac:dyDescent="0.2">
      <c r="A49" s="41"/>
      <c r="B49" s="370"/>
      <c r="C49" s="370"/>
      <c r="D49" s="370"/>
      <c r="E49" s="370"/>
      <c r="F49" s="370"/>
      <c r="G49" s="370"/>
      <c r="H49" s="370"/>
      <c r="I49" s="370"/>
      <c r="J49" s="370"/>
      <c r="K49" s="370"/>
      <c r="L49" s="370"/>
      <c r="M49" s="370"/>
      <c r="N49" s="370"/>
      <c r="O49" s="370"/>
      <c r="P49" s="370"/>
      <c r="Q49" s="370"/>
      <c r="R49" s="370"/>
      <c r="S49" s="370"/>
      <c r="T49" s="370"/>
      <c r="U49" s="370"/>
      <c r="AA49" s="39"/>
      <c r="AB49" s="39"/>
      <c r="AC49" s="39"/>
      <c r="AD49" s="39"/>
      <c r="AE49" s="39"/>
      <c r="AG49" s="39"/>
      <c r="AH49" s="39"/>
      <c r="AI49" s="39"/>
      <c r="AJ49" s="39"/>
      <c r="AK49" s="39"/>
      <c r="AL49" s="39"/>
      <c r="AM49" s="39"/>
      <c r="AN49" s="39"/>
      <c r="AO49" s="39"/>
      <c r="AP49" s="39"/>
      <c r="AQ49" s="39"/>
      <c r="AR49" s="39"/>
      <c r="AS49" s="39"/>
      <c r="AT49" s="39"/>
      <c r="AU49" s="39"/>
      <c r="AV49" s="39"/>
      <c r="AW49" s="39"/>
      <c r="AX49" s="39"/>
      <c r="AY49" s="39"/>
      <c r="AZ49" s="39"/>
    </row>
    <row r="50" spans="1:52" ht="12.75" customHeight="1" x14ac:dyDescent="0.2">
      <c r="A50" s="41"/>
      <c r="B50" s="370"/>
      <c r="C50" s="370"/>
      <c r="D50" s="370"/>
      <c r="E50" s="370"/>
      <c r="F50" s="370"/>
      <c r="G50" s="370"/>
      <c r="H50" s="370"/>
      <c r="I50" s="370"/>
      <c r="J50" s="370"/>
      <c r="K50" s="370"/>
      <c r="L50" s="370"/>
      <c r="M50" s="370"/>
      <c r="N50" s="370"/>
      <c r="O50" s="370"/>
      <c r="P50" s="370"/>
      <c r="Q50" s="370"/>
      <c r="R50" s="370"/>
      <c r="S50" s="370"/>
      <c r="T50" s="370"/>
      <c r="U50" s="370"/>
      <c r="AA50" s="39"/>
      <c r="AB50" s="39"/>
      <c r="AC50" s="39"/>
      <c r="AD50" s="39"/>
      <c r="AE50" s="39"/>
      <c r="AG50" s="39"/>
      <c r="AH50" s="39"/>
      <c r="AI50" s="39"/>
      <c r="AJ50" s="39"/>
      <c r="AK50" s="39"/>
      <c r="AL50" s="39"/>
      <c r="AM50" s="39"/>
      <c r="AN50" s="39"/>
      <c r="AO50" s="39"/>
      <c r="AP50" s="39"/>
      <c r="AQ50" s="39"/>
      <c r="AR50" s="39"/>
      <c r="AS50" s="39"/>
      <c r="AT50" s="39"/>
      <c r="AU50" s="39"/>
      <c r="AV50" s="39"/>
      <c r="AW50" s="39"/>
      <c r="AX50" s="39"/>
      <c r="AY50" s="39"/>
      <c r="AZ50" s="39"/>
    </row>
    <row r="51" spans="1:52" ht="12.75" customHeight="1" x14ac:dyDescent="0.2">
      <c r="A51" s="41"/>
      <c r="B51" s="370"/>
      <c r="C51" s="370"/>
      <c r="D51" s="370"/>
      <c r="E51" s="370"/>
      <c r="F51" s="370"/>
      <c r="G51" s="370"/>
      <c r="H51" s="370"/>
      <c r="I51" s="370"/>
      <c r="J51" s="370"/>
      <c r="K51" s="370"/>
      <c r="L51" s="370"/>
      <c r="M51" s="370"/>
      <c r="N51" s="370"/>
      <c r="O51" s="370"/>
      <c r="P51" s="370"/>
      <c r="Q51" s="370"/>
      <c r="R51" s="370"/>
      <c r="S51" s="370"/>
      <c r="T51" s="370"/>
      <c r="U51" s="370"/>
      <c r="AA51" s="39"/>
      <c r="AB51" s="39"/>
      <c r="AC51" s="39"/>
      <c r="AD51" s="39"/>
      <c r="AE51" s="39"/>
      <c r="AG51" s="39"/>
      <c r="AH51" s="39"/>
      <c r="AI51" s="39"/>
      <c r="AJ51" s="39"/>
      <c r="AK51" s="39"/>
      <c r="AL51" s="39"/>
      <c r="AM51" s="39"/>
      <c r="AN51" s="39"/>
      <c r="AO51" s="39"/>
      <c r="AP51" s="39"/>
      <c r="AQ51" s="39"/>
      <c r="AR51" s="39"/>
      <c r="AS51" s="39"/>
      <c r="AT51" s="39"/>
      <c r="AU51" s="39"/>
      <c r="AV51" s="39"/>
      <c r="AW51" s="39"/>
      <c r="AX51" s="39"/>
      <c r="AY51" s="39"/>
      <c r="AZ51" s="39"/>
    </row>
    <row r="52" spans="1:52" ht="16.5" customHeight="1" x14ac:dyDescent="0.2">
      <c r="A52" s="41"/>
      <c r="B52" s="2" t="s">
        <v>446</v>
      </c>
      <c r="AA52" s="39"/>
      <c r="AB52" s="39"/>
      <c r="AC52" s="39"/>
      <c r="AD52" s="39"/>
      <c r="AE52" s="39"/>
      <c r="AG52" s="39"/>
      <c r="AH52" s="39"/>
      <c r="AI52" s="39"/>
      <c r="AJ52" s="39"/>
      <c r="AK52" s="39"/>
      <c r="AL52" s="39"/>
      <c r="AM52" s="39"/>
      <c r="AN52" s="39"/>
      <c r="AO52" s="39"/>
      <c r="AP52" s="39"/>
      <c r="AQ52" s="39"/>
      <c r="AR52" s="39"/>
      <c r="AS52" s="39"/>
      <c r="AT52" s="39"/>
      <c r="AU52" s="39"/>
      <c r="AV52" s="39"/>
      <c r="AW52" s="39"/>
      <c r="AX52" s="39"/>
      <c r="AY52" s="39"/>
      <c r="AZ52" s="39"/>
    </row>
    <row r="53" spans="1:52" ht="9.75" customHeight="1" x14ac:dyDescent="0.2">
      <c r="A53" s="41"/>
      <c r="B53" s="2"/>
      <c r="AA53" s="39"/>
      <c r="AB53" s="39"/>
      <c r="AC53" s="39"/>
      <c r="AD53" s="39"/>
      <c r="AE53" s="39"/>
      <c r="AG53" s="39"/>
      <c r="AH53" s="39"/>
      <c r="AI53" s="39"/>
      <c r="AJ53" s="39"/>
      <c r="AK53" s="39"/>
      <c r="AL53" s="39"/>
      <c r="AM53" s="39"/>
      <c r="AN53" s="39"/>
      <c r="AO53" s="39"/>
      <c r="AP53" s="39"/>
      <c r="AQ53" s="39"/>
      <c r="AR53" s="39"/>
      <c r="AS53" s="39"/>
      <c r="AT53" s="39"/>
      <c r="AU53" s="39"/>
      <c r="AV53" s="39"/>
      <c r="AW53" s="39"/>
      <c r="AX53" s="39"/>
      <c r="AY53" s="39"/>
      <c r="AZ53" s="39"/>
    </row>
    <row r="54" spans="1:52" s="114" customFormat="1" ht="17.25" customHeight="1" x14ac:dyDescent="0.2">
      <c r="B54" s="144" t="s">
        <v>562</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row>
    <row r="55" spans="1:52" s="116" customFormat="1" ht="15" customHeight="1" x14ac:dyDescent="0.2">
      <c r="B55" s="323"/>
      <c r="C55" s="324"/>
      <c r="D55" s="327" t="s">
        <v>535</v>
      </c>
      <c r="E55" s="328"/>
      <c r="F55" s="328"/>
      <c r="G55" s="328"/>
      <c r="H55" s="328"/>
      <c r="I55" s="328"/>
      <c r="J55" s="329"/>
      <c r="K55" s="327" t="s">
        <v>536</v>
      </c>
      <c r="L55" s="328"/>
      <c r="M55" s="328"/>
      <c r="N55" s="328"/>
      <c r="O55" s="328"/>
      <c r="P55" s="328"/>
      <c r="Q55" s="329"/>
      <c r="R55" s="154"/>
      <c r="S55" s="154"/>
      <c r="T55" s="154"/>
      <c r="U55" s="154"/>
      <c r="V55" s="154"/>
      <c r="W55" s="117"/>
      <c r="X55" s="117"/>
    </row>
    <row r="56" spans="1:52" s="116" customFormat="1" ht="15" customHeight="1" x14ac:dyDescent="0.2">
      <c r="B56" s="325"/>
      <c r="C56" s="326"/>
      <c r="D56" s="330" t="s">
        <v>235</v>
      </c>
      <c r="E56" s="331"/>
      <c r="F56" s="331"/>
      <c r="G56" s="330" t="s">
        <v>236</v>
      </c>
      <c r="H56" s="331"/>
      <c r="I56" s="331"/>
      <c r="J56" s="332"/>
      <c r="K56" s="330" t="s">
        <v>235</v>
      </c>
      <c r="L56" s="331"/>
      <c r="M56" s="331"/>
      <c r="N56" s="330" t="s">
        <v>236</v>
      </c>
      <c r="O56" s="331"/>
      <c r="P56" s="331"/>
      <c r="Q56" s="332"/>
      <c r="R56" s="155"/>
      <c r="S56" s="155"/>
      <c r="T56" s="155"/>
      <c r="U56" s="155"/>
      <c r="V56" s="155"/>
      <c r="W56" s="117"/>
      <c r="X56" s="117"/>
    </row>
    <row r="57" spans="1:52" s="116" customFormat="1" ht="15" customHeight="1" x14ac:dyDescent="0.2">
      <c r="A57" s="118"/>
      <c r="B57" s="325"/>
      <c r="C57" s="326"/>
      <c r="D57" s="333" t="s">
        <v>237</v>
      </c>
      <c r="E57" s="119"/>
      <c r="F57" s="120"/>
      <c r="G57" s="335" t="s">
        <v>237</v>
      </c>
      <c r="H57" s="121"/>
      <c r="I57" s="121"/>
      <c r="J57" s="204"/>
      <c r="K57" s="333" t="s">
        <v>237</v>
      </c>
      <c r="L57" s="119"/>
      <c r="M57" s="120"/>
      <c r="N57" s="335" t="s">
        <v>237</v>
      </c>
      <c r="O57" s="121"/>
      <c r="P57" s="121"/>
      <c r="Q57" s="204"/>
      <c r="R57" s="156"/>
      <c r="S57" s="133"/>
      <c r="T57" s="2"/>
      <c r="U57" s="156"/>
      <c r="V57" s="133"/>
      <c r="W57" s="117"/>
      <c r="X57" s="117"/>
    </row>
    <row r="58" spans="1:52" s="124" customFormat="1" ht="15" customHeight="1" x14ac:dyDescent="0.2">
      <c r="A58" s="118"/>
      <c r="B58" s="325"/>
      <c r="C58" s="326"/>
      <c r="D58" s="334"/>
      <c r="E58" s="318" t="s">
        <v>435</v>
      </c>
      <c r="F58" s="320" t="s">
        <v>238</v>
      </c>
      <c r="G58" s="334"/>
      <c r="H58" s="320" t="s">
        <v>239</v>
      </c>
      <c r="I58" s="122"/>
      <c r="J58" s="322" t="s">
        <v>238</v>
      </c>
      <c r="K58" s="334"/>
      <c r="L58" s="318" t="s">
        <v>436</v>
      </c>
      <c r="M58" s="320" t="s">
        <v>238</v>
      </c>
      <c r="N58" s="334"/>
      <c r="O58" s="320" t="s">
        <v>239</v>
      </c>
      <c r="P58" s="122"/>
      <c r="Q58" s="322" t="s">
        <v>238</v>
      </c>
      <c r="R58" s="153"/>
      <c r="S58" s="157"/>
      <c r="T58" s="157"/>
      <c r="U58" s="153"/>
      <c r="V58" s="157"/>
      <c r="W58" s="123"/>
      <c r="X58" s="123"/>
    </row>
    <row r="59" spans="1:52" s="124" customFormat="1" ht="79.5" customHeight="1" x14ac:dyDescent="0.2">
      <c r="A59" s="118"/>
      <c r="B59" s="325"/>
      <c r="C59" s="326"/>
      <c r="D59" s="334"/>
      <c r="E59" s="319"/>
      <c r="F59" s="321"/>
      <c r="G59" s="334"/>
      <c r="H59" s="321"/>
      <c r="I59" s="187" t="s">
        <v>240</v>
      </c>
      <c r="J59" s="319"/>
      <c r="K59" s="334"/>
      <c r="L59" s="319"/>
      <c r="M59" s="321"/>
      <c r="N59" s="334"/>
      <c r="O59" s="321"/>
      <c r="P59" s="187" t="s">
        <v>240</v>
      </c>
      <c r="Q59" s="319"/>
      <c r="R59" s="153"/>
      <c r="S59" s="157"/>
      <c r="T59" s="157"/>
      <c r="U59" s="153"/>
      <c r="V59" s="157"/>
      <c r="W59" s="123"/>
      <c r="X59" s="123"/>
    </row>
    <row r="60" spans="1:52" s="116" customFormat="1" ht="18.75" customHeight="1" x14ac:dyDescent="0.2">
      <c r="B60" s="314" t="s">
        <v>33</v>
      </c>
      <c r="C60" s="315"/>
      <c r="D60" s="127">
        <f>SUM(E60:F60)</f>
        <v>0</v>
      </c>
      <c r="E60" s="125"/>
      <c r="F60" s="126"/>
      <c r="G60" s="127">
        <f>SUM(H60,J60)</f>
        <v>0</v>
      </c>
      <c r="H60" s="125"/>
      <c r="I60" s="126"/>
      <c r="J60" s="125"/>
      <c r="K60" s="127">
        <f>SUM(L60:M60)</f>
        <v>0</v>
      </c>
      <c r="L60" s="125"/>
      <c r="M60" s="126"/>
      <c r="N60" s="127">
        <f>SUM(O60,Q60)</f>
        <v>0</v>
      </c>
      <c r="O60" s="125"/>
      <c r="P60" s="126"/>
      <c r="Q60" s="125"/>
      <c r="R60" s="134"/>
      <c r="S60" s="134"/>
      <c r="T60" s="134"/>
      <c r="U60" s="134"/>
      <c r="V60" s="134"/>
      <c r="W60" s="117"/>
      <c r="X60" s="117"/>
    </row>
    <row r="61" spans="1:52" s="116" customFormat="1" ht="18.75" customHeight="1" x14ac:dyDescent="0.2">
      <c r="B61" s="316" t="s">
        <v>111</v>
      </c>
      <c r="C61" s="317"/>
      <c r="D61" s="127">
        <f>SUM(E61:F61)</f>
        <v>0</v>
      </c>
      <c r="E61" s="125"/>
      <c r="F61" s="126"/>
      <c r="G61" s="127">
        <f>SUM(H61,J61)</f>
        <v>0</v>
      </c>
      <c r="H61" s="125"/>
      <c r="I61" s="126"/>
      <c r="J61" s="125"/>
      <c r="K61" s="127">
        <f>SUM(L61:M61)</f>
        <v>0</v>
      </c>
      <c r="L61" s="125"/>
      <c r="M61" s="126"/>
      <c r="N61" s="127">
        <f>SUM(O61,Q61)</f>
        <v>0</v>
      </c>
      <c r="O61" s="125"/>
      <c r="P61" s="126"/>
      <c r="Q61" s="125"/>
      <c r="R61" s="134"/>
      <c r="S61" s="134"/>
      <c r="T61" s="134"/>
      <c r="U61" s="134"/>
      <c r="V61" s="134"/>
      <c r="W61" s="117"/>
      <c r="X61" s="117"/>
    </row>
    <row r="62" spans="1:52" s="116" customFormat="1" ht="18.75" customHeight="1" x14ac:dyDescent="0.2">
      <c r="B62" s="314" t="s">
        <v>34</v>
      </c>
      <c r="C62" s="315"/>
      <c r="D62" s="127">
        <f>SUM(E62:F62)</f>
        <v>0</v>
      </c>
      <c r="E62" s="125"/>
      <c r="F62" s="126"/>
      <c r="G62" s="127">
        <f>SUM(H62,J62)</f>
        <v>0</v>
      </c>
      <c r="H62" s="125"/>
      <c r="I62" s="126"/>
      <c r="J62" s="125"/>
      <c r="K62" s="127">
        <f>SUM(L62:M62)</f>
        <v>0</v>
      </c>
      <c r="L62" s="125"/>
      <c r="M62" s="126"/>
      <c r="N62" s="127">
        <f>SUM(O62,Q62)</f>
        <v>0</v>
      </c>
      <c r="O62" s="125"/>
      <c r="P62" s="126"/>
      <c r="Q62" s="125"/>
      <c r="R62" s="134"/>
      <c r="S62" s="134"/>
      <c r="T62" s="134"/>
      <c r="U62" s="134"/>
      <c r="V62" s="134"/>
      <c r="W62" s="117"/>
      <c r="X62" s="117"/>
    </row>
    <row r="63" spans="1:52" s="116" customFormat="1" ht="18.75" customHeight="1" x14ac:dyDescent="0.2">
      <c r="B63" s="314" t="s">
        <v>56</v>
      </c>
      <c r="C63" s="315"/>
      <c r="D63" s="127">
        <f>SUM(E63:F63)</f>
        <v>0</v>
      </c>
      <c r="E63" s="125"/>
      <c r="F63" s="126"/>
      <c r="G63" s="127">
        <f>SUM(H63,J63)</f>
        <v>0</v>
      </c>
      <c r="H63" s="125"/>
      <c r="I63" s="126"/>
      <c r="J63" s="125"/>
      <c r="K63" s="127">
        <f>SUM(L63:M63)</f>
        <v>0</v>
      </c>
      <c r="L63" s="125"/>
      <c r="M63" s="126"/>
      <c r="N63" s="127">
        <f>SUM(O63,Q63)</f>
        <v>0</v>
      </c>
      <c r="O63" s="125"/>
      <c r="P63" s="126"/>
      <c r="Q63" s="125"/>
      <c r="R63" s="134"/>
      <c r="S63" s="134"/>
      <c r="T63" s="134"/>
      <c r="U63" s="134"/>
      <c r="V63" s="134"/>
      <c r="W63" s="117"/>
      <c r="X63" s="117"/>
    </row>
    <row r="64" spans="1:52" s="116" customFormat="1" ht="18.75" customHeight="1" thickBot="1" x14ac:dyDescent="0.25">
      <c r="B64" s="310" t="s">
        <v>35</v>
      </c>
      <c r="C64" s="311"/>
      <c r="D64" s="130">
        <f>SUM(E64:F64)</f>
        <v>0</v>
      </c>
      <c r="E64" s="128"/>
      <c r="F64" s="129"/>
      <c r="G64" s="130">
        <f>SUM(H64,J64)</f>
        <v>0</v>
      </c>
      <c r="H64" s="128"/>
      <c r="I64" s="129"/>
      <c r="J64" s="128"/>
      <c r="K64" s="130">
        <f>SUM(L64:M64)</f>
        <v>0</v>
      </c>
      <c r="L64" s="128"/>
      <c r="M64" s="129"/>
      <c r="N64" s="130">
        <f>SUM(O64,Q64)</f>
        <v>0</v>
      </c>
      <c r="O64" s="128"/>
      <c r="P64" s="129"/>
      <c r="Q64" s="128"/>
      <c r="R64" s="134"/>
      <c r="S64" s="134"/>
      <c r="T64" s="134"/>
      <c r="U64" s="134"/>
      <c r="V64" s="134"/>
      <c r="W64" s="117"/>
      <c r="X64" s="117"/>
    </row>
    <row r="65" spans="1:24" s="116" customFormat="1" ht="18.75" customHeight="1" thickTop="1" x14ac:dyDescent="0.2">
      <c r="A65" s="131"/>
      <c r="B65" s="312" t="s">
        <v>55</v>
      </c>
      <c r="C65" s="313"/>
      <c r="D65" s="205">
        <f t="shared" ref="D65:Q65" si="7">SUM(D60:D64)</f>
        <v>0</v>
      </c>
      <c r="E65" s="205">
        <f t="shared" si="7"/>
        <v>0</v>
      </c>
      <c r="F65" s="206">
        <f t="shared" si="7"/>
        <v>0</v>
      </c>
      <c r="G65" s="205">
        <f t="shared" si="7"/>
        <v>0</v>
      </c>
      <c r="H65" s="205">
        <f t="shared" si="7"/>
        <v>0</v>
      </c>
      <c r="I65" s="206">
        <f t="shared" si="7"/>
        <v>0</v>
      </c>
      <c r="J65" s="205">
        <f t="shared" si="7"/>
        <v>0</v>
      </c>
      <c r="K65" s="205">
        <f t="shared" si="7"/>
        <v>0</v>
      </c>
      <c r="L65" s="205">
        <f t="shared" si="7"/>
        <v>0</v>
      </c>
      <c r="M65" s="206">
        <f t="shared" si="7"/>
        <v>0</v>
      </c>
      <c r="N65" s="205">
        <f t="shared" si="7"/>
        <v>0</v>
      </c>
      <c r="O65" s="205">
        <f t="shared" si="7"/>
        <v>0</v>
      </c>
      <c r="P65" s="206">
        <f t="shared" si="7"/>
        <v>0</v>
      </c>
      <c r="Q65" s="205">
        <f t="shared" si="7"/>
        <v>0</v>
      </c>
      <c r="R65" s="135"/>
      <c r="S65" s="135"/>
      <c r="T65" s="135"/>
      <c r="U65" s="135"/>
      <c r="V65" s="135"/>
      <c r="W65" s="117"/>
      <c r="X65" s="117"/>
    </row>
    <row r="66" spans="1:24" s="116" customFormat="1" ht="21" customHeight="1" x14ac:dyDescent="0.2">
      <c r="B66" s="323"/>
      <c r="C66" s="324"/>
      <c r="D66" s="327" t="s">
        <v>566</v>
      </c>
      <c r="E66" s="328"/>
      <c r="F66" s="328"/>
      <c r="G66" s="328"/>
      <c r="H66" s="328"/>
      <c r="I66" s="328"/>
      <c r="J66" s="329"/>
      <c r="K66" s="154"/>
      <c r="L66" s="154"/>
      <c r="M66" s="154"/>
      <c r="N66" s="154"/>
      <c r="O66" s="154"/>
      <c r="P66" s="117"/>
      <c r="Q66" s="117"/>
    </row>
    <row r="67" spans="1:24" s="116" customFormat="1" ht="21" customHeight="1" x14ac:dyDescent="0.2">
      <c r="B67" s="325"/>
      <c r="C67" s="326"/>
      <c r="D67" s="330" t="s">
        <v>235</v>
      </c>
      <c r="E67" s="331"/>
      <c r="F67" s="331"/>
      <c r="G67" s="330" t="s">
        <v>236</v>
      </c>
      <c r="H67" s="331"/>
      <c r="I67" s="331"/>
      <c r="J67" s="332"/>
      <c r="K67" s="155"/>
      <c r="L67" s="155"/>
      <c r="M67" s="155"/>
      <c r="N67" s="155"/>
      <c r="O67" s="155"/>
      <c r="P67" s="117"/>
      <c r="Q67" s="117"/>
    </row>
    <row r="68" spans="1:24" s="116" customFormat="1" ht="21" customHeight="1" x14ac:dyDescent="0.2">
      <c r="A68" s="118"/>
      <c r="B68" s="325"/>
      <c r="C68" s="326"/>
      <c r="D68" s="333" t="s">
        <v>237</v>
      </c>
      <c r="E68" s="119"/>
      <c r="F68" s="120"/>
      <c r="G68" s="335" t="s">
        <v>237</v>
      </c>
      <c r="H68" s="121"/>
      <c r="I68" s="121"/>
      <c r="J68" s="204"/>
      <c r="K68" s="156"/>
      <c r="L68" s="133"/>
      <c r="M68" s="2"/>
      <c r="N68" s="156"/>
      <c r="O68" s="133"/>
      <c r="P68" s="117"/>
      <c r="Q68" s="117"/>
    </row>
    <row r="69" spans="1:24" s="124" customFormat="1" ht="21" customHeight="1" x14ac:dyDescent="0.2">
      <c r="A69" s="118"/>
      <c r="B69" s="325"/>
      <c r="C69" s="326"/>
      <c r="D69" s="334"/>
      <c r="E69" s="318" t="s">
        <v>435</v>
      </c>
      <c r="F69" s="320" t="s">
        <v>238</v>
      </c>
      <c r="G69" s="334"/>
      <c r="H69" s="320" t="s">
        <v>239</v>
      </c>
      <c r="I69" s="122"/>
      <c r="J69" s="322" t="s">
        <v>238</v>
      </c>
      <c r="K69" s="153"/>
      <c r="L69" s="157"/>
      <c r="M69" s="157"/>
      <c r="N69" s="153"/>
      <c r="O69" s="157"/>
      <c r="P69" s="123"/>
      <c r="Q69" s="123"/>
    </row>
    <row r="70" spans="1:24" s="124" customFormat="1" ht="79.5" customHeight="1" x14ac:dyDescent="0.2">
      <c r="A70" s="118"/>
      <c r="B70" s="325"/>
      <c r="C70" s="326"/>
      <c r="D70" s="334"/>
      <c r="E70" s="319"/>
      <c r="F70" s="321"/>
      <c r="G70" s="334"/>
      <c r="H70" s="321"/>
      <c r="I70" s="187" t="s">
        <v>240</v>
      </c>
      <c r="J70" s="319"/>
      <c r="K70" s="153"/>
      <c r="L70" s="157"/>
      <c r="M70" s="157"/>
      <c r="N70" s="153"/>
      <c r="O70" s="157"/>
      <c r="P70" s="123"/>
      <c r="Q70" s="123"/>
    </row>
    <row r="71" spans="1:24" s="116" customFormat="1" ht="21" customHeight="1" x14ac:dyDescent="0.2">
      <c r="B71" s="314" t="s">
        <v>33</v>
      </c>
      <c r="C71" s="315"/>
      <c r="D71" s="127">
        <f t="shared" ref="D71:D76" si="8">IFERROR(AVERAGE(D60,K60),"")</f>
        <v>0</v>
      </c>
      <c r="E71" s="127" t="str">
        <f t="shared" ref="E71:J71" si="9">IFERROR(AVERAGE(E60,L60),"")</f>
        <v/>
      </c>
      <c r="F71" s="127" t="str">
        <f t="shared" si="9"/>
        <v/>
      </c>
      <c r="G71" s="127">
        <f t="shared" ref="G71:G76" si="10">IFERROR(AVERAGE(G60,N60),"")</f>
        <v>0</v>
      </c>
      <c r="H71" s="127" t="str">
        <f t="shared" si="9"/>
        <v/>
      </c>
      <c r="I71" s="127" t="str">
        <f t="shared" si="9"/>
        <v/>
      </c>
      <c r="J71" s="127" t="str">
        <f t="shared" si="9"/>
        <v/>
      </c>
      <c r="K71" s="134"/>
      <c r="L71" s="134"/>
      <c r="M71" s="134"/>
      <c r="N71" s="134"/>
      <c r="O71" s="134"/>
      <c r="P71" s="117"/>
      <c r="Q71" s="117"/>
    </row>
    <row r="72" spans="1:24" s="116" customFormat="1" ht="21" customHeight="1" x14ac:dyDescent="0.2">
      <c r="B72" s="316" t="s">
        <v>111</v>
      </c>
      <c r="C72" s="317"/>
      <c r="D72" s="127">
        <f t="shared" si="8"/>
        <v>0</v>
      </c>
      <c r="E72" s="127" t="str">
        <f t="shared" ref="E72:F75" si="11">IFERROR(AVERAGE(E61,L61),"")</f>
        <v/>
      </c>
      <c r="F72" s="127" t="str">
        <f t="shared" si="11"/>
        <v/>
      </c>
      <c r="G72" s="127">
        <f t="shared" si="10"/>
        <v>0</v>
      </c>
      <c r="H72" s="127"/>
      <c r="I72" s="127" t="str">
        <f t="shared" ref="I72:J74" si="12">IFERROR(AVERAGE(I61,P61),"")</f>
        <v/>
      </c>
      <c r="J72" s="127" t="str">
        <f t="shared" si="12"/>
        <v/>
      </c>
      <c r="K72" s="134"/>
      <c r="L72" s="134"/>
      <c r="M72" s="134"/>
      <c r="N72" s="134"/>
      <c r="O72" s="134"/>
      <c r="P72" s="117"/>
      <c r="Q72" s="117"/>
    </row>
    <row r="73" spans="1:24" s="116" customFormat="1" ht="21" customHeight="1" x14ac:dyDescent="0.2">
      <c r="B73" s="314" t="s">
        <v>34</v>
      </c>
      <c r="C73" s="315"/>
      <c r="D73" s="127">
        <f t="shared" si="8"/>
        <v>0</v>
      </c>
      <c r="E73" s="127" t="str">
        <f t="shared" si="11"/>
        <v/>
      </c>
      <c r="F73" s="127" t="str">
        <f t="shared" si="11"/>
        <v/>
      </c>
      <c r="G73" s="127">
        <f t="shared" si="10"/>
        <v>0</v>
      </c>
      <c r="H73" s="127"/>
      <c r="I73" s="127" t="str">
        <f t="shared" si="12"/>
        <v/>
      </c>
      <c r="J73" s="127" t="str">
        <f t="shared" si="12"/>
        <v/>
      </c>
      <c r="K73" s="134"/>
      <c r="L73" s="134"/>
      <c r="M73" s="134"/>
      <c r="N73" s="134"/>
      <c r="O73" s="134"/>
      <c r="P73" s="117"/>
      <c r="Q73" s="117"/>
    </row>
    <row r="74" spans="1:24" s="116" customFormat="1" ht="21" customHeight="1" x14ac:dyDescent="0.2">
      <c r="B74" s="314" t="s">
        <v>56</v>
      </c>
      <c r="C74" s="315"/>
      <c r="D74" s="127">
        <f t="shared" si="8"/>
        <v>0</v>
      </c>
      <c r="E74" s="127" t="str">
        <f t="shared" si="11"/>
        <v/>
      </c>
      <c r="F74" s="127" t="str">
        <f t="shared" si="11"/>
        <v/>
      </c>
      <c r="G74" s="127">
        <f t="shared" si="10"/>
        <v>0</v>
      </c>
      <c r="H74" s="127"/>
      <c r="I74" s="127" t="str">
        <f t="shared" si="12"/>
        <v/>
      </c>
      <c r="J74" s="127" t="str">
        <f t="shared" si="12"/>
        <v/>
      </c>
      <c r="K74" s="134"/>
      <c r="L74" s="134"/>
      <c r="M74" s="134"/>
      <c r="N74" s="134"/>
      <c r="O74" s="134"/>
      <c r="P74" s="117"/>
      <c r="Q74" s="117"/>
    </row>
    <row r="75" spans="1:24" s="116" customFormat="1" ht="21" customHeight="1" thickBot="1" x14ac:dyDescent="0.25">
      <c r="B75" s="310" t="s">
        <v>35</v>
      </c>
      <c r="C75" s="311"/>
      <c r="D75" s="130">
        <f t="shared" si="8"/>
        <v>0</v>
      </c>
      <c r="E75" s="127" t="str">
        <f t="shared" si="11"/>
        <v/>
      </c>
      <c r="F75" s="127" t="str">
        <f t="shared" si="11"/>
        <v/>
      </c>
      <c r="G75" s="127">
        <f t="shared" si="10"/>
        <v>0</v>
      </c>
      <c r="H75" s="130"/>
      <c r="I75" s="295"/>
      <c r="J75" s="127" t="str">
        <f>IFERROR(AVERAGE(J64,Q64),"")</f>
        <v/>
      </c>
      <c r="K75" s="134"/>
      <c r="L75" s="134"/>
      <c r="M75" s="134"/>
      <c r="N75" s="134"/>
      <c r="O75" s="134"/>
      <c r="P75" s="117"/>
      <c r="Q75" s="117"/>
    </row>
    <row r="76" spans="1:24" s="116" customFormat="1" ht="21" customHeight="1" thickTop="1" x14ac:dyDescent="0.2">
      <c r="A76" s="131"/>
      <c r="B76" s="312" t="s">
        <v>55</v>
      </c>
      <c r="C76" s="313"/>
      <c r="D76" s="296">
        <f t="shared" si="8"/>
        <v>0</v>
      </c>
      <c r="E76" s="296">
        <f>IFERROR(AVERAGE(E65,L65),"")</f>
        <v>0</v>
      </c>
      <c r="F76" s="296">
        <f>IFERROR(AVERAGE(F65,M65),"")</f>
        <v>0</v>
      </c>
      <c r="G76" s="296">
        <f t="shared" si="10"/>
        <v>0</v>
      </c>
      <c r="H76" s="296">
        <f>IFERROR(AVERAGE(H65,O65),"")</f>
        <v>0</v>
      </c>
      <c r="I76" s="296">
        <f>IFERROR(AVERAGE(I65,P65),"")</f>
        <v>0</v>
      </c>
      <c r="J76" s="296">
        <f>IFERROR(AVERAGE(J65,Q65),"")</f>
        <v>0</v>
      </c>
      <c r="K76" s="135"/>
      <c r="L76" s="135"/>
      <c r="M76" s="135"/>
      <c r="N76" s="135"/>
      <c r="O76" s="135"/>
      <c r="P76" s="117"/>
      <c r="Q76" s="117"/>
    </row>
    <row r="77" spans="1:24" ht="15" customHeight="1" x14ac:dyDescent="0.2"/>
    <row r="78" spans="1:24" ht="15" customHeight="1" x14ac:dyDescent="0.2"/>
    <row r="79" spans="1:24" ht="15" customHeight="1" x14ac:dyDescent="0.2"/>
    <row r="80" spans="1:24"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sheetData>
  <mergeCells count="104">
    <mergeCell ref="B23:D23"/>
    <mergeCell ref="E10:O10"/>
    <mergeCell ref="P10:T10"/>
    <mergeCell ref="U10:U14"/>
    <mergeCell ref="J11:N11"/>
    <mergeCell ref="B46:D46"/>
    <mergeCell ref="F36:F37"/>
    <mergeCell ref="P34:P37"/>
    <mergeCell ref="Q34:T35"/>
    <mergeCell ref="S13:S14"/>
    <mergeCell ref="G13:G14"/>
    <mergeCell ref="H13:H14"/>
    <mergeCell ref="I13:I14"/>
    <mergeCell ref="F13:F14"/>
    <mergeCell ref="O11:O14"/>
    <mergeCell ref="P11:P14"/>
    <mergeCell ref="F11:I12"/>
    <mergeCell ref="R36:R37"/>
    <mergeCell ref="S36:S37"/>
    <mergeCell ref="T36:T37"/>
    <mergeCell ref="F34:I35"/>
    <mergeCell ref="J34:N34"/>
    <mergeCell ref="Q11:T12"/>
    <mergeCell ref="Q58:Q59"/>
    <mergeCell ref="E33:O33"/>
    <mergeCell ref="P33:T33"/>
    <mergeCell ref="Q36:Q37"/>
    <mergeCell ref="Q13:Q14"/>
    <mergeCell ref="J13:J14"/>
    <mergeCell ref="I36:I37"/>
    <mergeCell ref="N56:Q56"/>
    <mergeCell ref="K55:Q55"/>
    <mergeCell ref="B26:U28"/>
    <mergeCell ref="B42:D42"/>
    <mergeCell ref="E34:E37"/>
    <mergeCell ref="J35:N35"/>
    <mergeCell ref="J36:J37"/>
    <mergeCell ref="E32:U32"/>
    <mergeCell ref="U33:U37"/>
    <mergeCell ref="B49:U51"/>
    <mergeCell ref="T13:T14"/>
    <mergeCell ref="B45:D45"/>
    <mergeCell ref="B41:D41"/>
    <mergeCell ref="B15:D15"/>
    <mergeCell ref="E11:E14"/>
    <mergeCell ref="J12:N12"/>
    <mergeCell ref="B32:D37"/>
    <mergeCell ref="O58:O59"/>
    <mergeCell ref="N57:N59"/>
    <mergeCell ref="K57:K59"/>
    <mergeCell ref="B55:C59"/>
    <mergeCell ref="D56:F56"/>
    <mergeCell ref="M58:M59"/>
    <mergeCell ref="D55:J55"/>
    <mergeCell ref="G56:J56"/>
    <mergeCell ref="J58:J59"/>
    <mergeCell ref="O34:O37"/>
    <mergeCell ref="B44:D44"/>
    <mergeCell ref="A4:D4"/>
    <mergeCell ref="K56:M56"/>
    <mergeCell ref="B64:C64"/>
    <mergeCell ref="B18:D18"/>
    <mergeCell ref="B19:D19"/>
    <mergeCell ref="H58:H59"/>
    <mergeCell ref="L58:L59"/>
    <mergeCell ref="D57:D59"/>
    <mergeCell ref="B9:D14"/>
    <mergeCell ref="G36:G37"/>
    <mergeCell ref="H36:H37"/>
    <mergeCell ref="E9:U9"/>
    <mergeCell ref="B43:D43"/>
    <mergeCell ref="B20:D20"/>
    <mergeCell ref="B21:D21"/>
    <mergeCell ref="B22:D22"/>
    <mergeCell ref="B38:D38"/>
    <mergeCell ref="B39:D39"/>
    <mergeCell ref="R13:R14"/>
    <mergeCell ref="B40:D40"/>
    <mergeCell ref="B62:C62"/>
    <mergeCell ref="E58:E59"/>
    <mergeCell ref="B16:D16"/>
    <mergeCell ref="B17:D17"/>
    <mergeCell ref="J69:J70"/>
    <mergeCell ref="B66:C70"/>
    <mergeCell ref="D66:J66"/>
    <mergeCell ref="D67:F67"/>
    <mergeCell ref="G67:J67"/>
    <mergeCell ref="D68:D70"/>
    <mergeCell ref="G68:G70"/>
    <mergeCell ref="B63:C63"/>
    <mergeCell ref="F58:F59"/>
    <mergeCell ref="B65:C65"/>
    <mergeCell ref="G57:G59"/>
    <mergeCell ref="B60:C60"/>
    <mergeCell ref="B61:C61"/>
    <mergeCell ref="B75:C75"/>
    <mergeCell ref="B76:C76"/>
    <mergeCell ref="B71:C71"/>
    <mergeCell ref="B72:C72"/>
    <mergeCell ref="B73:C73"/>
    <mergeCell ref="B74:C74"/>
    <mergeCell ref="E69:E70"/>
    <mergeCell ref="F69:F70"/>
    <mergeCell ref="H69:H70"/>
  </mergeCells>
  <phoneticPr fontId="2"/>
  <dataValidations count="1">
    <dataValidation imeMode="off" allowBlank="1" showInputMessage="1" showErrorMessage="1" sqref="D60:V64 D76:J76 D71:O75" xr:uid="{00000000-0002-0000-0000-000000000000}"/>
  </dataValidations>
  <printOptions horizontalCentered="1"/>
  <pageMargins left="0.59055118110236227" right="0.59055118110236227" top="0.88" bottom="0.78740157480314965" header="0.51181102362204722" footer="0.39370078740157483"/>
  <pageSetup paperSize="9" scale="81" firstPageNumber="2" fitToHeight="0" orientation="portrait" cellComments="asDisplayed" r:id="rId1"/>
  <headerFooter alignWithMargins="0">
    <oddHeader>&amp;R&amp;10
&amp;A</oddHeader>
    <oddFooter>&amp;C&amp;P</oddFooter>
  </headerFooter>
  <rowBreaks count="2" manualBreakCount="2">
    <brk id="30" max="20" man="1"/>
    <brk id="53"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F0"/>
    <pageSetUpPr fitToPage="1"/>
  </sheetPr>
  <dimension ref="A1:AZ276"/>
  <sheetViews>
    <sheetView view="pageBreakPreview" zoomScaleNormal="100" zoomScaleSheetLayoutView="100" workbookViewId="0">
      <selection activeCell="J17" sqref="J17"/>
    </sheetView>
  </sheetViews>
  <sheetFormatPr defaultColWidth="3.109375" defaultRowHeight="9" customHeight="1" x14ac:dyDescent="0.2"/>
  <cols>
    <col min="1" max="6" width="3.6640625" customWidth="1"/>
    <col min="7" max="7" width="3.109375" customWidth="1"/>
    <col min="8" max="8" width="4.33203125" customWidth="1"/>
    <col min="9" max="27" width="3.109375" customWidth="1"/>
    <col min="28" max="28" width="4.88671875" bestFit="1" customWidth="1"/>
    <col min="29" max="29" width="6.21875" bestFit="1" customWidth="1"/>
    <col min="30" max="31" width="4.88671875" bestFit="1" customWidth="1"/>
    <col min="32" max="32" width="6.21875" bestFit="1" customWidth="1"/>
    <col min="33" max="33" width="4.88671875" bestFit="1" customWidth="1"/>
    <col min="36" max="36" width="4" bestFit="1" customWidth="1"/>
    <col min="37" max="37" width="6.109375" bestFit="1" customWidth="1"/>
    <col min="38" max="38" width="4" bestFit="1" customWidth="1"/>
  </cols>
  <sheetData>
    <row r="1" spans="1:52" s="74" customFormat="1" ht="22.5" customHeight="1" x14ac:dyDescent="0.2">
      <c r="A1" s="160">
        <f>+H10</f>
        <v>0</v>
      </c>
      <c r="B1" s="160">
        <f>+H11</f>
        <v>0</v>
      </c>
      <c r="C1" s="160">
        <f>+H12</f>
        <v>0</v>
      </c>
      <c r="D1" s="160">
        <f>+H13</f>
        <v>0</v>
      </c>
      <c r="E1" s="160">
        <f>+H14</f>
        <v>0</v>
      </c>
      <c r="F1" s="160">
        <f>+H15</f>
        <v>0</v>
      </c>
      <c r="G1" s="91">
        <f>+H16</f>
        <v>0</v>
      </c>
      <c r="H1" s="74">
        <f>+G24</f>
        <v>0</v>
      </c>
      <c r="I1" s="91">
        <f>+J24</f>
        <v>0</v>
      </c>
      <c r="J1" s="91">
        <f>+M24</f>
        <v>0</v>
      </c>
      <c r="K1" s="91">
        <f>+P24</f>
        <v>0</v>
      </c>
      <c r="L1" s="91" t="str">
        <f>+S24</f>
        <v/>
      </c>
      <c r="M1" s="91" t="str">
        <f>+V24</f>
        <v/>
      </c>
      <c r="N1" s="91" t="str">
        <f>+Y24</f>
        <v/>
      </c>
      <c r="O1" s="78">
        <f>+S162</f>
        <v>0</v>
      </c>
      <c r="P1" s="78">
        <f>+S223</f>
        <v>0</v>
      </c>
      <c r="Q1" s="78">
        <f>+L223</f>
        <v>0</v>
      </c>
      <c r="R1" s="194">
        <f>N223</f>
        <v>0</v>
      </c>
      <c r="S1" s="79" t="str">
        <f>+P223</f>
        <v/>
      </c>
      <c r="T1" s="194">
        <f>+N224</f>
        <v>0</v>
      </c>
      <c r="U1" s="294" t="str">
        <f>+S239</f>
        <v/>
      </c>
      <c r="V1" s="91" t="str">
        <f>+W239</f>
        <v/>
      </c>
      <c r="W1" s="194">
        <f>+SUM(N183:O184)</f>
        <v>0</v>
      </c>
      <c r="X1" s="194">
        <f>+SUM(N185:O186)</f>
        <v>0</v>
      </c>
      <c r="Y1" s="194">
        <f>+SUM(N187:O188)</f>
        <v>0</v>
      </c>
      <c r="Z1" s="194">
        <f>+SUM(N189:O190)</f>
        <v>0</v>
      </c>
      <c r="AA1" s="194">
        <f>+SUM(N191:O192)</f>
        <v>0</v>
      </c>
      <c r="AB1" s="78">
        <f>+S232</f>
        <v>0</v>
      </c>
      <c r="AC1" s="194">
        <f>+SUM(N232:O233)</f>
        <v>0</v>
      </c>
      <c r="AD1" s="194" t="str">
        <f>+L246</f>
        <v/>
      </c>
      <c r="AE1" s="81" t="str">
        <f>+L247</f>
        <v/>
      </c>
      <c r="AF1" s="194" t="str">
        <f>+L257</f>
        <v/>
      </c>
      <c r="AG1" s="81" t="str">
        <f>L258</f>
        <v/>
      </c>
      <c r="AH1" s="194" t="str">
        <f>+L269</f>
        <v/>
      </c>
      <c r="AI1" s="81" t="str">
        <f>+L270</f>
        <v/>
      </c>
      <c r="AJ1" s="91"/>
      <c r="AK1" s="92"/>
      <c r="AL1" s="92"/>
      <c r="AM1" s="78"/>
      <c r="AN1" s="78"/>
      <c r="AO1" s="78"/>
      <c r="AP1" s="78"/>
      <c r="AQ1" s="78"/>
      <c r="AR1" s="79"/>
      <c r="AS1" s="79"/>
      <c r="AT1" s="79"/>
      <c r="AV1" s="78"/>
      <c r="AW1" s="78"/>
      <c r="AX1" s="79"/>
      <c r="AY1" s="79"/>
      <c r="AZ1" s="79"/>
    </row>
    <row r="2" spans="1:52" s="80" customFormat="1" ht="23.25" customHeight="1" x14ac:dyDescent="0.2">
      <c r="A2" s="80" t="s">
        <v>205</v>
      </c>
      <c r="B2" s="80" t="s">
        <v>324</v>
      </c>
      <c r="C2" s="80" t="s">
        <v>325</v>
      </c>
      <c r="D2" s="80" t="s">
        <v>326</v>
      </c>
      <c r="E2" s="80" t="s">
        <v>327</v>
      </c>
      <c r="F2" s="80" t="s">
        <v>29</v>
      </c>
      <c r="G2" s="80" t="s">
        <v>328</v>
      </c>
      <c r="H2" s="80" t="s">
        <v>120</v>
      </c>
      <c r="I2" s="80" t="s">
        <v>78</v>
      </c>
      <c r="J2" s="80" t="s">
        <v>79</v>
      </c>
      <c r="K2" s="80" t="s">
        <v>366</v>
      </c>
      <c r="L2" s="80" t="s">
        <v>121</v>
      </c>
      <c r="M2" s="80" t="s">
        <v>365</v>
      </c>
      <c r="N2" s="80" t="s">
        <v>367</v>
      </c>
      <c r="O2" s="80" t="s">
        <v>30</v>
      </c>
      <c r="P2" s="80" t="s">
        <v>400</v>
      </c>
      <c r="Q2" s="80" t="s">
        <v>401</v>
      </c>
      <c r="R2" s="80" t="s">
        <v>402</v>
      </c>
      <c r="S2" s="80" t="s">
        <v>129</v>
      </c>
      <c r="T2" s="80" t="s">
        <v>399</v>
      </c>
      <c r="U2" s="80" t="s">
        <v>329</v>
      </c>
      <c r="V2" s="80" t="s">
        <v>330</v>
      </c>
      <c r="W2" s="80" t="s">
        <v>368</v>
      </c>
      <c r="X2" s="80" t="s">
        <v>369</v>
      </c>
      <c r="Y2" s="80" t="s">
        <v>647</v>
      </c>
      <c r="Z2" s="80" t="s">
        <v>648</v>
      </c>
      <c r="AA2" s="80" t="s">
        <v>370</v>
      </c>
      <c r="AB2" s="80" t="s">
        <v>169</v>
      </c>
      <c r="AC2" s="80" t="s">
        <v>404</v>
      </c>
      <c r="AD2" s="80" t="s">
        <v>170</v>
      </c>
      <c r="AE2" s="80" t="s">
        <v>171</v>
      </c>
      <c r="AF2" s="80" t="s">
        <v>172</v>
      </c>
      <c r="AG2" s="80" t="s">
        <v>173</v>
      </c>
      <c r="AH2" s="80" t="s">
        <v>174</v>
      </c>
      <c r="AI2" s="80" t="s">
        <v>175</v>
      </c>
    </row>
    <row r="3" spans="1:52" s="80" customFormat="1" ht="23.25" customHeight="1" x14ac:dyDescent="0.2">
      <c r="A3" s="96" t="s">
        <v>176</v>
      </c>
    </row>
    <row r="4" spans="1:52" ht="22.5" customHeight="1" x14ac:dyDescent="0.2">
      <c r="A4" s="219" t="s">
        <v>563</v>
      </c>
      <c r="B4" s="161"/>
      <c r="C4" s="161"/>
      <c r="D4" s="161"/>
      <c r="E4" s="161"/>
      <c r="F4" s="161"/>
      <c r="G4" s="161"/>
      <c r="H4" s="161"/>
      <c r="I4" s="161"/>
      <c r="J4" s="161"/>
      <c r="K4" s="161"/>
      <c r="L4" s="161"/>
      <c r="M4" s="161"/>
    </row>
    <row r="5" spans="1:52" ht="15" customHeight="1" x14ac:dyDescent="0.2">
      <c r="A5" s="34"/>
    </row>
    <row r="6" spans="1:52" s="98" customFormat="1" ht="15" customHeight="1" x14ac:dyDescent="0.2">
      <c r="B6" s="111" t="s">
        <v>564</v>
      </c>
      <c r="W6" s="116"/>
      <c r="Z6" s="104"/>
      <c r="AA6" s="104" t="s">
        <v>255</v>
      </c>
    </row>
    <row r="7" spans="1:52" s="98" customFormat="1" ht="15" customHeight="1" x14ac:dyDescent="0.2">
      <c r="B7" s="556" t="s">
        <v>206</v>
      </c>
      <c r="C7" s="556"/>
      <c r="D7" s="556"/>
      <c r="E7" s="556"/>
      <c r="F7" s="556"/>
      <c r="G7" s="556"/>
      <c r="H7" s="556" t="s">
        <v>531</v>
      </c>
      <c r="I7" s="556"/>
      <c r="J7" s="556"/>
      <c r="K7" s="556"/>
      <c r="L7" s="556"/>
      <c r="M7" s="556"/>
      <c r="N7" s="556" t="s">
        <v>532</v>
      </c>
      <c r="O7" s="556"/>
      <c r="P7" s="556"/>
      <c r="Q7" s="556"/>
      <c r="R7" s="556"/>
      <c r="S7" s="556"/>
      <c r="T7" s="702" t="s">
        <v>103</v>
      </c>
      <c r="U7" s="703"/>
      <c r="V7" s="703"/>
      <c r="W7" s="703"/>
      <c r="X7" s="703"/>
      <c r="Y7" s="703"/>
      <c r="Z7" s="703"/>
      <c r="AA7" s="704"/>
    </row>
    <row r="8" spans="1:52" s="98" customFormat="1" ht="15" customHeight="1" x14ac:dyDescent="0.2">
      <c r="B8" s="556"/>
      <c r="C8" s="556"/>
      <c r="D8" s="556"/>
      <c r="E8" s="556"/>
      <c r="F8" s="556"/>
      <c r="G8" s="556"/>
      <c r="H8" s="679" t="s">
        <v>429</v>
      </c>
      <c r="I8" s="679"/>
      <c r="J8" s="679"/>
      <c r="K8" s="556"/>
      <c r="L8" s="556"/>
      <c r="M8" s="556"/>
      <c r="N8" s="679" t="s">
        <v>429</v>
      </c>
      <c r="O8" s="679"/>
      <c r="P8" s="679"/>
      <c r="Q8" s="556"/>
      <c r="R8" s="556"/>
      <c r="S8" s="556"/>
      <c r="T8" s="705"/>
      <c r="U8" s="706"/>
      <c r="V8" s="706"/>
      <c r="W8" s="706"/>
      <c r="X8" s="706"/>
      <c r="Y8" s="706"/>
      <c r="Z8" s="706"/>
      <c r="AA8" s="707"/>
    </row>
    <row r="9" spans="1:52" s="98" customFormat="1" ht="15" customHeight="1" x14ac:dyDescent="0.2">
      <c r="B9" s="556"/>
      <c r="C9" s="556"/>
      <c r="D9" s="556"/>
      <c r="E9" s="556"/>
      <c r="F9" s="556"/>
      <c r="G9" s="556"/>
      <c r="H9" s="683"/>
      <c r="I9" s="683"/>
      <c r="J9" s="683"/>
      <c r="K9" s="719" t="s">
        <v>430</v>
      </c>
      <c r="L9" s="719"/>
      <c r="M9" s="719"/>
      <c r="N9" s="683"/>
      <c r="O9" s="683"/>
      <c r="P9" s="683"/>
      <c r="Q9" s="719" t="s">
        <v>430</v>
      </c>
      <c r="R9" s="719"/>
      <c r="S9" s="719"/>
      <c r="T9" s="708"/>
      <c r="U9" s="709"/>
      <c r="V9" s="709"/>
      <c r="W9" s="709"/>
      <c r="X9" s="709"/>
      <c r="Y9" s="709"/>
      <c r="Z9" s="709"/>
      <c r="AA9" s="710"/>
    </row>
    <row r="10" spans="1:52" s="98" customFormat="1" ht="15" customHeight="1" x14ac:dyDescent="0.2">
      <c r="B10" s="680" t="s">
        <v>205</v>
      </c>
      <c r="C10" s="680"/>
      <c r="D10" s="680"/>
      <c r="E10" s="680"/>
      <c r="F10" s="680"/>
      <c r="G10" s="680"/>
      <c r="H10" s="696">
        <f>SUM(H11:J15)</f>
        <v>0</v>
      </c>
      <c r="I10" s="697"/>
      <c r="J10" s="698"/>
      <c r="K10" s="696">
        <f>SUM(K11:M15)</f>
        <v>0</v>
      </c>
      <c r="L10" s="697"/>
      <c r="M10" s="698"/>
      <c r="N10" s="684">
        <f>SUM(N11:P15)</f>
        <v>0</v>
      </c>
      <c r="O10" s="685"/>
      <c r="P10" s="686"/>
      <c r="Q10" s="684">
        <f>SUM(Q11:S15)</f>
        <v>0</v>
      </c>
      <c r="R10" s="685"/>
      <c r="S10" s="686"/>
      <c r="T10" s="711"/>
      <c r="U10" s="712"/>
      <c r="V10" s="712"/>
      <c r="W10" s="712"/>
      <c r="X10" s="712"/>
      <c r="Y10" s="712"/>
      <c r="Z10" s="712"/>
      <c r="AA10" s="713"/>
    </row>
    <row r="11" spans="1:52" s="98" customFormat="1" ht="15" customHeight="1" x14ac:dyDescent="0.2">
      <c r="B11" s="679"/>
      <c r="C11" s="681" t="s">
        <v>241</v>
      </c>
      <c r="D11" s="681"/>
      <c r="E11" s="681"/>
      <c r="F11" s="681"/>
      <c r="G11" s="681"/>
      <c r="H11" s="536"/>
      <c r="I11" s="537"/>
      <c r="J11" s="538"/>
      <c r="K11" s="536"/>
      <c r="L11" s="537"/>
      <c r="M11" s="538"/>
      <c r="N11" s="714"/>
      <c r="O11" s="715"/>
      <c r="P11" s="716"/>
      <c r="Q11" s="714"/>
      <c r="R11" s="715"/>
      <c r="S11" s="716"/>
      <c r="T11" s="536"/>
      <c r="U11" s="537"/>
      <c r="V11" s="537"/>
      <c r="W11" s="537"/>
      <c r="X11" s="537"/>
      <c r="Y11" s="537"/>
      <c r="Z11" s="537"/>
      <c r="AA11" s="538"/>
    </row>
    <row r="12" spans="1:52" s="98" customFormat="1" ht="15" customHeight="1" x14ac:dyDescent="0.2">
      <c r="B12" s="682"/>
      <c r="C12" s="681" t="s">
        <v>243</v>
      </c>
      <c r="D12" s="681"/>
      <c r="E12" s="681"/>
      <c r="F12" s="681"/>
      <c r="G12" s="681"/>
      <c r="H12" s="536"/>
      <c r="I12" s="537"/>
      <c r="J12" s="538"/>
      <c r="K12" s="536"/>
      <c r="L12" s="537"/>
      <c r="M12" s="538"/>
      <c r="N12" s="714"/>
      <c r="O12" s="715"/>
      <c r="P12" s="716"/>
      <c r="Q12" s="714"/>
      <c r="R12" s="715"/>
      <c r="S12" s="716"/>
      <c r="T12" s="536"/>
      <c r="U12" s="537"/>
      <c r="V12" s="537"/>
      <c r="W12" s="537"/>
      <c r="X12" s="537"/>
      <c r="Y12" s="537"/>
      <c r="Z12" s="537"/>
      <c r="AA12" s="538"/>
    </row>
    <row r="13" spans="1:52" s="98" customFormat="1" ht="15" customHeight="1" x14ac:dyDescent="0.2">
      <c r="B13" s="682"/>
      <c r="C13" s="681" t="s">
        <v>244</v>
      </c>
      <c r="D13" s="681"/>
      <c r="E13" s="681"/>
      <c r="F13" s="681"/>
      <c r="G13" s="681"/>
      <c r="H13" s="536"/>
      <c r="I13" s="537"/>
      <c r="J13" s="538"/>
      <c r="K13" s="536"/>
      <c r="L13" s="537"/>
      <c r="M13" s="538"/>
      <c r="N13" s="714"/>
      <c r="O13" s="715"/>
      <c r="P13" s="716"/>
      <c r="Q13" s="714"/>
      <c r="R13" s="715"/>
      <c r="S13" s="716"/>
      <c r="T13" s="536"/>
      <c r="U13" s="537"/>
      <c r="V13" s="537"/>
      <c r="W13" s="537"/>
      <c r="X13" s="537"/>
      <c r="Y13" s="537"/>
      <c r="Z13" s="537"/>
      <c r="AA13" s="538"/>
    </row>
    <row r="14" spans="1:52" s="98" customFormat="1" ht="15" customHeight="1" x14ac:dyDescent="0.2">
      <c r="B14" s="682"/>
      <c r="C14" s="681" t="s">
        <v>246</v>
      </c>
      <c r="D14" s="681"/>
      <c r="E14" s="681"/>
      <c r="F14" s="681"/>
      <c r="G14" s="681"/>
      <c r="H14" s="536"/>
      <c r="I14" s="537"/>
      <c r="J14" s="538"/>
      <c r="K14" s="536"/>
      <c r="L14" s="537"/>
      <c r="M14" s="538"/>
      <c r="N14" s="714"/>
      <c r="O14" s="715"/>
      <c r="P14" s="716"/>
      <c r="Q14" s="714"/>
      <c r="R14" s="715"/>
      <c r="S14" s="716"/>
      <c r="T14" s="536"/>
      <c r="U14" s="537"/>
      <c r="V14" s="537"/>
      <c r="W14" s="537"/>
      <c r="X14" s="537"/>
      <c r="Y14" s="537"/>
      <c r="Z14" s="537"/>
      <c r="AA14" s="538"/>
    </row>
    <row r="15" spans="1:52" s="98" customFormat="1" ht="15" customHeight="1" x14ac:dyDescent="0.2">
      <c r="B15" s="682"/>
      <c r="C15" s="643" t="s">
        <v>242</v>
      </c>
      <c r="D15" s="644"/>
      <c r="E15" s="644"/>
      <c r="F15" s="644"/>
      <c r="G15" s="645"/>
      <c r="H15" s="536"/>
      <c r="I15" s="537"/>
      <c r="J15" s="538"/>
      <c r="K15" s="536"/>
      <c r="L15" s="537"/>
      <c r="M15" s="538"/>
      <c r="N15" s="714"/>
      <c r="O15" s="715"/>
      <c r="P15" s="716"/>
      <c r="Q15" s="714"/>
      <c r="R15" s="715"/>
      <c r="S15" s="716"/>
      <c r="T15" s="536"/>
      <c r="U15" s="537"/>
      <c r="V15" s="537"/>
      <c r="W15" s="537"/>
      <c r="X15" s="537"/>
      <c r="Y15" s="537"/>
      <c r="Z15" s="537"/>
      <c r="AA15" s="538"/>
    </row>
    <row r="16" spans="1:52" s="98" customFormat="1" ht="15" customHeight="1" x14ac:dyDescent="0.2">
      <c r="B16" s="683"/>
      <c r="C16" s="556" t="s">
        <v>247</v>
      </c>
      <c r="D16" s="556"/>
      <c r="E16" s="556"/>
      <c r="F16" s="556"/>
      <c r="G16" s="556"/>
      <c r="H16" s="557">
        <f>SUM(H12:J14)</f>
        <v>0</v>
      </c>
      <c r="I16" s="557"/>
      <c r="J16" s="557"/>
      <c r="K16" s="557">
        <f>SUM(K12:M14)</f>
        <v>0</v>
      </c>
      <c r="L16" s="557"/>
      <c r="M16" s="557"/>
      <c r="N16" s="717">
        <f>SUM(N12:P14)</f>
        <v>0</v>
      </c>
      <c r="O16" s="717"/>
      <c r="P16" s="717"/>
      <c r="Q16" s="718">
        <f>SUM(Q12:S14)</f>
        <v>0</v>
      </c>
      <c r="R16" s="718"/>
      <c r="S16" s="718"/>
      <c r="T16" s="536"/>
      <c r="U16" s="537"/>
      <c r="V16" s="537"/>
      <c r="W16" s="537"/>
      <c r="X16" s="537"/>
      <c r="Y16" s="537"/>
      <c r="Z16" s="537"/>
      <c r="AA16" s="538"/>
    </row>
    <row r="17" spans="2:27" s="98" customFormat="1" ht="13.5" customHeight="1" x14ac:dyDescent="0.2">
      <c r="B17" s="99" t="s">
        <v>447</v>
      </c>
    </row>
    <row r="18" spans="2:27" s="98" customFormat="1" ht="13.5" customHeight="1" x14ac:dyDescent="0.2">
      <c r="B18" s="99" t="s">
        <v>448</v>
      </c>
    </row>
    <row r="19" spans="2:27" ht="14.25" customHeight="1" x14ac:dyDescent="0.2">
      <c r="B19" s="20"/>
      <c r="C19" s="20"/>
      <c r="D19" s="20"/>
      <c r="E19" s="20"/>
      <c r="F19" s="20"/>
      <c r="G19" s="20"/>
      <c r="H19" s="5"/>
      <c r="I19" s="5"/>
      <c r="J19" s="5"/>
      <c r="K19" s="5"/>
      <c r="L19" s="5"/>
      <c r="M19" s="5"/>
      <c r="N19" s="5"/>
      <c r="O19" s="5"/>
      <c r="P19" s="5"/>
      <c r="Q19" s="5"/>
      <c r="R19" s="5"/>
      <c r="S19" s="5"/>
      <c r="T19" s="5"/>
      <c r="U19" s="5"/>
      <c r="V19" s="5"/>
      <c r="W19" s="5"/>
      <c r="X19" s="5"/>
      <c r="Y19" s="5"/>
      <c r="Z19" s="5"/>
      <c r="AA19" s="5"/>
    </row>
    <row r="20" spans="2:27" ht="21" customHeight="1" x14ac:dyDescent="0.2">
      <c r="B20" s="48" t="s">
        <v>565</v>
      </c>
      <c r="C20" s="20"/>
      <c r="D20" s="20"/>
      <c r="E20" s="20"/>
      <c r="F20" s="20"/>
      <c r="G20" s="20"/>
      <c r="H20" s="5"/>
      <c r="I20" s="5"/>
      <c r="J20" s="5"/>
      <c r="K20" s="5"/>
      <c r="L20" s="5"/>
      <c r="M20" s="5"/>
      <c r="N20" s="5"/>
      <c r="O20" s="5"/>
      <c r="P20" s="5"/>
      <c r="Q20" s="5"/>
      <c r="R20" s="5"/>
      <c r="S20" s="5"/>
      <c r="T20" s="5"/>
      <c r="U20" s="5"/>
      <c r="V20" s="50"/>
      <c r="X20" s="50"/>
      <c r="Z20" s="5"/>
      <c r="AA20" s="51" t="s">
        <v>57</v>
      </c>
    </row>
    <row r="21" spans="2:27" ht="21" customHeight="1" x14ac:dyDescent="0.2">
      <c r="B21" s="342"/>
      <c r="C21" s="343"/>
      <c r="D21" s="343"/>
      <c r="E21" s="343"/>
      <c r="F21" s="344"/>
      <c r="G21" s="675" t="s">
        <v>120</v>
      </c>
      <c r="H21" s="343"/>
      <c r="I21" s="344"/>
      <c r="J21" s="646" t="s">
        <v>78</v>
      </c>
      <c r="K21" s="647"/>
      <c r="L21" s="648"/>
      <c r="M21" s="646" t="s">
        <v>245</v>
      </c>
      <c r="N21" s="647"/>
      <c r="O21" s="648"/>
      <c r="P21" s="646" t="s">
        <v>3</v>
      </c>
      <c r="Q21" s="720"/>
      <c r="R21" s="721"/>
      <c r="S21" s="646" t="s">
        <v>121</v>
      </c>
      <c r="T21" s="647"/>
      <c r="U21" s="648"/>
      <c r="V21" s="646" t="s">
        <v>122</v>
      </c>
      <c r="W21" s="647"/>
      <c r="X21" s="648"/>
      <c r="Y21" s="660" t="s">
        <v>179</v>
      </c>
      <c r="Z21" s="661"/>
      <c r="AA21" s="662"/>
    </row>
    <row r="22" spans="2:27" ht="38.25" customHeight="1" x14ac:dyDescent="0.2">
      <c r="B22" s="669"/>
      <c r="C22" s="670"/>
      <c r="D22" s="670"/>
      <c r="E22" s="670"/>
      <c r="F22" s="671"/>
      <c r="G22" s="669"/>
      <c r="H22" s="670"/>
      <c r="I22" s="671"/>
      <c r="J22" s="649"/>
      <c r="K22" s="650"/>
      <c r="L22" s="651"/>
      <c r="M22" s="649"/>
      <c r="N22" s="650"/>
      <c r="O22" s="651"/>
      <c r="P22" s="722"/>
      <c r="Q22" s="723"/>
      <c r="R22" s="724"/>
      <c r="S22" s="649"/>
      <c r="T22" s="650"/>
      <c r="U22" s="651"/>
      <c r="V22" s="649"/>
      <c r="W22" s="650"/>
      <c r="X22" s="651"/>
      <c r="Y22" s="663"/>
      <c r="Z22" s="664"/>
      <c r="AA22" s="665"/>
    </row>
    <row r="23" spans="2:27" ht="30" customHeight="1" x14ac:dyDescent="0.2">
      <c r="B23" s="672"/>
      <c r="C23" s="673"/>
      <c r="D23" s="673"/>
      <c r="E23" s="673"/>
      <c r="F23" s="674"/>
      <c r="G23" s="672"/>
      <c r="H23" s="673"/>
      <c r="I23" s="674"/>
      <c r="J23" s="652"/>
      <c r="K23" s="653"/>
      <c r="L23" s="654"/>
      <c r="M23" s="652"/>
      <c r="N23" s="653"/>
      <c r="O23" s="654"/>
      <c r="P23" s="725"/>
      <c r="Q23" s="726"/>
      <c r="R23" s="727"/>
      <c r="S23" s="652"/>
      <c r="T23" s="653"/>
      <c r="U23" s="654"/>
      <c r="V23" s="652"/>
      <c r="W23" s="653"/>
      <c r="X23" s="654"/>
      <c r="Y23" s="666"/>
      <c r="Z23" s="667"/>
      <c r="AA23" s="668"/>
    </row>
    <row r="24" spans="2:27" ht="15" customHeight="1" x14ac:dyDescent="0.2">
      <c r="B24" s="330" t="s">
        <v>531</v>
      </c>
      <c r="C24" s="331"/>
      <c r="D24" s="331"/>
      <c r="E24" s="331"/>
      <c r="F24" s="332"/>
      <c r="G24" s="676">
        <f>SUM('１－１．組織等'!U15:U19)</f>
        <v>0</v>
      </c>
      <c r="H24" s="676"/>
      <c r="I24" s="677"/>
      <c r="J24" s="640"/>
      <c r="K24" s="641"/>
      <c r="L24" s="642"/>
      <c r="M24" s="640"/>
      <c r="N24" s="641"/>
      <c r="O24" s="642"/>
      <c r="P24" s="640"/>
      <c r="Q24" s="641"/>
      <c r="R24" s="642"/>
      <c r="S24" s="655" t="str">
        <f>+IFERROR(J24/G24,"")</f>
        <v/>
      </c>
      <c r="T24" s="656"/>
      <c r="U24" s="657"/>
      <c r="V24" s="655" t="str">
        <f>+IFERROR(M24/G24,"")</f>
        <v/>
      </c>
      <c r="W24" s="656"/>
      <c r="X24" s="657"/>
      <c r="Y24" s="655" t="str">
        <f>+IFERROR(P24/G24,"")</f>
        <v/>
      </c>
      <c r="Z24" s="656"/>
      <c r="AA24" s="657"/>
    </row>
    <row r="25" spans="2:27" ht="14.25" customHeight="1" x14ac:dyDescent="0.2">
      <c r="B25" s="6"/>
      <c r="C25" s="6"/>
      <c r="D25" s="6"/>
      <c r="E25" s="6"/>
      <c r="F25" s="6"/>
      <c r="G25" s="6"/>
      <c r="H25" s="6"/>
      <c r="I25" s="6"/>
      <c r="J25" s="6"/>
      <c r="K25" s="6"/>
      <c r="L25" s="6"/>
      <c r="M25" s="6"/>
      <c r="N25" s="6"/>
      <c r="O25" s="6"/>
      <c r="P25" s="6"/>
      <c r="Q25" s="6"/>
      <c r="R25" s="6"/>
      <c r="S25" s="6"/>
      <c r="T25" s="6"/>
      <c r="U25" s="6"/>
      <c r="V25" s="6"/>
      <c r="W25" s="6"/>
      <c r="X25" s="6"/>
      <c r="Y25" s="6"/>
      <c r="Z25" s="6"/>
      <c r="AA25" s="5"/>
    </row>
    <row r="26" spans="2:27" ht="13.5" customHeight="1" x14ac:dyDescent="0.2">
      <c r="B26" s="678" t="s">
        <v>457</v>
      </c>
      <c r="C26" s="678"/>
      <c r="D26" s="678"/>
      <c r="E26" s="678"/>
      <c r="F26" s="678"/>
      <c r="G26" s="678"/>
      <c r="H26" s="678"/>
      <c r="I26" s="678"/>
      <c r="J26" s="678"/>
      <c r="K26" s="678"/>
      <c r="L26" s="678"/>
      <c r="M26" s="678"/>
      <c r="N26" s="678"/>
      <c r="O26" s="678"/>
      <c r="P26" s="678"/>
      <c r="Q26" s="678"/>
      <c r="R26" s="678"/>
      <c r="S26" s="678"/>
      <c r="T26" s="678"/>
      <c r="U26" s="678"/>
      <c r="V26" s="678"/>
      <c r="W26" s="678"/>
      <c r="X26" s="678"/>
      <c r="Y26" s="678"/>
      <c r="Z26" s="678"/>
      <c r="AA26" s="678"/>
    </row>
    <row r="27" spans="2:27" s="32" customFormat="1" ht="18" customHeight="1" x14ac:dyDescent="0.2">
      <c r="B27" s="545" t="s">
        <v>250</v>
      </c>
      <c r="C27" s="545"/>
      <c r="D27" s="545" t="s">
        <v>22</v>
      </c>
      <c r="E27" s="545"/>
      <c r="F27" s="545"/>
      <c r="G27" s="545"/>
      <c r="H27" s="545"/>
      <c r="I27" s="542" t="s">
        <v>23</v>
      </c>
      <c r="J27" s="542"/>
      <c r="K27" s="542"/>
      <c r="L27" s="542"/>
      <c r="M27" s="542"/>
      <c r="N27" s="542"/>
      <c r="O27" s="542" t="s">
        <v>24</v>
      </c>
      <c r="P27" s="542"/>
      <c r="Q27" s="542"/>
      <c r="R27" s="542"/>
      <c r="S27" s="542"/>
      <c r="T27" s="542"/>
      <c r="U27" s="542" t="s">
        <v>84</v>
      </c>
      <c r="V27" s="542"/>
      <c r="W27" s="542"/>
      <c r="X27" s="542" t="s">
        <v>4</v>
      </c>
      <c r="Y27" s="545"/>
      <c r="Z27" s="545"/>
      <c r="AA27" s="545"/>
    </row>
    <row r="28" spans="2:27" s="32" customFormat="1" ht="18.75" customHeight="1" x14ac:dyDescent="0.2">
      <c r="B28" s="545"/>
      <c r="C28" s="545"/>
      <c r="D28" s="545"/>
      <c r="E28" s="545"/>
      <c r="F28" s="545"/>
      <c r="G28" s="545"/>
      <c r="H28" s="545"/>
      <c r="I28" s="542"/>
      <c r="J28" s="542"/>
      <c r="K28" s="542"/>
      <c r="L28" s="542"/>
      <c r="M28" s="542"/>
      <c r="N28" s="542"/>
      <c r="O28" s="542"/>
      <c r="P28" s="542"/>
      <c r="Q28" s="542"/>
      <c r="R28" s="542"/>
      <c r="S28" s="542"/>
      <c r="T28" s="542"/>
      <c r="U28" s="542"/>
      <c r="V28" s="542"/>
      <c r="W28" s="542"/>
      <c r="X28" s="545"/>
      <c r="Y28" s="545"/>
      <c r="Z28" s="545"/>
      <c r="AA28" s="545"/>
    </row>
    <row r="29" spans="2:27" s="32" customFormat="1" ht="25.5" customHeight="1" x14ac:dyDescent="0.2">
      <c r="B29" s="561" t="s">
        <v>533</v>
      </c>
      <c r="C29" s="561"/>
      <c r="D29" s="555" t="s">
        <v>458</v>
      </c>
      <c r="E29" s="555"/>
      <c r="F29" s="555"/>
      <c r="G29" s="555"/>
      <c r="H29" s="555"/>
      <c r="I29" s="543" t="s">
        <v>189</v>
      </c>
      <c r="J29" s="543"/>
      <c r="K29" s="543"/>
      <c r="L29" s="543"/>
      <c r="M29" s="543"/>
      <c r="N29" s="543"/>
      <c r="O29" s="543" t="s">
        <v>189</v>
      </c>
      <c r="P29" s="543"/>
      <c r="Q29" s="543"/>
      <c r="R29" s="543"/>
      <c r="S29" s="543"/>
      <c r="T29" s="543"/>
      <c r="U29" s="547">
        <v>30</v>
      </c>
      <c r="V29" s="547"/>
      <c r="W29" s="547"/>
      <c r="X29" s="543" t="s">
        <v>5</v>
      </c>
      <c r="Y29" s="543"/>
      <c r="Z29" s="543"/>
      <c r="AA29" s="543"/>
    </row>
    <row r="30" spans="2:27" s="32" customFormat="1" ht="25.5" customHeight="1" x14ac:dyDescent="0.2">
      <c r="B30" s="544"/>
      <c r="C30" s="544"/>
      <c r="D30" s="544"/>
      <c r="E30" s="544"/>
      <c r="F30" s="544"/>
      <c r="G30" s="544"/>
      <c r="H30" s="544"/>
      <c r="I30" s="544"/>
      <c r="J30" s="544"/>
      <c r="K30" s="544"/>
      <c r="L30" s="544"/>
      <c r="M30" s="544"/>
      <c r="N30" s="544"/>
      <c r="O30" s="546"/>
      <c r="P30" s="546"/>
      <c r="Q30" s="546"/>
      <c r="R30" s="546"/>
      <c r="S30" s="546"/>
      <c r="T30" s="546"/>
      <c r="U30" s="548"/>
      <c r="V30" s="548"/>
      <c r="W30" s="548"/>
      <c r="X30" s="546"/>
      <c r="Y30" s="546"/>
      <c r="Z30" s="546"/>
      <c r="AA30" s="546"/>
    </row>
    <row r="31" spans="2:27" s="32" customFormat="1" ht="25.5" customHeight="1" x14ac:dyDescent="0.2">
      <c r="B31" s="544"/>
      <c r="C31" s="544"/>
      <c r="D31" s="544"/>
      <c r="E31" s="544"/>
      <c r="F31" s="544"/>
      <c r="G31" s="544"/>
      <c r="H31" s="544"/>
      <c r="I31" s="544"/>
      <c r="J31" s="544"/>
      <c r="K31" s="544"/>
      <c r="L31" s="544"/>
      <c r="M31" s="544"/>
      <c r="N31" s="544"/>
      <c r="O31" s="546"/>
      <c r="P31" s="546"/>
      <c r="Q31" s="546"/>
      <c r="R31" s="546"/>
      <c r="S31" s="546"/>
      <c r="T31" s="546"/>
      <c r="U31" s="548"/>
      <c r="V31" s="548"/>
      <c r="W31" s="548"/>
      <c r="X31" s="546"/>
      <c r="Y31" s="546"/>
      <c r="Z31" s="546"/>
      <c r="AA31" s="546"/>
    </row>
    <row r="32" spans="2:27" s="32" customFormat="1" ht="25.5" customHeight="1" x14ac:dyDescent="0.2">
      <c r="B32" s="544"/>
      <c r="C32" s="544"/>
      <c r="D32" s="544"/>
      <c r="E32" s="544"/>
      <c r="F32" s="544"/>
      <c r="G32" s="544"/>
      <c r="H32" s="544"/>
      <c r="I32" s="544"/>
      <c r="J32" s="544"/>
      <c r="K32" s="544"/>
      <c r="L32" s="544"/>
      <c r="M32" s="544"/>
      <c r="N32" s="544"/>
      <c r="O32" s="546"/>
      <c r="P32" s="546"/>
      <c r="Q32" s="546"/>
      <c r="R32" s="546"/>
      <c r="S32" s="546"/>
      <c r="T32" s="546"/>
      <c r="U32" s="548"/>
      <c r="V32" s="548"/>
      <c r="W32" s="548"/>
      <c r="X32" s="546"/>
      <c r="Y32" s="546"/>
      <c r="Z32" s="546"/>
      <c r="AA32" s="546"/>
    </row>
    <row r="33" spans="2:27" s="32" customFormat="1" ht="25.5" customHeight="1" x14ac:dyDescent="0.2">
      <c r="B33" s="544"/>
      <c r="C33" s="544"/>
      <c r="D33" s="544"/>
      <c r="E33" s="544"/>
      <c r="F33" s="544"/>
      <c r="G33" s="544"/>
      <c r="H33" s="544"/>
      <c r="I33" s="544"/>
      <c r="J33" s="544"/>
      <c r="K33" s="544"/>
      <c r="L33" s="544"/>
      <c r="M33" s="544"/>
      <c r="N33" s="544"/>
      <c r="O33" s="546"/>
      <c r="P33" s="546"/>
      <c r="Q33" s="546"/>
      <c r="R33" s="546"/>
      <c r="S33" s="546"/>
      <c r="T33" s="546"/>
      <c r="U33" s="548"/>
      <c r="V33" s="548"/>
      <c r="W33" s="548"/>
      <c r="X33" s="546"/>
      <c r="Y33" s="546"/>
      <c r="Z33" s="546"/>
      <c r="AA33" s="546"/>
    </row>
    <row r="34" spans="2:27" ht="19.5" customHeight="1" x14ac:dyDescent="0.2">
      <c r="B34" s="48" t="s">
        <v>567</v>
      </c>
    </row>
    <row r="35" spans="2:27" ht="19.5" customHeight="1" x14ac:dyDescent="0.2">
      <c r="B35" s="48" t="s">
        <v>568</v>
      </c>
    </row>
    <row r="36" spans="2:27" ht="13.5" customHeight="1" x14ac:dyDescent="0.2">
      <c r="B36" s="503" t="s">
        <v>28</v>
      </c>
      <c r="C36" s="504"/>
      <c r="D36" s="504"/>
      <c r="E36" s="504"/>
      <c r="F36" s="504"/>
      <c r="G36" s="504"/>
      <c r="H36" s="504"/>
      <c r="I36" s="505"/>
      <c r="J36" s="512" t="s">
        <v>531</v>
      </c>
      <c r="K36" s="513"/>
      <c r="L36" s="513"/>
      <c r="M36" s="513"/>
      <c r="N36" s="513"/>
      <c r="O36" s="513"/>
      <c r="P36" s="513"/>
      <c r="Q36" s="513"/>
      <c r="R36" s="513"/>
      <c r="S36" s="513"/>
      <c r="T36" s="513"/>
      <c r="U36" s="513"/>
      <c r="V36" s="513"/>
      <c r="W36" s="513"/>
      <c r="X36" s="513"/>
      <c r="Y36" s="513"/>
      <c r="Z36" s="513"/>
      <c r="AA36" s="514"/>
    </row>
    <row r="37" spans="2:27" ht="13.5" customHeight="1" x14ac:dyDescent="0.2">
      <c r="B37" s="506"/>
      <c r="C37" s="507"/>
      <c r="D37" s="507"/>
      <c r="E37" s="507"/>
      <c r="F37" s="507"/>
      <c r="G37" s="507"/>
      <c r="H37" s="507"/>
      <c r="I37" s="508"/>
      <c r="J37" s="512" t="s">
        <v>37</v>
      </c>
      <c r="K37" s="513"/>
      <c r="L37" s="513"/>
      <c r="M37" s="513"/>
      <c r="N37" s="513"/>
      <c r="O37" s="514"/>
      <c r="P37" s="503" t="s">
        <v>129</v>
      </c>
      <c r="Q37" s="504"/>
      <c r="R37" s="505"/>
      <c r="S37" s="512" t="s">
        <v>130</v>
      </c>
      <c r="T37" s="513"/>
      <c r="U37" s="513"/>
      <c r="V37" s="513"/>
      <c r="W37" s="513"/>
      <c r="X37" s="513"/>
      <c r="Y37" s="513"/>
      <c r="Z37" s="513"/>
      <c r="AA37" s="514"/>
    </row>
    <row r="38" spans="2:27" ht="13.5" customHeight="1" x14ac:dyDescent="0.2">
      <c r="B38" s="509"/>
      <c r="C38" s="510"/>
      <c r="D38" s="510"/>
      <c r="E38" s="510"/>
      <c r="F38" s="510"/>
      <c r="G38" s="510"/>
      <c r="H38" s="510"/>
      <c r="I38" s="511"/>
      <c r="J38" s="503" t="s">
        <v>28</v>
      </c>
      <c r="K38" s="505"/>
      <c r="L38" s="515" t="s">
        <v>131</v>
      </c>
      <c r="M38" s="516"/>
      <c r="N38" s="515" t="s">
        <v>132</v>
      </c>
      <c r="O38" s="516"/>
      <c r="P38" s="509"/>
      <c r="Q38" s="510"/>
      <c r="R38" s="511"/>
      <c r="S38" s="517" t="s">
        <v>133</v>
      </c>
      <c r="T38" s="518"/>
      <c r="U38" s="518"/>
      <c r="V38" s="518"/>
      <c r="W38" s="519"/>
      <c r="X38" s="515" t="s">
        <v>134</v>
      </c>
      <c r="Y38" s="523"/>
      <c r="Z38" s="523"/>
      <c r="AA38" s="516"/>
    </row>
    <row r="39" spans="2:27" ht="13.5" customHeight="1" x14ac:dyDescent="0.2">
      <c r="B39" s="454" t="s">
        <v>438</v>
      </c>
      <c r="C39" s="455"/>
      <c r="D39" s="455"/>
      <c r="E39" s="455"/>
      <c r="F39" s="455"/>
      <c r="G39" s="455"/>
      <c r="H39" s="455"/>
      <c r="I39" s="456"/>
      <c r="J39" s="509"/>
      <c r="K39" s="511"/>
      <c r="L39" s="524" t="s">
        <v>39</v>
      </c>
      <c r="M39" s="525"/>
      <c r="N39" s="524" t="s">
        <v>39</v>
      </c>
      <c r="O39" s="525"/>
      <c r="P39" s="512" t="s">
        <v>135</v>
      </c>
      <c r="Q39" s="513"/>
      <c r="R39" s="514"/>
      <c r="S39" s="520"/>
      <c r="T39" s="521"/>
      <c r="U39" s="521"/>
      <c r="V39" s="521"/>
      <c r="W39" s="522"/>
      <c r="X39" s="515" t="s">
        <v>136</v>
      </c>
      <c r="Y39" s="523"/>
      <c r="Z39" s="523"/>
      <c r="AA39" s="516"/>
    </row>
    <row r="40" spans="2:27" ht="13.05" customHeight="1" x14ac:dyDescent="0.2">
      <c r="B40" s="192"/>
      <c r="C40" s="467" t="s">
        <v>9</v>
      </c>
      <c r="D40" s="468"/>
      <c r="E40" s="468"/>
      <c r="F40" s="468"/>
      <c r="G40" s="468"/>
      <c r="H40" s="468"/>
      <c r="I40" s="469"/>
      <c r="J40" s="394" t="s">
        <v>137</v>
      </c>
      <c r="K40" s="395"/>
      <c r="L40" s="534"/>
      <c r="M40" s="535"/>
      <c r="N40" s="534"/>
      <c r="O40" s="535"/>
      <c r="P40" s="400" t="str">
        <f>+IFERROR(N40/L40,"")</f>
        <v/>
      </c>
      <c r="Q40" s="401"/>
      <c r="R40" s="402"/>
      <c r="S40" s="473">
        <f>X40+X41</f>
        <v>0</v>
      </c>
      <c r="T40" s="474"/>
      <c r="U40" s="474"/>
      <c r="V40" s="474"/>
      <c r="W40" s="475"/>
      <c r="X40" s="526"/>
      <c r="Y40" s="527"/>
      <c r="Z40" s="527"/>
      <c r="AA40" s="528"/>
    </row>
    <row r="41" spans="2:27" ht="13.05" customHeight="1" x14ac:dyDescent="0.2">
      <c r="B41" s="192"/>
      <c r="C41" s="479"/>
      <c r="D41" s="480"/>
      <c r="E41" s="480"/>
      <c r="F41" s="480"/>
      <c r="G41" s="480"/>
      <c r="H41" s="480"/>
      <c r="I41" s="481"/>
      <c r="J41" s="412" t="s">
        <v>138</v>
      </c>
      <c r="K41" s="413"/>
      <c r="L41" s="444"/>
      <c r="M41" s="445"/>
      <c r="N41" s="529"/>
      <c r="O41" s="530"/>
      <c r="P41" s="448"/>
      <c r="Q41" s="449"/>
      <c r="R41" s="450"/>
      <c r="S41" s="476"/>
      <c r="T41" s="477"/>
      <c r="U41" s="477"/>
      <c r="V41" s="477"/>
      <c r="W41" s="478"/>
      <c r="X41" s="531"/>
      <c r="Y41" s="532"/>
      <c r="Z41" s="532"/>
      <c r="AA41" s="533"/>
    </row>
    <row r="42" spans="2:27" ht="13.05" customHeight="1" x14ac:dyDescent="0.2">
      <c r="B42" s="192"/>
      <c r="C42" s="467" t="s">
        <v>442</v>
      </c>
      <c r="D42" s="468"/>
      <c r="E42" s="468"/>
      <c r="F42" s="468"/>
      <c r="G42" s="468"/>
      <c r="H42" s="468"/>
      <c r="I42" s="469"/>
      <c r="J42" s="394" t="s">
        <v>137</v>
      </c>
      <c r="K42" s="395"/>
      <c r="L42" s="534"/>
      <c r="M42" s="535"/>
      <c r="N42" s="534"/>
      <c r="O42" s="535"/>
      <c r="P42" s="400" t="str">
        <f>+IFERROR(N42/L42,"")</f>
        <v/>
      </c>
      <c r="Q42" s="401"/>
      <c r="R42" s="402"/>
      <c r="S42" s="473">
        <f>X42+X43</f>
        <v>0</v>
      </c>
      <c r="T42" s="474"/>
      <c r="U42" s="474"/>
      <c r="V42" s="474"/>
      <c r="W42" s="475"/>
      <c r="X42" s="526"/>
      <c r="Y42" s="527"/>
      <c r="Z42" s="527"/>
      <c r="AA42" s="528"/>
    </row>
    <row r="43" spans="2:27" ht="13.05" customHeight="1" x14ac:dyDescent="0.2">
      <c r="B43" s="192"/>
      <c r="C43" s="631"/>
      <c r="D43" s="632"/>
      <c r="E43" s="632"/>
      <c r="F43" s="632"/>
      <c r="G43" s="632"/>
      <c r="H43" s="632"/>
      <c r="I43" s="633"/>
      <c r="J43" s="658" t="s">
        <v>138</v>
      </c>
      <c r="K43" s="659"/>
      <c r="L43" s="607"/>
      <c r="M43" s="608"/>
      <c r="N43" s="571"/>
      <c r="O43" s="572"/>
      <c r="P43" s="568"/>
      <c r="Q43" s="569"/>
      <c r="R43" s="570"/>
      <c r="S43" s="573"/>
      <c r="T43" s="574"/>
      <c r="U43" s="574"/>
      <c r="V43" s="574"/>
      <c r="W43" s="575"/>
      <c r="X43" s="602"/>
      <c r="Y43" s="603"/>
      <c r="Z43" s="603"/>
      <c r="AA43" s="604"/>
    </row>
    <row r="44" spans="2:27" ht="13.05" customHeight="1" x14ac:dyDescent="0.2">
      <c r="B44" s="192"/>
      <c r="C44" s="490" t="s">
        <v>537</v>
      </c>
      <c r="D44" s="491"/>
      <c r="E44" s="491"/>
      <c r="F44" s="491"/>
      <c r="G44" s="491"/>
      <c r="H44" s="491"/>
      <c r="I44" s="491"/>
      <c r="J44" s="494" t="s">
        <v>137</v>
      </c>
      <c r="K44" s="494"/>
      <c r="L44" s="566"/>
      <c r="M44" s="566"/>
      <c r="N44" s="566"/>
      <c r="O44" s="566"/>
      <c r="P44" s="496" t="str">
        <f>+IFERROR(N44/L44,"")</f>
        <v/>
      </c>
      <c r="Q44" s="496"/>
      <c r="R44" s="496"/>
      <c r="S44" s="567">
        <f>X44+X45</f>
        <v>0</v>
      </c>
      <c r="T44" s="567"/>
      <c r="U44" s="567"/>
      <c r="V44" s="567"/>
      <c r="W44" s="567"/>
      <c r="X44" s="601"/>
      <c r="Y44" s="601"/>
      <c r="Z44" s="601"/>
      <c r="AA44" s="601"/>
    </row>
    <row r="45" spans="2:27" ht="13.05" customHeight="1" x14ac:dyDescent="0.2">
      <c r="B45" s="192"/>
      <c r="C45" s="492"/>
      <c r="D45" s="493"/>
      <c r="E45" s="493"/>
      <c r="F45" s="493"/>
      <c r="G45" s="493"/>
      <c r="H45" s="493"/>
      <c r="I45" s="493"/>
      <c r="J45" s="497" t="s">
        <v>138</v>
      </c>
      <c r="K45" s="497"/>
      <c r="L45" s="498"/>
      <c r="M45" s="498"/>
      <c r="N45" s="577"/>
      <c r="O45" s="577"/>
      <c r="P45" s="500"/>
      <c r="Q45" s="500"/>
      <c r="R45" s="500"/>
      <c r="S45" s="567"/>
      <c r="T45" s="567"/>
      <c r="U45" s="567"/>
      <c r="V45" s="567"/>
      <c r="W45" s="567"/>
      <c r="X45" s="565"/>
      <c r="Y45" s="565"/>
      <c r="Z45" s="565"/>
      <c r="AA45" s="565"/>
    </row>
    <row r="46" spans="2:27" ht="13.05" customHeight="1" x14ac:dyDescent="0.2">
      <c r="B46" s="192"/>
      <c r="C46" s="490" t="s">
        <v>538</v>
      </c>
      <c r="D46" s="491"/>
      <c r="E46" s="491"/>
      <c r="F46" s="491"/>
      <c r="G46" s="491"/>
      <c r="H46" s="491"/>
      <c r="I46" s="491"/>
      <c r="J46" s="494" t="s">
        <v>137</v>
      </c>
      <c r="K46" s="494"/>
      <c r="L46" s="566"/>
      <c r="M46" s="566"/>
      <c r="N46" s="566"/>
      <c r="O46" s="566"/>
      <c r="P46" s="496" t="str">
        <f>+IFERROR(N46/L46,"")</f>
        <v/>
      </c>
      <c r="Q46" s="496"/>
      <c r="R46" s="496"/>
      <c r="S46" s="567">
        <f>X46+X47</f>
        <v>0</v>
      </c>
      <c r="T46" s="567"/>
      <c r="U46" s="567"/>
      <c r="V46" s="567"/>
      <c r="W46" s="567"/>
      <c r="X46" s="576"/>
      <c r="Y46" s="576"/>
      <c r="Z46" s="576"/>
      <c r="AA46" s="576"/>
    </row>
    <row r="47" spans="2:27" ht="13.05" customHeight="1" x14ac:dyDescent="0.2">
      <c r="B47" s="192"/>
      <c r="C47" s="492"/>
      <c r="D47" s="493"/>
      <c r="E47" s="493"/>
      <c r="F47" s="493"/>
      <c r="G47" s="493"/>
      <c r="H47" s="493"/>
      <c r="I47" s="493"/>
      <c r="J47" s="497" t="s">
        <v>138</v>
      </c>
      <c r="K47" s="497"/>
      <c r="L47" s="498"/>
      <c r="M47" s="498"/>
      <c r="N47" s="577"/>
      <c r="O47" s="577"/>
      <c r="P47" s="500"/>
      <c r="Q47" s="500"/>
      <c r="R47" s="500"/>
      <c r="S47" s="567"/>
      <c r="T47" s="567"/>
      <c r="U47" s="567"/>
      <c r="V47" s="567"/>
      <c r="W47" s="567"/>
      <c r="X47" s="609"/>
      <c r="Y47" s="609"/>
      <c r="Z47" s="609"/>
      <c r="AA47" s="609"/>
    </row>
    <row r="48" spans="2:27" ht="13.05" customHeight="1" x14ac:dyDescent="0.2">
      <c r="B48" s="192"/>
      <c r="C48" s="467" t="s">
        <v>10</v>
      </c>
      <c r="D48" s="468"/>
      <c r="E48" s="468"/>
      <c r="F48" s="468"/>
      <c r="G48" s="468"/>
      <c r="H48" s="468"/>
      <c r="I48" s="469"/>
      <c r="J48" s="605" t="s">
        <v>137</v>
      </c>
      <c r="K48" s="606"/>
      <c r="L48" s="578"/>
      <c r="M48" s="579"/>
      <c r="N48" s="578"/>
      <c r="O48" s="579"/>
      <c r="P48" s="637" t="str">
        <f>+IFERROR(N48/L48,"")</f>
        <v/>
      </c>
      <c r="Q48" s="638"/>
      <c r="R48" s="639"/>
      <c r="S48" s="573">
        <f>X48+X49</f>
        <v>0</v>
      </c>
      <c r="T48" s="574"/>
      <c r="U48" s="574"/>
      <c r="V48" s="574"/>
      <c r="W48" s="575"/>
      <c r="X48" s="580"/>
      <c r="Y48" s="581"/>
      <c r="Z48" s="581"/>
      <c r="AA48" s="582"/>
    </row>
    <row r="49" spans="2:27" ht="13.05" customHeight="1" x14ac:dyDescent="0.2">
      <c r="B49" s="192"/>
      <c r="C49" s="479"/>
      <c r="D49" s="480"/>
      <c r="E49" s="480"/>
      <c r="F49" s="480"/>
      <c r="G49" s="480"/>
      <c r="H49" s="480"/>
      <c r="I49" s="481"/>
      <c r="J49" s="412" t="s">
        <v>138</v>
      </c>
      <c r="K49" s="413"/>
      <c r="L49" s="444"/>
      <c r="M49" s="445"/>
      <c r="N49" s="529"/>
      <c r="O49" s="530"/>
      <c r="P49" s="448"/>
      <c r="Q49" s="449"/>
      <c r="R49" s="450"/>
      <c r="S49" s="476"/>
      <c r="T49" s="477"/>
      <c r="U49" s="477"/>
      <c r="V49" s="477"/>
      <c r="W49" s="478"/>
      <c r="X49" s="531"/>
      <c r="Y49" s="532"/>
      <c r="Z49" s="532"/>
      <c r="AA49" s="533"/>
    </row>
    <row r="50" spans="2:27" ht="13.05" customHeight="1" x14ac:dyDescent="0.2">
      <c r="B50" s="192"/>
      <c r="C50" s="467" t="s">
        <v>11</v>
      </c>
      <c r="D50" s="468"/>
      <c r="E50" s="468"/>
      <c r="F50" s="468"/>
      <c r="G50" s="468"/>
      <c r="H50" s="468"/>
      <c r="I50" s="469"/>
      <c r="J50" s="394" t="s">
        <v>137</v>
      </c>
      <c r="K50" s="395"/>
      <c r="L50" s="534"/>
      <c r="M50" s="535"/>
      <c r="N50" s="534"/>
      <c r="O50" s="535"/>
      <c r="P50" s="400" t="str">
        <f>+IFERROR(N50/L50,"")</f>
        <v/>
      </c>
      <c r="Q50" s="401"/>
      <c r="R50" s="402"/>
      <c r="S50" s="473">
        <f>X50+X51</f>
        <v>0</v>
      </c>
      <c r="T50" s="474"/>
      <c r="U50" s="474"/>
      <c r="V50" s="474"/>
      <c r="W50" s="475"/>
      <c r="X50" s="526"/>
      <c r="Y50" s="527"/>
      <c r="Z50" s="527"/>
      <c r="AA50" s="528"/>
    </row>
    <row r="51" spans="2:27" ht="13.05" customHeight="1" x14ac:dyDescent="0.2">
      <c r="B51" s="192"/>
      <c r="C51" s="479"/>
      <c r="D51" s="480"/>
      <c r="E51" s="480"/>
      <c r="F51" s="480"/>
      <c r="G51" s="480"/>
      <c r="H51" s="480"/>
      <c r="I51" s="481"/>
      <c r="J51" s="412" t="s">
        <v>138</v>
      </c>
      <c r="K51" s="413"/>
      <c r="L51" s="444"/>
      <c r="M51" s="445"/>
      <c r="N51" s="529"/>
      <c r="O51" s="530"/>
      <c r="P51" s="448"/>
      <c r="Q51" s="449"/>
      <c r="R51" s="450"/>
      <c r="S51" s="476"/>
      <c r="T51" s="477"/>
      <c r="U51" s="477"/>
      <c r="V51" s="477"/>
      <c r="W51" s="478"/>
      <c r="X51" s="531"/>
      <c r="Y51" s="532"/>
      <c r="Z51" s="532"/>
      <c r="AA51" s="533"/>
    </row>
    <row r="52" spans="2:27" ht="13.05" customHeight="1" x14ac:dyDescent="0.2">
      <c r="B52" s="192"/>
      <c r="C52" s="467" t="s">
        <v>12</v>
      </c>
      <c r="D52" s="468"/>
      <c r="E52" s="468"/>
      <c r="F52" s="468"/>
      <c r="G52" s="468"/>
      <c r="H52" s="468"/>
      <c r="I52" s="469"/>
      <c r="J52" s="394" t="s">
        <v>137</v>
      </c>
      <c r="K52" s="395"/>
      <c r="L52" s="534"/>
      <c r="M52" s="535"/>
      <c r="N52" s="534"/>
      <c r="O52" s="535"/>
      <c r="P52" s="400" t="str">
        <f>+IFERROR(N52/L52,"")</f>
        <v/>
      </c>
      <c r="Q52" s="401"/>
      <c r="R52" s="402"/>
      <c r="S52" s="473">
        <f>X52+X53</f>
        <v>0</v>
      </c>
      <c r="T52" s="474"/>
      <c r="U52" s="474"/>
      <c r="V52" s="474"/>
      <c r="W52" s="475"/>
      <c r="X52" s="526"/>
      <c r="Y52" s="527"/>
      <c r="Z52" s="527"/>
      <c r="AA52" s="528"/>
    </row>
    <row r="53" spans="2:27" ht="13.05" customHeight="1" x14ac:dyDescent="0.2">
      <c r="B53" s="192"/>
      <c r="C53" s="479"/>
      <c r="D53" s="480"/>
      <c r="E53" s="480"/>
      <c r="F53" s="480"/>
      <c r="G53" s="480"/>
      <c r="H53" s="480"/>
      <c r="I53" s="481"/>
      <c r="J53" s="412" t="s">
        <v>138</v>
      </c>
      <c r="K53" s="413"/>
      <c r="L53" s="444"/>
      <c r="M53" s="445"/>
      <c r="N53" s="529"/>
      <c r="O53" s="530"/>
      <c r="P53" s="448"/>
      <c r="Q53" s="449"/>
      <c r="R53" s="450"/>
      <c r="S53" s="476"/>
      <c r="T53" s="477"/>
      <c r="U53" s="477"/>
      <c r="V53" s="477"/>
      <c r="W53" s="478"/>
      <c r="X53" s="531"/>
      <c r="Y53" s="532"/>
      <c r="Z53" s="532"/>
      <c r="AA53" s="533"/>
    </row>
    <row r="54" spans="2:27" ht="13.05" customHeight="1" x14ac:dyDescent="0.2">
      <c r="B54" s="192"/>
      <c r="C54" s="467" t="s">
        <v>139</v>
      </c>
      <c r="D54" s="468"/>
      <c r="E54" s="468"/>
      <c r="F54" s="468"/>
      <c r="G54" s="468"/>
      <c r="H54" s="468"/>
      <c r="I54" s="469"/>
      <c r="J54" s="394" t="s">
        <v>137</v>
      </c>
      <c r="K54" s="395"/>
      <c r="L54" s="534"/>
      <c r="M54" s="535"/>
      <c r="N54" s="534"/>
      <c r="O54" s="535"/>
      <c r="P54" s="400" t="str">
        <f>+IFERROR(N54/L54,"")</f>
        <v/>
      </c>
      <c r="Q54" s="401"/>
      <c r="R54" s="402"/>
      <c r="S54" s="473">
        <f>X54+X55</f>
        <v>0</v>
      </c>
      <c r="T54" s="474"/>
      <c r="U54" s="474"/>
      <c r="V54" s="474"/>
      <c r="W54" s="475"/>
      <c r="X54" s="526"/>
      <c r="Y54" s="527"/>
      <c r="Z54" s="527"/>
      <c r="AA54" s="528"/>
    </row>
    <row r="55" spans="2:27" ht="13.05" customHeight="1" x14ac:dyDescent="0.2">
      <c r="B55" s="192"/>
      <c r="C55" s="479"/>
      <c r="D55" s="480"/>
      <c r="E55" s="480"/>
      <c r="F55" s="480"/>
      <c r="G55" s="480"/>
      <c r="H55" s="480"/>
      <c r="I55" s="481"/>
      <c r="J55" s="412" t="s">
        <v>138</v>
      </c>
      <c r="K55" s="413"/>
      <c r="L55" s="444"/>
      <c r="M55" s="445"/>
      <c r="N55" s="529"/>
      <c r="O55" s="530"/>
      <c r="P55" s="448"/>
      <c r="Q55" s="449"/>
      <c r="R55" s="450"/>
      <c r="S55" s="476"/>
      <c r="T55" s="477"/>
      <c r="U55" s="477"/>
      <c r="V55" s="477"/>
      <c r="W55" s="478"/>
      <c r="X55" s="531"/>
      <c r="Y55" s="532"/>
      <c r="Z55" s="532"/>
      <c r="AA55" s="533"/>
    </row>
    <row r="56" spans="2:27" ht="13.05" customHeight="1" x14ac:dyDescent="0.2">
      <c r="B56" s="192"/>
      <c r="C56" s="467" t="s">
        <v>431</v>
      </c>
      <c r="D56" s="468"/>
      <c r="E56" s="468"/>
      <c r="F56" s="468"/>
      <c r="G56" s="468"/>
      <c r="H56" s="468"/>
      <c r="I56" s="469"/>
      <c r="J56" s="394" t="s">
        <v>137</v>
      </c>
      <c r="K56" s="395"/>
      <c r="L56" s="534"/>
      <c r="M56" s="535"/>
      <c r="N56" s="534"/>
      <c r="O56" s="535"/>
      <c r="P56" s="400" t="str">
        <f>+IFERROR(N56/L56,"")</f>
        <v/>
      </c>
      <c r="Q56" s="401"/>
      <c r="R56" s="402"/>
      <c r="S56" s="473">
        <f>X56+X57</f>
        <v>0</v>
      </c>
      <c r="T56" s="474"/>
      <c r="U56" s="474"/>
      <c r="V56" s="474"/>
      <c r="W56" s="475"/>
      <c r="X56" s="526"/>
      <c r="Y56" s="527"/>
      <c r="Z56" s="527"/>
      <c r="AA56" s="528"/>
    </row>
    <row r="57" spans="2:27" ht="13.05" customHeight="1" x14ac:dyDescent="0.2">
      <c r="B57" s="192"/>
      <c r="C57" s="479"/>
      <c r="D57" s="480"/>
      <c r="E57" s="480"/>
      <c r="F57" s="480"/>
      <c r="G57" s="480"/>
      <c r="H57" s="480"/>
      <c r="I57" s="481"/>
      <c r="J57" s="412" t="s">
        <v>138</v>
      </c>
      <c r="K57" s="413"/>
      <c r="L57" s="444"/>
      <c r="M57" s="445"/>
      <c r="N57" s="529"/>
      <c r="O57" s="530"/>
      <c r="P57" s="448"/>
      <c r="Q57" s="449"/>
      <c r="R57" s="450"/>
      <c r="S57" s="476"/>
      <c r="T57" s="477"/>
      <c r="U57" s="477"/>
      <c r="V57" s="477"/>
      <c r="W57" s="478"/>
      <c r="X57" s="531"/>
      <c r="Y57" s="532"/>
      <c r="Z57" s="532"/>
      <c r="AA57" s="533"/>
    </row>
    <row r="58" spans="2:27" ht="13.05" customHeight="1" x14ac:dyDescent="0.2">
      <c r="B58" s="192"/>
      <c r="C58" s="467" t="s">
        <v>432</v>
      </c>
      <c r="D58" s="468"/>
      <c r="E58" s="468"/>
      <c r="F58" s="468"/>
      <c r="G58" s="468"/>
      <c r="H58" s="468"/>
      <c r="I58" s="469"/>
      <c r="J58" s="394" t="s">
        <v>137</v>
      </c>
      <c r="K58" s="395"/>
      <c r="L58" s="534"/>
      <c r="M58" s="535"/>
      <c r="N58" s="534"/>
      <c r="O58" s="535"/>
      <c r="P58" s="400" t="str">
        <f>+IFERROR(N58/L58,"")</f>
        <v/>
      </c>
      <c r="Q58" s="401"/>
      <c r="R58" s="402"/>
      <c r="S58" s="473">
        <f>X58+X59</f>
        <v>0</v>
      </c>
      <c r="T58" s="474"/>
      <c r="U58" s="474"/>
      <c r="V58" s="474"/>
      <c r="W58" s="475"/>
      <c r="X58" s="526"/>
      <c r="Y58" s="527"/>
      <c r="Z58" s="527"/>
      <c r="AA58" s="528"/>
    </row>
    <row r="59" spans="2:27" ht="13.05" customHeight="1" x14ac:dyDescent="0.2">
      <c r="B59" s="192"/>
      <c r="C59" s="479"/>
      <c r="D59" s="480"/>
      <c r="E59" s="480"/>
      <c r="F59" s="480"/>
      <c r="G59" s="480"/>
      <c r="H59" s="480"/>
      <c r="I59" s="481"/>
      <c r="J59" s="412" t="s">
        <v>138</v>
      </c>
      <c r="K59" s="413"/>
      <c r="L59" s="444"/>
      <c r="M59" s="445"/>
      <c r="N59" s="529"/>
      <c r="O59" s="530"/>
      <c r="P59" s="448"/>
      <c r="Q59" s="449"/>
      <c r="R59" s="450"/>
      <c r="S59" s="476"/>
      <c r="T59" s="477"/>
      <c r="U59" s="477"/>
      <c r="V59" s="477"/>
      <c r="W59" s="478"/>
      <c r="X59" s="531"/>
      <c r="Y59" s="532"/>
      <c r="Z59" s="532"/>
      <c r="AA59" s="533"/>
    </row>
    <row r="60" spans="2:27" ht="13.05" customHeight="1" x14ac:dyDescent="0.2">
      <c r="B60" s="192"/>
      <c r="C60" s="467" t="s">
        <v>492</v>
      </c>
      <c r="D60" s="468"/>
      <c r="E60" s="468"/>
      <c r="F60" s="468"/>
      <c r="G60" s="468"/>
      <c r="H60" s="468"/>
      <c r="I60" s="469"/>
      <c r="J60" s="394" t="s">
        <v>137</v>
      </c>
      <c r="K60" s="395"/>
      <c r="L60" s="534"/>
      <c r="M60" s="535"/>
      <c r="N60" s="534"/>
      <c r="O60" s="535"/>
      <c r="P60" s="400" t="str">
        <f>+IFERROR(N60/L60,"")</f>
        <v/>
      </c>
      <c r="Q60" s="401"/>
      <c r="R60" s="402"/>
      <c r="S60" s="473">
        <f>X60+X61</f>
        <v>0</v>
      </c>
      <c r="T60" s="474"/>
      <c r="U60" s="474"/>
      <c r="V60" s="474"/>
      <c r="W60" s="475"/>
      <c r="X60" s="526"/>
      <c r="Y60" s="527"/>
      <c r="Z60" s="527"/>
      <c r="AA60" s="528"/>
    </row>
    <row r="61" spans="2:27" ht="13.05" customHeight="1" x14ac:dyDescent="0.2">
      <c r="B61" s="192"/>
      <c r="C61" s="479"/>
      <c r="D61" s="480"/>
      <c r="E61" s="480"/>
      <c r="F61" s="480"/>
      <c r="G61" s="480"/>
      <c r="H61" s="480"/>
      <c r="I61" s="481"/>
      <c r="J61" s="412" t="s">
        <v>138</v>
      </c>
      <c r="K61" s="413"/>
      <c r="L61" s="444"/>
      <c r="M61" s="445"/>
      <c r="N61" s="529" t="s">
        <v>569</v>
      </c>
      <c r="O61" s="530"/>
      <c r="P61" s="448"/>
      <c r="Q61" s="449"/>
      <c r="R61" s="450"/>
      <c r="S61" s="476"/>
      <c r="T61" s="477"/>
      <c r="U61" s="477"/>
      <c r="V61" s="477"/>
      <c r="W61" s="478"/>
      <c r="X61" s="531"/>
      <c r="Y61" s="532"/>
      <c r="Z61" s="532"/>
      <c r="AA61" s="533"/>
    </row>
    <row r="62" spans="2:27" ht="13.05" customHeight="1" x14ac:dyDescent="0.2">
      <c r="B62" s="192"/>
      <c r="C62" s="467" t="s">
        <v>13</v>
      </c>
      <c r="D62" s="468"/>
      <c r="E62" s="468"/>
      <c r="F62" s="468"/>
      <c r="G62" s="468"/>
      <c r="H62" s="468"/>
      <c r="I62" s="469"/>
      <c r="J62" s="394" t="s">
        <v>137</v>
      </c>
      <c r="K62" s="395"/>
      <c r="L62" s="483"/>
      <c r="M62" s="484"/>
      <c r="N62" s="483"/>
      <c r="O62" s="484"/>
      <c r="P62" s="485" t="str">
        <f>+IFERROR(N62/L62,"")</f>
        <v/>
      </c>
      <c r="Q62" s="486"/>
      <c r="R62" s="487"/>
      <c r="S62" s="473">
        <f>X62+X63</f>
        <v>0</v>
      </c>
      <c r="T62" s="474"/>
      <c r="U62" s="474"/>
      <c r="V62" s="474"/>
      <c r="W62" s="475"/>
      <c r="X62" s="526"/>
      <c r="Y62" s="527"/>
      <c r="Z62" s="527"/>
      <c r="AA62" s="528"/>
    </row>
    <row r="63" spans="2:27" ht="13.05" customHeight="1" x14ac:dyDescent="0.2">
      <c r="B63" s="192"/>
      <c r="C63" s="479"/>
      <c r="D63" s="480"/>
      <c r="E63" s="480"/>
      <c r="F63" s="480"/>
      <c r="G63" s="480"/>
      <c r="H63" s="480"/>
      <c r="I63" s="481"/>
      <c r="J63" s="412" t="s">
        <v>138</v>
      </c>
      <c r="K63" s="413"/>
      <c r="L63" s="488"/>
      <c r="M63" s="489"/>
      <c r="N63" s="529"/>
      <c r="O63" s="530"/>
      <c r="P63" s="448"/>
      <c r="Q63" s="449"/>
      <c r="R63" s="450"/>
      <c r="S63" s="476"/>
      <c r="T63" s="477"/>
      <c r="U63" s="477"/>
      <c r="V63" s="477"/>
      <c r="W63" s="478"/>
      <c r="X63" s="531"/>
      <c r="Y63" s="532"/>
      <c r="Z63" s="532"/>
      <c r="AA63" s="533"/>
    </row>
    <row r="64" spans="2:27" ht="13.05" customHeight="1" x14ac:dyDescent="0.2">
      <c r="B64" s="192"/>
      <c r="C64" s="467" t="s">
        <v>14</v>
      </c>
      <c r="D64" s="468"/>
      <c r="E64" s="468"/>
      <c r="F64" s="468"/>
      <c r="G64" s="468"/>
      <c r="H64" s="468"/>
      <c r="I64" s="469"/>
      <c r="J64" s="394" t="s">
        <v>137</v>
      </c>
      <c r="K64" s="395"/>
      <c r="L64" s="483"/>
      <c r="M64" s="484"/>
      <c r="N64" s="483"/>
      <c r="O64" s="484"/>
      <c r="P64" s="485" t="str">
        <f>+IFERROR(N64/L64,"")</f>
        <v/>
      </c>
      <c r="Q64" s="486"/>
      <c r="R64" s="487"/>
      <c r="S64" s="473">
        <f>X64+X65</f>
        <v>0</v>
      </c>
      <c r="T64" s="474"/>
      <c r="U64" s="474"/>
      <c r="V64" s="474"/>
      <c r="W64" s="475"/>
      <c r="X64" s="526"/>
      <c r="Y64" s="527"/>
      <c r="Z64" s="527"/>
      <c r="AA64" s="528"/>
    </row>
    <row r="65" spans="2:27" ht="13.05" customHeight="1" x14ac:dyDescent="0.2">
      <c r="B65" s="192"/>
      <c r="C65" s="479"/>
      <c r="D65" s="480"/>
      <c r="E65" s="480"/>
      <c r="F65" s="480"/>
      <c r="G65" s="480"/>
      <c r="H65" s="480"/>
      <c r="I65" s="481"/>
      <c r="J65" s="412" t="s">
        <v>138</v>
      </c>
      <c r="K65" s="413"/>
      <c r="L65" s="444"/>
      <c r="M65" s="445"/>
      <c r="N65" s="529"/>
      <c r="O65" s="530"/>
      <c r="P65" s="448"/>
      <c r="Q65" s="449"/>
      <c r="R65" s="450"/>
      <c r="S65" s="476"/>
      <c r="T65" s="477"/>
      <c r="U65" s="477"/>
      <c r="V65" s="477"/>
      <c r="W65" s="478"/>
      <c r="X65" s="531"/>
      <c r="Y65" s="532"/>
      <c r="Z65" s="532"/>
      <c r="AA65" s="533"/>
    </row>
    <row r="66" spans="2:27" ht="13.05" customHeight="1" x14ac:dyDescent="0.2">
      <c r="B66" s="192"/>
      <c r="C66" s="467" t="s">
        <v>81</v>
      </c>
      <c r="D66" s="468"/>
      <c r="E66" s="468"/>
      <c r="F66" s="468"/>
      <c r="G66" s="468"/>
      <c r="H66" s="468"/>
      <c r="I66" s="469"/>
      <c r="J66" s="394" t="s">
        <v>137</v>
      </c>
      <c r="K66" s="395"/>
      <c r="L66" s="534"/>
      <c r="M66" s="535"/>
      <c r="N66" s="534"/>
      <c r="O66" s="535"/>
      <c r="P66" s="400" t="str">
        <f>+IFERROR(N66/L66,"")</f>
        <v/>
      </c>
      <c r="Q66" s="401"/>
      <c r="R66" s="402"/>
      <c r="S66" s="473">
        <f>X66+X67</f>
        <v>0</v>
      </c>
      <c r="T66" s="474"/>
      <c r="U66" s="474"/>
      <c r="V66" s="474"/>
      <c r="W66" s="475"/>
      <c r="X66" s="526"/>
      <c r="Y66" s="527"/>
      <c r="Z66" s="527"/>
      <c r="AA66" s="528"/>
    </row>
    <row r="67" spans="2:27" ht="13.05" customHeight="1" x14ac:dyDescent="0.2">
      <c r="B67" s="192"/>
      <c r="C67" s="479"/>
      <c r="D67" s="480"/>
      <c r="E67" s="480"/>
      <c r="F67" s="480"/>
      <c r="G67" s="480"/>
      <c r="H67" s="480"/>
      <c r="I67" s="481"/>
      <c r="J67" s="412" t="s">
        <v>138</v>
      </c>
      <c r="K67" s="413"/>
      <c r="L67" s="444"/>
      <c r="M67" s="445"/>
      <c r="N67" s="529"/>
      <c r="O67" s="530"/>
      <c r="P67" s="448"/>
      <c r="Q67" s="449"/>
      <c r="R67" s="450"/>
      <c r="S67" s="476"/>
      <c r="T67" s="477"/>
      <c r="U67" s="477"/>
      <c r="V67" s="477"/>
      <c r="W67" s="478"/>
      <c r="X67" s="531"/>
      <c r="Y67" s="532"/>
      <c r="Z67" s="532"/>
      <c r="AA67" s="533"/>
    </row>
    <row r="68" spans="2:27" ht="13.05" customHeight="1" x14ac:dyDescent="0.2">
      <c r="B68" s="192"/>
      <c r="C68" s="467" t="s">
        <v>140</v>
      </c>
      <c r="D68" s="468"/>
      <c r="E68" s="468"/>
      <c r="F68" s="468"/>
      <c r="G68" s="468"/>
      <c r="H68" s="468"/>
      <c r="I68" s="469"/>
      <c r="J68" s="394" t="s">
        <v>137</v>
      </c>
      <c r="K68" s="395"/>
      <c r="L68" s="534"/>
      <c r="M68" s="535"/>
      <c r="N68" s="534"/>
      <c r="O68" s="535"/>
      <c r="P68" s="400" t="str">
        <f>+IFERROR(N68/L68,"")</f>
        <v/>
      </c>
      <c r="Q68" s="401"/>
      <c r="R68" s="402"/>
      <c r="S68" s="473">
        <f>X68+X69</f>
        <v>0</v>
      </c>
      <c r="T68" s="474"/>
      <c r="U68" s="474"/>
      <c r="V68" s="474"/>
      <c r="W68" s="475"/>
      <c r="X68" s="526"/>
      <c r="Y68" s="527"/>
      <c r="Z68" s="527"/>
      <c r="AA68" s="528"/>
    </row>
    <row r="69" spans="2:27" ht="13.05" customHeight="1" x14ac:dyDescent="0.2">
      <c r="B69" s="192"/>
      <c r="C69" s="479"/>
      <c r="D69" s="480"/>
      <c r="E69" s="480"/>
      <c r="F69" s="480"/>
      <c r="G69" s="480"/>
      <c r="H69" s="480"/>
      <c r="I69" s="481"/>
      <c r="J69" s="412" t="s">
        <v>138</v>
      </c>
      <c r="K69" s="413"/>
      <c r="L69" s="444"/>
      <c r="M69" s="445"/>
      <c r="N69" s="529"/>
      <c r="O69" s="530"/>
      <c r="P69" s="448"/>
      <c r="Q69" s="449"/>
      <c r="R69" s="450"/>
      <c r="S69" s="476"/>
      <c r="T69" s="477"/>
      <c r="U69" s="477"/>
      <c r="V69" s="477"/>
      <c r="W69" s="478"/>
      <c r="X69" s="531"/>
      <c r="Y69" s="532"/>
      <c r="Z69" s="532"/>
      <c r="AA69" s="533"/>
    </row>
    <row r="70" spans="2:27" ht="13.05" customHeight="1" x14ac:dyDescent="0.2">
      <c r="B70" s="192"/>
      <c r="C70" s="467" t="s">
        <v>15</v>
      </c>
      <c r="D70" s="468"/>
      <c r="E70" s="468"/>
      <c r="F70" s="468"/>
      <c r="G70" s="468"/>
      <c r="H70" s="468"/>
      <c r="I70" s="469"/>
      <c r="J70" s="394" t="s">
        <v>137</v>
      </c>
      <c r="K70" s="395"/>
      <c r="L70" s="534"/>
      <c r="M70" s="535"/>
      <c r="N70" s="534"/>
      <c r="O70" s="535"/>
      <c r="P70" s="400" t="str">
        <f>+IFERROR(N70/L70,"")</f>
        <v/>
      </c>
      <c r="Q70" s="401"/>
      <c r="R70" s="402"/>
      <c r="S70" s="473">
        <f>X70+X71</f>
        <v>0</v>
      </c>
      <c r="T70" s="474"/>
      <c r="U70" s="474"/>
      <c r="V70" s="474"/>
      <c r="W70" s="475"/>
      <c r="X70" s="526"/>
      <c r="Y70" s="527"/>
      <c r="Z70" s="527"/>
      <c r="AA70" s="528"/>
    </row>
    <row r="71" spans="2:27" ht="13.05" customHeight="1" x14ac:dyDescent="0.2">
      <c r="B71" s="192"/>
      <c r="C71" s="479"/>
      <c r="D71" s="480"/>
      <c r="E71" s="480"/>
      <c r="F71" s="480"/>
      <c r="G71" s="480"/>
      <c r="H71" s="480"/>
      <c r="I71" s="481"/>
      <c r="J71" s="412" t="s">
        <v>138</v>
      </c>
      <c r="K71" s="413"/>
      <c r="L71" s="444"/>
      <c r="M71" s="445"/>
      <c r="N71" s="529"/>
      <c r="O71" s="530"/>
      <c r="P71" s="448"/>
      <c r="Q71" s="449"/>
      <c r="R71" s="450"/>
      <c r="S71" s="476"/>
      <c r="T71" s="477"/>
      <c r="U71" s="477"/>
      <c r="V71" s="477"/>
      <c r="W71" s="478"/>
      <c r="X71" s="531"/>
      <c r="Y71" s="532"/>
      <c r="Z71" s="532"/>
      <c r="AA71" s="533"/>
    </row>
    <row r="72" spans="2:27" ht="13.05" customHeight="1" x14ac:dyDescent="0.2">
      <c r="B72" s="192"/>
      <c r="C72" s="467" t="s">
        <v>570</v>
      </c>
      <c r="D72" s="468"/>
      <c r="E72" s="468"/>
      <c r="F72" s="468"/>
      <c r="G72" s="468"/>
      <c r="H72" s="468"/>
      <c r="I72" s="469"/>
      <c r="J72" s="394" t="s">
        <v>137</v>
      </c>
      <c r="K72" s="395"/>
      <c r="L72" s="534"/>
      <c r="M72" s="535"/>
      <c r="N72" s="534"/>
      <c r="O72" s="535"/>
      <c r="P72" s="400" t="str">
        <f>+IFERROR(N72/L72,"")</f>
        <v/>
      </c>
      <c r="Q72" s="401"/>
      <c r="R72" s="402"/>
      <c r="S72" s="473">
        <f>X72+X73</f>
        <v>0</v>
      </c>
      <c r="T72" s="474"/>
      <c r="U72" s="474"/>
      <c r="V72" s="474"/>
      <c r="W72" s="475"/>
      <c r="X72" s="526"/>
      <c r="Y72" s="527"/>
      <c r="Z72" s="527"/>
      <c r="AA72" s="528"/>
    </row>
    <row r="73" spans="2:27" ht="13.05" customHeight="1" x14ac:dyDescent="0.2">
      <c r="B73" s="192"/>
      <c r="C73" s="479"/>
      <c r="D73" s="480"/>
      <c r="E73" s="480"/>
      <c r="F73" s="480"/>
      <c r="G73" s="480"/>
      <c r="H73" s="480"/>
      <c r="I73" s="481"/>
      <c r="J73" s="412" t="s">
        <v>138</v>
      </c>
      <c r="K73" s="413"/>
      <c r="L73" s="444"/>
      <c r="M73" s="445"/>
      <c r="N73" s="444"/>
      <c r="O73" s="445"/>
      <c r="P73" s="448"/>
      <c r="Q73" s="449"/>
      <c r="R73" s="450"/>
      <c r="S73" s="476"/>
      <c r="T73" s="477"/>
      <c r="U73" s="477"/>
      <c r="V73" s="477"/>
      <c r="W73" s="478"/>
      <c r="X73" s="531"/>
      <c r="Y73" s="532"/>
      <c r="Z73" s="532"/>
      <c r="AA73" s="533"/>
    </row>
    <row r="74" spans="2:27" ht="13.05" customHeight="1" x14ac:dyDescent="0.2">
      <c r="B74" s="192"/>
      <c r="C74" s="467" t="s">
        <v>493</v>
      </c>
      <c r="D74" s="468"/>
      <c r="E74" s="468"/>
      <c r="F74" s="468"/>
      <c r="G74" s="468"/>
      <c r="H74" s="468"/>
      <c r="I74" s="469"/>
      <c r="J74" s="394" t="s">
        <v>137</v>
      </c>
      <c r="K74" s="395"/>
      <c r="L74" s="534"/>
      <c r="M74" s="535"/>
      <c r="N74" s="534"/>
      <c r="O74" s="535"/>
      <c r="P74" s="400" t="str">
        <f>+IFERROR(N74/L74,"")</f>
        <v/>
      </c>
      <c r="Q74" s="401"/>
      <c r="R74" s="402"/>
      <c r="S74" s="473">
        <f>X74+X75</f>
        <v>0</v>
      </c>
      <c r="T74" s="474"/>
      <c r="U74" s="474"/>
      <c r="V74" s="474"/>
      <c r="W74" s="475"/>
      <c r="X74" s="526"/>
      <c r="Y74" s="527"/>
      <c r="Z74" s="527"/>
      <c r="AA74" s="528"/>
    </row>
    <row r="75" spans="2:27" ht="13.05" customHeight="1" x14ac:dyDescent="0.2">
      <c r="B75" s="192"/>
      <c r="C75" s="479"/>
      <c r="D75" s="480"/>
      <c r="E75" s="480"/>
      <c r="F75" s="480"/>
      <c r="G75" s="480"/>
      <c r="H75" s="480"/>
      <c r="I75" s="481"/>
      <c r="J75" s="412" t="s">
        <v>138</v>
      </c>
      <c r="K75" s="413"/>
      <c r="L75" s="444"/>
      <c r="M75" s="445"/>
      <c r="N75" s="529"/>
      <c r="O75" s="530"/>
      <c r="P75" s="448"/>
      <c r="Q75" s="449"/>
      <c r="R75" s="450"/>
      <c r="S75" s="476"/>
      <c r="T75" s="477"/>
      <c r="U75" s="477"/>
      <c r="V75" s="477"/>
      <c r="W75" s="478"/>
      <c r="X75" s="531"/>
      <c r="Y75" s="532"/>
      <c r="Z75" s="532"/>
      <c r="AA75" s="533"/>
    </row>
    <row r="76" spans="2:27" ht="13.05" customHeight="1" x14ac:dyDescent="0.2">
      <c r="B76" s="192"/>
      <c r="C76" s="467" t="s">
        <v>494</v>
      </c>
      <c r="D76" s="468"/>
      <c r="E76" s="468"/>
      <c r="F76" s="468"/>
      <c r="G76" s="468"/>
      <c r="H76" s="468"/>
      <c r="I76" s="469"/>
      <c r="J76" s="394" t="s">
        <v>137</v>
      </c>
      <c r="K76" s="395"/>
      <c r="L76" s="534"/>
      <c r="M76" s="535"/>
      <c r="N76" s="534"/>
      <c r="O76" s="535"/>
      <c r="P76" s="400" t="str">
        <f>+IFERROR(N76/L76,"")</f>
        <v/>
      </c>
      <c r="Q76" s="401"/>
      <c r="R76" s="402"/>
      <c r="S76" s="473">
        <f>X76+X77</f>
        <v>0</v>
      </c>
      <c r="T76" s="474"/>
      <c r="U76" s="474"/>
      <c r="V76" s="474"/>
      <c r="W76" s="475"/>
      <c r="X76" s="526"/>
      <c r="Y76" s="527"/>
      <c r="Z76" s="527"/>
      <c r="AA76" s="528"/>
    </row>
    <row r="77" spans="2:27" ht="13.05" customHeight="1" x14ac:dyDescent="0.2">
      <c r="B77" s="192"/>
      <c r="C77" s="479"/>
      <c r="D77" s="480"/>
      <c r="E77" s="480"/>
      <c r="F77" s="480"/>
      <c r="G77" s="480"/>
      <c r="H77" s="480"/>
      <c r="I77" s="481"/>
      <c r="J77" s="412" t="s">
        <v>138</v>
      </c>
      <c r="K77" s="413"/>
      <c r="L77" s="444"/>
      <c r="M77" s="445"/>
      <c r="N77" s="529"/>
      <c r="O77" s="530"/>
      <c r="P77" s="448"/>
      <c r="Q77" s="449"/>
      <c r="R77" s="450"/>
      <c r="S77" s="476"/>
      <c r="T77" s="477"/>
      <c r="U77" s="477"/>
      <c r="V77" s="477"/>
      <c r="W77" s="478"/>
      <c r="X77" s="531"/>
      <c r="Y77" s="532"/>
      <c r="Z77" s="532"/>
      <c r="AA77" s="533"/>
    </row>
    <row r="78" spans="2:27" ht="13.05" customHeight="1" x14ac:dyDescent="0.2">
      <c r="B78" s="192"/>
      <c r="C78" s="467" t="s">
        <v>495</v>
      </c>
      <c r="D78" s="468"/>
      <c r="E78" s="468"/>
      <c r="F78" s="468"/>
      <c r="G78" s="468"/>
      <c r="H78" s="468"/>
      <c r="I78" s="469"/>
      <c r="J78" s="394" t="s">
        <v>137</v>
      </c>
      <c r="K78" s="395"/>
      <c r="L78" s="534"/>
      <c r="M78" s="535"/>
      <c r="N78" s="534"/>
      <c r="O78" s="535"/>
      <c r="P78" s="400" t="str">
        <f>+IFERROR(N78/L78,"")</f>
        <v/>
      </c>
      <c r="Q78" s="401"/>
      <c r="R78" s="402"/>
      <c r="S78" s="473">
        <f>X78+X79</f>
        <v>0</v>
      </c>
      <c r="T78" s="474"/>
      <c r="U78" s="474"/>
      <c r="V78" s="474"/>
      <c r="W78" s="475"/>
      <c r="X78" s="526"/>
      <c r="Y78" s="527"/>
      <c r="Z78" s="527"/>
      <c r="AA78" s="528"/>
    </row>
    <row r="79" spans="2:27" ht="13.05" customHeight="1" x14ac:dyDescent="0.2">
      <c r="B79" s="193"/>
      <c r="C79" s="470"/>
      <c r="D79" s="471"/>
      <c r="E79" s="471"/>
      <c r="F79" s="471"/>
      <c r="G79" s="471"/>
      <c r="H79" s="471"/>
      <c r="I79" s="472"/>
      <c r="J79" s="412" t="s">
        <v>138</v>
      </c>
      <c r="K79" s="413"/>
      <c r="L79" s="444"/>
      <c r="M79" s="445"/>
      <c r="N79" s="529"/>
      <c r="O79" s="530"/>
      <c r="P79" s="448"/>
      <c r="Q79" s="449"/>
      <c r="R79" s="450"/>
      <c r="S79" s="476"/>
      <c r="T79" s="477"/>
      <c r="U79" s="477"/>
      <c r="V79" s="477"/>
      <c r="W79" s="478"/>
      <c r="X79" s="531"/>
      <c r="Y79" s="532"/>
      <c r="Z79" s="532"/>
      <c r="AA79" s="533"/>
    </row>
    <row r="80" spans="2:27" ht="13.5" customHeight="1" x14ac:dyDescent="0.2">
      <c r="B80" s="388" t="s">
        <v>70</v>
      </c>
      <c r="C80" s="389"/>
      <c r="D80" s="389"/>
      <c r="E80" s="389"/>
      <c r="F80" s="389"/>
      <c r="G80" s="389"/>
      <c r="H80" s="389"/>
      <c r="I80" s="390"/>
      <c r="J80" s="394" t="s">
        <v>141</v>
      </c>
      <c r="K80" s="395"/>
      <c r="L80" s="396">
        <f>SUM(L40,L42,L44,L46,L48,L50,L52,L54,L56,L58,L66,L68,L70,L78,L74,L76,L60,L72)</f>
        <v>0</v>
      </c>
      <c r="M80" s="397"/>
      <c r="N80" s="398">
        <f>SUM(N40,N42,N44,N46,N48,N50,N52,N54,N56,N58,N66,N68,N70,N78,N76,N74,N60,N72)</f>
        <v>0</v>
      </c>
      <c r="O80" s="399"/>
      <c r="P80" s="400" t="str">
        <f>+IFERROR(N80/L80,"")</f>
        <v/>
      </c>
      <c r="Q80" s="401"/>
      <c r="R80" s="402"/>
      <c r="S80" s="403">
        <f>X80+X81</f>
        <v>0</v>
      </c>
      <c r="T80" s="404"/>
      <c r="U80" s="404"/>
      <c r="V80" s="404"/>
      <c r="W80" s="405"/>
      <c r="X80" s="409">
        <f>SUM(X40,X42,X44,X46,X48,X50,X52,X54,X56,X58,X66,X68,X70,X78,X74,X76,X60,X64,X62,X72)</f>
        <v>0</v>
      </c>
      <c r="Y80" s="410"/>
      <c r="Z80" s="410" t="e">
        <f>SUM(Z40,#REF!,Z42,Z44,Z50,Z52,Z54,Z58,#REF!,Z62,Z64,Z66,Z68,Z70,Z78)</f>
        <v>#REF!</v>
      </c>
      <c r="AA80" s="411"/>
    </row>
    <row r="81" spans="2:30" ht="13.5" customHeight="1" x14ac:dyDescent="0.2">
      <c r="B81" s="391"/>
      <c r="C81" s="392"/>
      <c r="D81" s="392"/>
      <c r="E81" s="392"/>
      <c r="F81" s="392"/>
      <c r="G81" s="392"/>
      <c r="H81" s="392"/>
      <c r="I81" s="393"/>
      <c r="J81" s="412" t="s">
        <v>142</v>
      </c>
      <c r="K81" s="413"/>
      <c r="L81" s="444"/>
      <c r="M81" s="445"/>
      <c r="N81" s="416">
        <f>SUM(N41,N43,N45,N47,N49,N51,N53,N55,N57,N59,N61,N63,N65,N67,N69,N71,N75,N77,N79,N73)</f>
        <v>0</v>
      </c>
      <c r="O81" s="417"/>
      <c r="P81" s="448"/>
      <c r="Q81" s="449"/>
      <c r="R81" s="450"/>
      <c r="S81" s="406"/>
      <c r="T81" s="407"/>
      <c r="U81" s="407"/>
      <c r="V81" s="407"/>
      <c r="W81" s="408"/>
      <c r="X81" s="430">
        <f>SUM(X41,X43,X45,X47,X49,X51,X53,X55,X57,X59,X63,X65,X67,X69,X71,X79,X61,X75,X77,X73)</f>
        <v>0</v>
      </c>
      <c r="Y81" s="431"/>
      <c r="Z81" s="431" t="e">
        <f>SUM(Z41,#REF!,Z43,Z45,Z51,Z53,Z55,Z59,#REF!,Z63,Z65,Z67,Z69,Z71,Z79)</f>
        <v>#REF!</v>
      </c>
      <c r="AA81" s="432"/>
    </row>
    <row r="82" spans="2:30" ht="13.2" customHeight="1" x14ac:dyDescent="0.2">
      <c r="B82" s="454" t="s">
        <v>143</v>
      </c>
      <c r="C82" s="455"/>
      <c r="D82" s="455"/>
      <c r="E82" s="455"/>
      <c r="F82" s="455"/>
      <c r="G82" s="455"/>
      <c r="H82" s="455"/>
      <c r="I82" s="456"/>
      <c r="J82" s="457"/>
      <c r="K82" s="458"/>
      <c r="L82" s="459"/>
      <c r="M82" s="460"/>
      <c r="N82" s="459"/>
      <c r="O82" s="460"/>
      <c r="P82" s="461"/>
      <c r="Q82" s="462"/>
      <c r="R82" s="463"/>
      <c r="S82" s="68"/>
      <c r="T82" s="69"/>
      <c r="U82" s="69"/>
      <c r="V82" s="69"/>
      <c r="W82" s="70"/>
      <c r="X82" s="464"/>
      <c r="Y82" s="465"/>
      <c r="Z82" s="465"/>
      <c r="AA82" s="466"/>
    </row>
    <row r="83" spans="2:30" ht="13.5" customHeight="1" x14ac:dyDescent="0.2">
      <c r="B83" s="192"/>
      <c r="C83" s="433" t="s">
        <v>439</v>
      </c>
      <c r="D83" s="434"/>
      <c r="E83" s="434"/>
      <c r="F83" s="434"/>
      <c r="G83" s="434"/>
      <c r="H83" s="434"/>
      <c r="I83" s="435"/>
      <c r="J83" s="394" t="s">
        <v>137</v>
      </c>
      <c r="K83" s="395"/>
      <c r="L83" s="534"/>
      <c r="M83" s="535"/>
      <c r="N83" s="534"/>
      <c r="O83" s="535"/>
      <c r="P83" s="400" t="str">
        <f>+IFERROR(N83/L83,"")</f>
        <v/>
      </c>
      <c r="Q83" s="401"/>
      <c r="R83" s="402"/>
      <c r="S83" s="473">
        <f>X83+X84</f>
        <v>0</v>
      </c>
      <c r="T83" s="474"/>
      <c r="U83" s="474"/>
      <c r="V83" s="474"/>
      <c r="W83" s="475"/>
      <c r="X83" s="526"/>
      <c r="Y83" s="527"/>
      <c r="Z83" s="527"/>
      <c r="AA83" s="528"/>
    </row>
    <row r="84" spans="2:30" ht="13.5" customHeight="1" x14ac:dyDescent="0.2">
      <c r="B84" s="192"/>
      <c r="C84" s="436"/>
      <c r="D84" s="437"/>
      <c r="E84" s="437"/>
      <c r="F84" s="437"/>
      <c r="G84" s="437"/>
      <c r="H84" s="437"/>
      <c r="I84" s="438"/>
      <c r="J84" s="412" t="s">
        <v>138</v>
      </c>
      <c r="K84" s="413"/>
      <c r="L84" s="444"/>
      <c r="M84" s="445"/>
      <c r="N84" s="529"/>
      <c r="O84" s="530"/>
      <c r="P84" s="448"/>
      <c r="Q84" s="449"/>
      <c r="R84" s="450"/>
      <c r="S84" s="476"/>
      <c r="T84" s="477"/>
      <c r="U84" s="477"/>
      <c r="V84" s="477"/>
      <c r="W84" s="478"/>
      <c r="X84" s="531"/>
      <c r="Y84" s="532"/>
      <c r="Z84" s="532"/>
      <c r="AA84" s="533"/>
    </row>
    <row r="85" spans="2:30" ht="13.5" customHeight="1" x14ac:dyDescent="0.2">
      <c r="B85" s="192"/>
      <c r="C85" s="433" t="s">
        <v>161</v>
      </c>
      <c r="D85" s="434"/>
      <c r="E85" s="434"/>
      <c r="F85" s="434"/>
      <c r="G85" s="434"/>
      <c r="H85" s="434"/>
      <c r="I85" s="435"/>
      <c r="J85" s="394" t="s">
        <v>137</v>
      </c>
      <c r="K85" s="395"/>
      <c r="L85" s="534"/>
      <c r="M85" s="535"/>
      <c r="N85" s="534"/>
      <c r="O85" s="535"/>
      <c r="P85" s="400" t="str">
        <f>+IFERROR(N85/L85,"")</f>
        <v/>
      </c>
      <c r="Q85" s="401"/>
      <c r="R85" s="402"/>
      <c r="S85" s="473">
        <f>X85+X86</f>
        <v>0</v>
      </c>
      <c r="T85" s="474"/>
      <c r="U85" s="474"/>
      <c r="V85" s="474"/>
      <c r="W85" s="475"/>
      <c r="X85" s="526"/>
      <c r="Y85" s="527"/>
      <c r="Z85" s="527"/>
      <c r="AA85" s="528"/>
    </row>
    <row r="86" spans="2:30" ht="13.5" customHeight="1" x14ac:dyDescent="0.2">
      <c r="B86" s="192"/>
      <c r="C86" s="436"/>
      <c r="D86" s="437"/>
      <c r="E86" s="437"/>
      <c r="F86" s="437"/>
      <c r="G86" s="437"/>
      <c r="H86" s="437"/>
      <c r="I86" s="438"/>
      <c r="J86" s="412" t="s">
        <v>138</v>
      </c>
      <c r="K86" s="413"/>
      <c r="L86" s="444"/>
      <c r="M86" s="445"/>
      <c r="N86" s="529"/>
      <c r="O86" s="530"/>
      <c r="P86" s="448"/>
      <c r="Q86" s="449"/>
      <c r="R86" s="450"/>
      <c r="S86" s="476"/>
      <c r="T86" s="477"/>
      <c r="U86" s="477"/>
      <c r="V86" s="477"/>
      <c r="W86" s="478"/>
      <c r="X86" s="531"/>
      <c r="Y86" s="532"/>
      <c r="Z86" s="532"/>
      <c r="AA86" s="533"/>
    </row>
    <row r="87" spans="2:30" ht="13.5" customHeight="1" x14ac:dyDescent="0.2">
      <c r="B87" s="192"/>
      <c r="C87" s="433" t="s">
        <v>331</v>
      </c>
      <c r="D87" s="434"/>
      <c r="E87" s="434"/>
      <c r="F87" s="434"/>
      <c r="G87" s="434"/>
      <c r="H87" s="434"/>
      <c r="I87" s="435"/>
      <c r="J87" s="394" t="s">
        <v>137</v>
      </c>
      <c r="K87" s="395"/>
      <c r="L87" s="534"/>
      <c r="M87" s="535"/>
      <c r="N87" s="534"/>
      <c r="O87" s="535"/>
      <c r="P87" s="400" t="str">
        <f>+IFERROR(N87/L87,"")</f>
        <v/>
      </c>
      <c r="Q87" s="401"/>
      <c r="R87" s="402"/>
      <c r="S87" s="473">
        <f>X87+X88</f>
        <v>0</v>
      </c>
      <c r="T87" s="474"/>
      <c r="U87" s="474"/>
      <c r="V87" s="474"/>
      <c r="W87" s="475"/>
      <c r="X87" s="526"/>
      <c r="Y87" s="527"/>
      <c r="Z87" s="527"/>
      <c r="AA87" s="528"/>
    </row>
    <row r="88" spans="2:30" ht="13.5" customHeight="1" x14ac:dyDescent="0.2">
      <c r="B88" s="193"/>
      <c r="C88" s="451"/>
      <c r="D88" s="452"/>
      <c r="E88" s="452"/>
      <c r="F88" s="452"/>
      <c r="G88" s="452"/>
      <c r="H88" s="452"/>
      <c r="I88" s="453"/>
      <c r="J88" s="412" t="s">
        <v>138</v>
      </c>
      <c r="K88" s="413"/>
      <c r="L88" s="444"/>
      <c r="M88" s="445"/>
      <c r="N88" s="529"/>
      <c r="O88" s="530"/>
      <c r="P88" s="448"/>
      <c r="Q88" s="449"/>
      <c r="R88" s="450"/>
      <c r="S88" s="476"/>
      <c r="T88" s="477"/>
      <c r="U88" s="477"/>
      <c r="V88" s="477"/>
      <c r="W88" s="478"/>
      <c r="X88" s="531"/>
      <c r="Y88" s="532"/>
      <c r="Z88" s="532"/>
      <c r="AA88" s="533"/>
    </row>
    <row r="89" spans="2:30" ht="13.5" customHeight="1" x14ac:dyDescent="0.2">
      <c r="B89" s="388" t="s">
        <v>70</v>
      </c>
      <c r="C89" s="389"/>
      <c r="D89" s="389"/>
      <c r="E89" s="389"/>
      <c r="F89" s="389"/>
      <c r="G89" s="389"/>
      <c r="H89" s="389"/>
      <c r="I89" s="390"/>
      <c r="J89" s="394" t="s">
        <v>137</v>
      </c>
      <c r="K89" s="395"/>
      <c r="L89" s="396">
        <f>SUM(L83,L85,L87)</f>
        <v>0</v>
      </c>
      <c r="M89" s="397"/>
      <c r="N89" s="398">
        <f>SUM(N83,N85,N87)</f>
        <v>0</v>
      </c>
      <c r="O89" s="399"/>
      <c r="P89" s="400" t="str">
        <f>+IFERROR(N89/L89,"")</f>
        <v/>
      </c>
      <c r="Q89" s="401"/>
      <c r="R89" s="402"/>
      <c r="S89" s="403">
        <f>X89+X90</f>
        <v>0</v>
      </c>
      <c r="T89" s="404"/>
      <c r="U89" s="404"/>
      <c r="V89" s="404"/>
      <c r="W89" s="405"/>
      <c r="X89" s="409">
        <f>SUM(X83,X85,X87)</f>
        <v>0</v>
      </c>
      <c r="Y89" s="410"/>
      <c r="Z89" s="410" t="e">
        <f>SUM(#REF!,Z42,Z44,Z50,Z52,Z54,Z58,#REF!,Z62,#REF!,Z79,Z81,Z83,Z85,Z87)</f>
        <v>#REF!</v>
      </c>
      <c r="AA89" s="411"/>
    </row>
    <row r="90" spans="2:30" ht="13.5" customHeight="1" x14ac:dyDescent="0.2">
      <c r="B90" s="391"/>
      <c r="C90" s="392"/>
      <c r="D90" s="392"/>
      <c r="E90" s="392"/>
      <c r="F90" s="392"/>
      <c r="G90" s="392"/>
      <c r="H90" s="392"/>
      <c r="I90" s="393"/>
      <c r="J90" s="412" t="s">
        <v>138</v>
      </c>
      <c r="K90" s="413"/>
      <c r="L90" s="414"/>
      <c r="M90" s="415"/>
      <c r="N90" s="416">
        <f>SUM(N84,N86,N88)</f>
        <v>0</v>
      </c>
      <c r="O90" s="417"/>
      <c r="P90" s="418"/>
      <c r="Q90" s="419"/>
      <c r="R90" s="420"/>
      <c r="S90" s="406"/>
      <c r="T90" s="407"/>
      <c r="U90" s="407"/>
      <c r="V90" s="407"/>
      <c r="W90" s="408"/>
      <c r="X90" s="421">
        <f>SUM(X84,X86,X88)</f>
        <v>0</v>
      </c>
      <c r="Y90" s="422"/>
      <c r="Z90" s="422" t="e">
        <f>SUM(#REF!,Z43,Z45,Z51,Z53,Z55,Z59,#REF!,#REF!,Z78,Z80,Z82,Z84,Z86,Z88)</f>
        <v>#REF!</v>
      </c>
      <c r="AA90" s="423"/>
    </row>
    <row r="91" spans="2:30" ht="13.5" customHeight="1" x14ac:dyDescent="0.2">
      <c r="B91" s="424" t="s">
        <v>30</v>
      </c>
      <c r="C91" s="425"/>
      <c r="D91" s="425"/>
      <c r="E91" s="425"/>
      <c r="F91" s="425"/>
      <c r="G91" s="425"/>
      <c r="H91" s="425"/>
      <c r="I91" s="426"/>
      <c r="J91" s="394" t="s">
        <v>137</v>
      </c>
      <c r="K91" s="395"/>
      <c r="L91" s="396">
        <f>SUM(L80,L89)</f>
        <v>0</v>
      </c>
      <c r="M91" s="397"/>
      <c r="N91" s="398">
        <f>SUM(N80,N89)</f>
        <v>0</v>
      </c>
      <c r="O91" s="399"/>
      <c r="P91" s="400" t="str">
        <f>+IFERROR(N91/L91,"")</f>
        <v/>
      </c>
      <c r="Q91" s="401"/>
      <c r="R91" s="402"/>
      <c r="S91" s="403">
        <f>S80+S89</f>
        <v>0</v>
      </c>
      <c r="T91" s="404"/>
      <c r="U91" s="404"/>
      <c r="V91" s="404"/>
      <c r="W91" s="405"/>
      <c r="X91" s="409">
        <f>X80+X89</f>
        <v>0</v>
      </c>
      <c r="Y91" s="410"/>
      <c r="Z91" s="410"/>
      <c r="AA91" s="411"/>
    </row>
    <row r="92" spans="2:30" ht="13.5" customHeight="1" x14ac:dyDescent="0.2">
      <c r="B92" s="427"/>
      <c r="C92" s="428"/>
      <c r="D92" s="428"/>
      <c r="E92" s="428"/>
      <c r="F92" s="428"/>
      <c r="G92" s="428"/>
      <c r="H92" s="428"/>
      <c r="I92" s="429"/>
      <c r="J92" s="412" t="s">
        <v>138</v>
      </c>
      <c r="K92" s="413"/>
      <c r="L92" s="414"/>
      <c r="M92" s="415"/>
      <c r="N92" s="416">
        <f>SUM(N81,N90)</f>
        <v>0</v>
      </c>
      <c r="O92" s="417"/>
      <c r="P92" s="418"/>
      <c r="Q92" s="419"/>
      <c r="R92" s="420"/>
      <c r="S92" s="406"/>
      <c r="T92" s="407"/>
      <c r="U92" s="407"/>
      <c r="V92" s="407"/>
      <c r="W92" s="408"/>
      <c r="X92" s="430">
        <f>X81+X90</f>
        <v>0</v>
      </c>
      <c r="Y92" s="431"/>
      <c r="Z92" s="431"/>
      <c r="AA92" s="432"/>
    </row>
    <row r="93" spans="2:30" ht="7.5" customHeight="1" x14ac:dyDescent="0.2">
      <c r="B93" s="82"/>
      <c r="C93" s="54"/>
      <c r="D93" s="54"/>
      <c r="E93" s="54"/>
      <c r="F93" s="54"/>
      <c r="G93" s="54"/>
      <c r="H93" s="54"/>
      <c r="I93" s="54"/>
      <c r="J93" s="65"/>
      <c r="K93" s="65"/>
      <c r="L93" s="57"/>
      <c r="M93" s="57"/>
      <c r="N93" s="57"/>
      <c r="O93" s="57"/>
      <c r="P93" s="56"/>
      <c r="Q93" s="56"/>
      <c r="R93" s="56"/>
      <c r="S93" s="59"/>
      <c r="T93" s="59"/>
      <c r="U93" s="59"/>
      <c r="V93" s="59"/>
      <c r="W93" s="58"/>
      <c r="X93" s="58"/>
      <c r="Y93" s="58"/>
      <c r="Z93" s="59"/>
      <c r="AA93" s="59"/>
    </row>
    <row r="94" spans="2:30" ht="14.25" customHeight="1" x14ac:dyDescent="0.2">
      <c r="B94" s="2" t="s">
        <v>571</v>
      </c>
      <c r="S94" s="380" t="s">
        <v>181</v>
      </c>
      <c r="T94" s="380"/>
      <c r="U94" s="380"/>
      <c r="V94" s="3" t="s">
        <v>182</v>
      </c>
      <c r="W94" s="381">
        <f>G24</f>
        <v>0</v>
      </c>
      <c r="X94" s="382"/>
      <c r="Y94" s="383"/>
      <c r="Z94" s="2" t="s">
        <v>36</v>
      </c>
      <c r="AA94" s="2"/>
    </row>
    <row r="95" spans="2:30" ht="14.25" customHeight="1" x14ac:dyDescent="0.2">
      <c r="B95" s="2"/>
      <c r="D95" s="384" t="s">
        <v>440</v>
      </c>
      <c r="E95" s="384"/>
      <c r="F95" s="384"/>
      <c r="G95" s="384"/>
      <c r="H95" s="384"/>
      <c r="I95" s="384"/>
      <c r="J95" s="384"/>
      <c r="K95" s="384"/>
      <c r="L95" s="384"/>
      <c r="M95" s="384"/>
      <c r="N95" s="384"/>
      <c r="O95" s="384"/>
      <c r="P95" s="384"/>
      <c r="Q95" s="384"/>
      <c r="R95" t="s">
        <v>180</v>
      </c>
      <c r="S95" s="552" t="str">
        <f>+IFERROR(SUM(N80:O81)/W94,"")</f>
        <v/>
      </c>
      <c r="T95" s="553"/>
      <c r="U95" s="554"/>
      <c r="V95" s="5" t="s">
        <v>39</v>
      </c>
      <c r="W95" s="385" t="str">
        <f>+IFERROR(S80/W94/1000,"")</f>
        <v/>
      </c>
      <c r="X95" s="386"/>
      <c r="Y95" s="387"/>
      <c r="Z95" s="2" t="s">
        <v>512</v>
      </c>
      <c r="AA95" s="2"/>
      <c r="AD95" s="191"/>
    </row>
    <row r="96" spans="2:30" ht="14.25" customHeight="1" x14ac:dyDescent="0.2">
      <c r="D96" s="384" t="s">
        <v>441</v>
      </c>
      <c r="E96" s="384"/>
      <c r="F96" s="384"/>
      <c r="G96" s="384"/>
      <c r="H96" s="384"/>
      <c r="I96" s="384"/>
      <c r="J96" s="384"/>
      <c r="K96" s="384"/>
      <c r="L96" s="384"/>
      <c r="M96" s="384"/>
      <c r="N96" s="384"/>
      <c r="O96" s="384"/>
      <c r="P96" s="384"/>
      <c r="Q96" s="384"/>
      <c r="R96" t="s">
        <v>180</v>
      </c>
      <c r="S96" s="385" t="str">
        <f>+IFERROR(SUM(N91:O92)/W94,"")</f>
        <v/>
      </c>
      <c r="T96" s="386"/>
      <c r="U96" s="387"/>
      <c r="V96" s="5" t="s">
        <v>39</v>
      </c>
      <c r="W96" s="385" t="str">
        <f>+IFERROR(S91/W94/1000,"")</f>
        <v/>
      </c>
      <c r="X96" s="386"/>
      <c r="Y96" s="387"/>
      <c r="Z96" s="2" t="s">
        <v>512</v>
      </c>
      <c r="AA96" s="2"/>
    </row>
    <row r="97" spans="2:27" ht="7.5" customHeight="1" x14ac:dyDescent="0.2">
      <c r="B97" s="2"/>
      <c r="S97" s="52"/>
      <c r="T97" s="52"/>
      <c r="U97" s="52"/>
      <c r="W97" s="52"/>
      <c r="X97" s="52"/>
      <c r="Y97" s="52"/>
    </row>
    <row r="98" spans="2:27" ht="13.5" customHeight="1" x14ac:dyDescent="0.2">
      <c r="B98" s="2"/>
      <c r="G98" s="49"/>
      <c r="S98" s="52"/>
      <c r="T98" s="52"/>
      <c r="U98" s="52"/>
      <c r="W98" s="52"/>
      <c r="X98" s="52"/>
      <c r="Y98" s="52"/>
      <c r="AA98" s="49" t="s">
        <v>232</v>
      </c>
    </row>
    <row r="99" spans="2:27" ht="13.5" customHeight="1" x14ac:dyDescent="0.2">
      <c r="B99" s="634" t="s">
        <v>539</v>
      </c>
      <c r="C99" s="635"/>
      <c r="D99" s="635"/>
      <c r="E99" s="635"/>
      <c r="F99" s="635"/>
      <c r="G99" s="635"/>
      <c r="H99" s="635"/>
      <c r="I99" s="635"/>
      <c r="J99" s="635"/>
      <c r="K99" s="635"/>
      <c r="L99" s="635"/>
      <c r="M99" s="635"/>
      <c r="N99" s="635"/>
      <c r="O99" s="635"/>
      <c r="P99" s="635"/>
      <c r="Q99" s="635"/>
      <c r="R99" s="635"/>
      <c r="S99" s="635"/>
      <c r="T99" s="635"/>
      <c r="U99" s="635"/>
      <c r="V99" s="635"/>
      <c r="W99" s="635"/>
      <c r="X99" s="635"/>
      <c r="Y99" s="635"/>
      <c r="Z99" s="635"/>
      <c r="AA99" s="636"/>
    </row>
    <row r="100" spans="2:27" ht="13.5" customHeight="1" x14ac:dyDescent="0.2">
      <c r="B100" s="25" t="s">
        <v>80</v>
      </c>
      <c r="C100" s="339" t="s">
        <v>19</v>
      </c>
      <c r="D100" s="340"/>
      <c r="E100" s="340"/>
      <c r="F100" s="340"/>
      <c r="G100" s="340"/>
      <c r="H100" s="340"/>
      <c r="I100" s="340"/>
      <c r="J100" s="340"/>
      <c r="K100" s="340"/>
      <c r="L100" s="340"/>
      <c r="M100" s="341"/>
      <c r="N100" s="616" t="s">
        <v>18</v>
      </c>
      <c r="O100" s="617"/>
      <c r="P100" s="617"/>
      <c r="Q100" s="617"/>
      <c r="R100" s="617"/>
      <c r="S100" s="618"/>
      <c r="T100" s="595" t="s">
        <v>540</v>
      </c>
      <c r="U100" s="596"/>
      <c r="V100" s="596"/>
      <c r="W100" s="597"/>
      <c r="X100" s="616" t="s">
        <v>71</v>
      </c>
      <c r="Y100" s="617"/>
      <c r="Z100" s="617"/>
      <c r="AA100" s="618"/>
    </row>
    <row r="101" spans="2:27" ht="13.5" customHeight="1" x14ac:dyDescent="0.2">
      <c r="B101" s="24">
        <v>1</v>
      </c>
      <c r="C101" s="625"/>
      <c r="D101" s="626"/>
      <c r="E101" s="626"/>
      <c r="F101" s="626"/>
      <c r="G101" s="626"/>
      <c r="H101" s="626"/>
      <c r="I101" s="626"/>
      <c r="J101" s="626"/>
      <c r="K101" s="626"/>
      <c r="L101" s="626"/>
      <c r="M101" s="627"/>
      <c r="N101" s="628"/>
      <c r="O101" s="629"/>
      <c r="P101" s="629"/>
      <c r="Q101" s="629"/>
      <c r="R101" s="629"/>
      <c r="S101" s="630"/>
      <c r="T101" s="598"/>
      <c r="U101" s="599"/>
      <c r="V101" s="599"/>
      <c r="W101" s="600"/>
      <c r="X101" s="589"/>
      <c r="Y101" s="590"/>
      <c r="Z101" s="590"/>
      <c r="AA101" s="591"/>
    </row>
    <row r="102" spans="2:27" ht="13.5" customHeight="1" x14ac:dyDescent="0.2">
      <c r="B102" s="13"/>
      <c r="C102" s="539"/>
      <c r="D102" s="540"/>
      <c r="E102" s="540"/>
      <c r="F102" s="540"/>
      <c r="G102" s="540"/>
      <c r="H102" s="540"/>
      <c r="I102" s="540"/>
      <c r="J102" s="540"/>
      <c r="K102" s="540"/>
      <c r="L102" s="540"/>
      <c r="M102" s="541"/>
      <c r="N102" s="539"/>
      <c r="O102" s="540"/>
      <c r="P102" s="540"/>
      <c r="Q102" s="540"/>
      <c r="R102" s="540"/>
      <c r="S102" s="541"/>
      <c r="T102" s="562"/>
      <c r="U102" s="563"/>
      <c r="V102" s="563"/>
      <c r="W102" s="564"/>
      <c r="X102" s="592"/>
      <c r="Y102" s="593"/>
      <c r="Z102" s="593"/>
      <c r="AA102" s="594"/>
    </row>
    <row r="103" spans="2:27" ht="13.5" customHeight="1" x14ac:dyDescent="0.2">
      <c r="B103" s="13"/>
      <c r="C103" s="539"/>
      <c r="D103" s="540"/>
      <c r="E103" s="540"/>
      <c r="F103" s="540"/>
      <c r="G103" s="540"/>
      <c r="H103" s="540"/>
      <c r="I103" s="540"/>
      <c r="J103" s="540"/>
      <c r="K103" s="540"/>
      <c r="L103" s="540"/>
      <c r="M103" s="541"/>
      <c r="N103" s="539"/>
      <c r="O103" s="540"/>
      <c r="P103" s="540"/>
      <c r="Q103" s="540"/>
      <c r="R103" s="540"/>
      <c r="S103" s="541"/>
      <c r="T103" s="562"/>
      <c r="U103" s="563"/>
      <c r="V103" s="563"/>
      <c r="W103" s="564"/>
      <c r="X103" s="592"/>
      <c r="Y103" s="593"/>
      <c r="Z103" s="593"/>
      <c r="AA103" s="594"/>
    </row>
    <row r="104" spans="2:27" ht="13.5" customHeight="1" x14ac:dyDescent="0.2">
      <c r="B104" s="11"/>
      <c r="C104" s="539"/>
      <c r="D104" s="540"/>
      <c r="E104" s="540"/>
      <c r="F104" s="540"/>
      <c r="G104" s="540"/>
      <c r="H104" s="540"/>
      <c r="I104" s="540"/>
      <c r="J104" s="540"/>
      <c r="K104" s="540"/>
      <c r="L104" s="540"/>
      <c r="M104" s="541"/>
      <c r="N104" s="539"/>
      <c r="O104" s="540"/>
      <c r="P104" s="540"/>
      <c r="Q104" s="540"/>
      <c r="R104" s="540"/>
      <c r="S104" s="541"/>
      <c r="T104" s="562"/>
      <c r="U104" s="563"/>
      <c r="V104" s="563"/>
      <c r="W104" s="564"/>
      <c r="X104" s="592"/>
      <c r="Y104" s="593"/>
      <c r="Z104" s="593"/>
      <c r="AA104" s="594"/>
    </row>
    <row r="105" spans="2:27" ht="13.5" customHeight="1" x14ac:dyDescent="0.2">
      <c r="B105" s="27"/>
      <c r="C105" s="622"/>
      <c r="D105" s="623"/>
      <c r="E105" s="623"/>
      <c r="F105" s="623"/>
      <c r="G105" s="623"/>
      <c r="H105" s="623"/>
      <c r="I105" s="623"/>
      <c r="J105" s="623"/>
      <c r="K105" s="623"/>
      <c r="L105" s="623"/>
      <c r="M105" s="624"/>
      <c r="N105" s="622"/>
      <c r="O105" s="623"/>
      <c r="P105" s="623"/>
      <c r="Q105" s="623"/>
      <c r="R105" s="623"/>
      <c r="S105" s="624"/>
      <c r="T105" s="583"/>
      <c r="U105" s="584"/>
      <c r="V105" s="584"/>
      <c r="W105" s="585"/>
      <c r="X105" s="619"/>
      <c r="Y105" s="620"/>
      <c r="Z105" s="620"/>
      <c r="AA105" s="621"/>
    </row>
    <row r="106" spans="2:27" ht="19.5" customHeight="1" x14ac:dyDescent="0.2">
      <c r="B106" s="48" t="s">
        <v>572</v>
      </c>
    </row>
    <row r="107" spans="2:27" ht="12.75" customHeight="1" x14ac:dyDescent="0.2">
      <c r="B107" s="503" t="s">
        <v>28</v>
      </c>
      <c r="C107" s="504"/>
      <c r="D107" s="504"/>
      <c r="E107" s="504"/>
      <c r="F107" s="504"/>
      <c r="G107" s="504"/>
      <c r="H107" s="504"/>
      <c r="I107" s="505"/>
      <c r="J107" s="512" t="s">
        <v>532</v>
      </c>
      <c r="K107" s="513"/>
      <c r="L107" s="513"/>
      <c r="M107" s="513"/>
      <c r="N107" s="513"/>
      <c r="O107" s="513"/>
      <c r="P107" s="513"/>
      <c r="Q107" s="513"/>
      <c r="R107" s="513"/>
      <c r="S107" s="513"/>
      <c r="T107" s="513"/>
      <c r="U107" s="513"/>
      <c r="V107" s="513"/>
      <c r="W107" s="513"/>
      <c r="X107" s="513"/>
      <c r="Y107" s="513"/>
      <c r="Z107" s="513"/>
      <c r="AA107" s="514"/>
    </row>
    <row r="108" spans="2:27" ht="12.75" customHeight="1" x14ac:dyDescent="0.2">
      <c r="B108" s="506"/>
      <c r="C108" s="507"/>
      <c r="D108" s="507"/>
      <c r="E108" s="507"/>
      <c r="F108" s="507"/>
      <c r="G108" s="507"/>
      <c r="H108" s="507"/>
      <c r="I108" s="508"/>
      <c r="J108" s="512" t="s">
        <v>37</v>
      </c>
      <c r="K108" s="513"/>
      <c r="L108" s="513"/>
      <c r="M108" s="513"/>
      <c r="N108" s="513"/>
      <c r="O108" s="514"/>
      <c r="P108" s="503" t="s">
        <v>129</v>
      </c>
      <c r="Q108" s="504"/>
      <c r="R108" s="505"/>
      <c r="S108" s="512" t="s">
        <v>130</v>
      </c>
      <c r="T108" s="513"/>
      <c r="U108" s="513"/>
      <c r="V108" s="513"/>
      <c r="W108" s="513"/>
      <c r="X108" s="513"/>
      <c r="Y108" s="513"/>
      <c r="Z108" s="513"/>
      <c r="AA108" s="514"/>
    </row>
    <row r="109" spans="2:27" ht="12.75" customHeight="1" x14ac:dyDescent="0.2">
      <c r="B109" s="509"/>
      <c r="C109" s="510"/>
      <c r="D109" s="510"/>
      <c r="E109" s="510"/>
      <c r="F109" s="510"/>
      <c r="G109" s="510"/>
      <c r="H109" s="510"/>
      <c r="I109" s="511"/>
      <c r="J109" s="503" t="s">
        <v>28</v>
      </c>
      <c r="K109" s="505"/>
      <c r="L109" s="515" t="s">
        <v>131</v>
      </c>
      <c r="M109" s="516"/>
      <c r="N109" s="515" t="s">
        <v>132</v>
      </c>
      <c r="O109" s="516"/>
      <c r="P109" s="509"/>
      <c r="Q109" s="510"/>
      <c r="R109" s="511"/>
      <c r="S109" s="517" t="s">
        <v>133</v>
      </c>
      <c r="T109" s="518"/>
      <c r="U109" s="518"/>
      <c r="V109" s="518"/>
      <c r="W109" s="519"/>
      <c r="X109" s="515" t="s">
        <v>134</v>
      </c>
      <c r="Y109" s="523"/>
      <c r="Z109" s="523"/>
      <c r="AA109" s="516"/>
    </row>
    <row r="110" spans="2:27" ht="12.75" customHeight="1" x14ac:dyDescent="0.2">
      <c r="B110" s="454" t="s">
        <v>438</v>
      </c>
      <c r="C110" s="455"/>
      <c r="D110" s="455"/>
      <c r="E110" s="455"/>
      <c r="F110" s="455"/>
      <c r="G110" s="455"/>
      <c r="H110" s="455"/>
      <c r="I110" s="456"/>
      <c r="J110" s="509"/>
      <c r="K110" s="511"/>
      <c r="L110" s="524" t="s">
        <v>39</v>
      </c>
      <c r="M110" s="525"/>
      <c r="N110" s="524" t="s">
        <v>39</v>
      </c>
      <c r="O110" s="525"/>
      <c r="P110" s="512" t="s">
        <v>135</v>
      </c>
      <c r="Q110" s="513"/>
      <c r="R110" s="514"/>
      <c r="S110" s="520"/>
      <c r="T110" s="521"/>
      <c r="U110" s="521"/>
      <c r="V110" s="521"/>
      <c r="W110" s="522"/>
      <c r="X110" s="515" t="s">
        <v>136</v>
      </c>
      <c r="Y110" s="523"/>
      <c r="Z110" s="523"/>
      <c r="AA110" s="516"/>
    </row>
    <row r="111" spans="2:27" ht="12.75" customHeight="1" x14ac:dyDescent="0.2">
      <c r="B111" s="192"/>
      <c r="C111" s="467" t="s">
        <v>9</v>
      </c>
      <c r="D111" s="468"/>
      <c r="E111" s="468"/>
      <c r="F111" s="468"/>
      <c r="G111" s="468"/>
      <c r="H111" s="468"/>
      <c r="I111" s="469"/>
      <c r="J111" s="394" t="s">
        <v>137</v>
      </c>
      <c r="K111" s="395"/>
      <c r="L111" s="534"/>
      <c r="M111" s="535"/>
      <c r="N111" s="534"/>
      <c r="O111" s="535"/>
      <c r="P111" s="400" t="str">
        <f>+IFERROR(N111/L111,"")</f>
        <v/>
      </c>
      <c r="Q111" s="401"/>
      <c r="R111" s="402"/>
      <c r="S111" s="473">
        <f>X111+X112</f>
        <v>0</v>
      </c>
      <c r="T111" s="474"/>
      <c r="U111" s="474"/>
      <c r="V111" s="474"/>
      <c r="W111" s="475"/>
      <c r="X111" s="526"/>
      <c r="Y111" s="527"/>
      <c r="Z111" s="527"/>
      <c r="AA111" s="528"/>
    </row>
    <row r="112" spans="2:27" ht="12.75" customHeight="1" x14ac:dyDescent="0.2">
      <c r="B112" s="192"/>
      <c r="C112" s="479"/>
      <c r="D112" s="480"/>
      <c r="E112" s="480"/>
      <c r="F112" s="480"/>
      <c r="G112" s="480"/>
      <c r="H112" s="480"/>
      <c r="I112" s="481"/>
      <c r="J112" s="412" t="s">
        <v>138</v>
      </c>
      <c r="K112" s="413"/>
      <c r="L112" s="444"/>
      <c r="M112" s="445"/>
      <c r="N112" s="529"/>
      <c r="O112" s="530"/>
      <c r="P112" s="448"/>
      <c r="Q112" s="449"/>
      <c r="R112" s="450"/>
      <c r="S112" s="476"/>
      <c r="T112" s="477"/>
      <c r="U112" s="477"/>
      <c r="V112" s="477"/>
      <c r="W112" s="478"/>
      <c r="X112" s="531"/>
      <c r="Y112" s="532"/>
      <c r="Z112" s="532"/>
      <c r="AA112" s="533"/>
    </row>
    <row r="113" spans="2:27" ht="12.75" customHeight="1" x14ac:dyDescent="0.2">
      <c r="B113" s="192"/>
      <c r="C113" s="467" t="s">
        <v>442</v>
      </c>
      <c r="D113" s="468"/>
      <c r="E113" s="468"/>
      <c r="F113" s="468"/>
      <c r="G113" s="468"/>
      <c r="H113" s="468"/>
      <c r="I113" s="469"/>
      <c r="J113" s="394" t="s">
        <v>137</v>
      </c>
      <c r="K113" s="395"/>
      <c r="L113" s="534"/>
      <c r="M113" s="535"/>
      <c r="N113" s="534"/>
      <c r="O113" s="535"/>
      <c r="P113" s="400" t="str">
        <f>+IFERROR(N113/L113,"")</f>
        <v/>
      </c>
      <c r="Q113" s="401"/>
      <c r="R113" s="402"/>
      <c r="S113" s="473">
        <f>X113+X114</f>
        <v>0</v>
      </c>
      <c r="T113" s="474"/>
      <c r="U113" s="474"/>
      <c r="V113" s="474"/>
      <c r="W113" s="475"/>
      <c r="X113" s="526"/>
      <c r="Y113" s="527"/>
      <c r="Z113" s="527"/>
      <c r="AA113" s="528"/>
    </row>
    <row r="114" spans="2:27" ht="12.75" customHeight="1" x14ac:dyDescent="0.2">
      <c r="B114" s="192"/>
      <c r="C114" s="631"/>
      <c r="D114" s="632"/>
      <c r="E114" s="632"/>
      <c r="F114" s="632"/>
      <c r="G114" s="632"/>
      <c r="H114" s="632"/>
      <c r="I114" s="633"/>
      <c r="J114" s="658" t="s">
        <v>138</v>
      </c>
      <c r="K114" s="659"/>
      <c r="L114" s="607"/>
      <c r="M114" s="608"/>
      <c r="N114" s="571"/>
      <c r="O114" s="572"/>
      <c r="P114" s="568"/>
      <c r="Q114" s="569"/>
      <c r="R114" s="570"/>
      <c r="S114" s="573"/>
      <c r="T114" s="574"/>
      <c r="U114" s="574"/>
      <c r="V114" s="574"/>
      <c r="W114" s="575"/>
      <c r="X114" s="602"/>
      <c r="Y114" s="603"/>
      <c r="Z114" s="603"/>
      <c r="AA114" s="604"/>
    </row>
    <row r="115" spans="2:27" ht="12.75" customHeight="1" x14ac:dyDescent="0.2">
      <c r="B115" s="192"/>
      <c r="C115" s="490" t="s">
        <v>537</v>
      </c>
      <c r="D115" s="491"/>
      <c r="E115" s="491"/>
      <c r="F115" s="491"/>
      <c r="G115" s="491"/>
      <c r="H115" s="491"/>
      <c r="I115" s="491"/>
      <c r="J115" s="494" t="s">
        <v>137</v>
      </c>
      <c r="K115" s="494"/>
      <c r="L115" s="566"/>
      <c r="M115" s="566"/>
      <c r="N115" s="566"/>
      <c r="O115" s="566"/>
      <c r="P115" s="496" t="str">
        <f>+IFERROR(N115/L115,"")</f>
        <v/>
      </c>
      <c r="Q115" s="496"/>
      <c r="R115" s="496"/>
      <c r="S115" s="567">
        <f>X115+X116</f>
        <v>0</v>
      </c>
      <c r="T115" s="567"/>
      <c r="U115" s="567"/>
      <c r="V115" s="567"/>
      <c r="W115" s="567"/>
      <c r="X115" s="601"/>
      <c r="Y115" s="601"/>
      <c r="Z115" s="601"/>
      <c r="AA115" s="601"/>
    </row>
    <row r="116" spans="2:27" ht="12.75" customHeight="1" x14ac:dyDescent="0.2">
      <c r="B116" s="192"/>
      <c r="C116" s="492"/>
      <c r="D116" s="493"/>
      <c r="E116" s="493"/>
      <c r="F116" s="493"/>
      <c r="G116" s="493"/>
      <c r="H116" s="493"/>
      <c r="I116" s="493"/>
      <c r="J116" s="497" t="s">
        <v>138</v>
      </c>
      <c r="K116" s="497"/>
      <c r="L116" s="498"/>
      <c r="M116" s="498"/>
      <c r="N116" s="577"/>
      <c r="O116" s="577"/>
      <c r="P116" s="500"/>
      <c r="Q116" s="500"/>
      <c r="R116" s="500"/>
      <c r="S116" s="567"/>
      <c r="T116" s="567"/>
      <c r="U116" s="567"/>
      <c r="V116" s="567"/>
      <c r="W116" s="567"/>
      <c r="X116" s="565"/>
      <c r="Y116" s="565"/>
      <c r="Z116" s="565"/>
      <c r="AA116" s="565"/>
    </row>
    <row r="117" spans="2:27" ht="12.75" customHeight="1" x14ac:dyDescent="0.2">
      <c r="B117" s="192"/>
      <c r="C117" s="490" t="s">
        <v>538</v>
      </c>
      <c r="D117" s="491"/>
      <c r="E117" s="491"/>
      <c r="F117" s="491"/>
      <c r="G117" s="491"/>
      <c r="H117" s="491"/>
      <c r="I117" s="491"/>
      <c r="J117" s="494" t="s">
        <v>137</v>
      </c>
      <c r="K117" s="494"/>
      <c r="L117" s="566"/>
      <c r="M117" s="566"/>
      <c r="N117" s="566"/>
      <c r="O117" s="566"/>
      <c r="P117" s="496" t="str">
        <f>+IFERROR(N117/L117,"")</f>
        <v/>
      </c>
      <c r="Q117" s="496"/>
      <c r="R117" s="496"/>
      <c r="S117" s="567">
        <f>X117+X118</f>
        <v>0</v>
      </c>
      <c r="T117" s="567"/>
      <c r="U117" s="567"/>
      <c r="V117" s="567"/>
      <c r="W117" s="567"/>
      <c r="X117" s="576"/>
      <c r="Y117" s="576"/>
      <c r="Z117" s="576"/>
      <c r="AA117" s="576"/>
    </row>
    <row r="118" spans="2:27" ht="12.75" customHeight="1" x14ac:dyDescent="0.2">
      <c r="B118" s="192"/>
      <c r="C118" s="492"/>
      <c r="D118" s="493"/>
      <c r="E118" s="493"/>
      <c r="F118" s="493"/>
      <c r="G118" s="493"/>
      <c r="H118" s="493"/>
      <c r="I118" s="493"/>
      <c r="J118" s="497" t="s">
        <v>138</v>
      </c>
      <c r="K118" s="497"/>
      <c r="L118" s="498"/>
      <c r="M118" s="498"/>
      <c r="N118" s="577"/>
      <c r="O118" s="577"/>
      <c r="P118" s="500"/>
      <c r="Q118" s="500"/>
      <c r="R118" s="500"/>
      <c r="S118" s="567"/>
      <c r="T118" s="567"/>
      <c r="U118" s="567"/>
      <c r="V118" s="567"/>
      <c r="W118" s="567"/>
      <c r="X118" s="609"/>
      <c r="Y118" s="609"/>
      <c r="Z118" s="609"/>
      <c r="AA118" s="609"/>
    </row>
    <row r="119" spans="2:27" ht="12.75" customHeight="1" x14ac:dyDescent="0.2">
      <c r="B119" s="192"/>
      <c r="C119" s="467" t="s">
        <v>10</v>
      </c>
      <c r="D119" s="468"/>
      <c r="E119" s="468"/>
      <c r="F119" s="468"/>
      <c r="G119" s="468"/>
      <c r="H119" s="468"/>
      <c r="I119" s="469"/>
      <c r="J119" s="605" t="s">
        <v>137</v>
      </c>
      <c r="K119" s="606"/>
      <c r="L119" s="578"/>
      <c r="M119" s="579"/>
      <c r="N119" s="578"/>
      <c r="O119" s="579"/>
      <c r="P119" s="637" t="str">
        <f>+IFERROR(N119/L119,"")</f>
        <v/>
      </c>
      <c r="Q119" s="638"/>
      <c r="R119" s="639"/>
      <c r="S119" s="573">
        <f>X119+X120</f>
        <v>0</v>
      </c>
      <c r="T119" s="574"/>
      <c r="U119" s="574"/>
      <c r="V119" s="574"/>
      <c r="W119" s="575"/>
      <c r="X119" s="580"/>
      <c r="Y119" s="581"/>
      <c r="Z119" s="581"/>
      <c r="AA119" s="582"/>
    </row>
    <row r="120" spans="2:27" ht="12.75" customHeight="1" x14ac:dyDescent="0.2">
      <c r="B120" s="192"/>
      <c r="C120" s="479"/>
      <c r="D120" s="480"/>
      <c r="E120" s="480"/>
      <c r="F120" s="480"/>
      <c r="G120" s="480"/>
      <c r="H120" s="480"/>
      <c r="I120" s="481"/>
      <c r="J120" s="412" t="s">
        <v>138</v>
      </c>
      <c r="K120" s="413"/>
      <c r="L120" s="444"/>
      <c r="M120" s="445"/>
      <c r="N120" s="529"/>
      <c r="O120" s="530"/>
      <c r="P120" s="448"/>
      <c r="Q120" s="449"/>
      <c r="R120" s="450"/>
      <c r="S120" s="476"/>
      <c r="T120" s="477"/>
      <c r="U120" s="477"/>
      <c r="V120" s="477"/>
      <c r="W120" s="478"/>
      <c r="X120" s="531"/>
      <c r="Y120" s="532"/>
      <c r="Z120" s="532"/>
      <c r="AA120" s="533"/>
    </row>
    <row r="121" spans="2:27" ht="12.75" customHeight="1" x14ac:dyDescent="0.2">
      <c r="B121" s="192"/>
      <c r="C121" s="467" t="s">
        <v>11</v>
      </c>
      <c r="D121" s="468"/>
      <c r="E121" s="468"/>
      <c r="F121" s="468"/>
      <c r="G121" s="468"/>
      <c r="H121" s="468"/>
      <c r="I121" s="469"/>
      <c r="J121" s="394" t="s">
        <v>137</v>
      </c>
      <c r="K121" s="395"/>
      <c r="L121" s="534"/>
      <c r="M121" s="535"/>
      <c r="N121" s="534"/>
      <c r="O121" s="535"/>
      <c r="P121" s="400" t="str">
        <f>+IFERROR(N121/L121,"")</f>
        <v/>
      </c>
      <c r="Q121" s="401"/>
      <c r="R121" s="402"/>
      <c r="S121" s="473">
        <f>X121+X122</f>
        <v>0</v>
      </c>
      <c r="T121" s="474"/>
      <c r="U121" s="474"/>
      <c r="V121" s="474"/>
      <c r="W121" s="475"/>
      <c r="X121" s="526"/>
      <c r="Y121" s="527"/>
      <c r="Z121" s="527"/>
      <c r="AA121" s="528"/>
    </row>
    <row r="122" spans="2:27" ht="12.75" customHeight="1" x14ac:dyDescent="0.2">
      <c r="B122" s="192"/>
      <c r="C122" s="479"/>
      <c r="D122" s="480"/>
      <c r="E122" s="480"/>
      <c r="F122" s="480"/>
      <c r="G122" s="480"/>
      <c r="H122" s="480"/>
      <c r="I122" s="481"/>
      <c r="J122" s="412" t="s">
        <v>138</v>
      </c>
      <c r="K122" s="413"/>
      <c r="L122" s="444"/>
      <c r="M122" s="445"/>
      <c r="N122" s="529"/>
      <c r="O122" s="530"/>
      <c r="P122" s="448"/>
      <c r="Q122" s="449"/>
      <c r="R122" s="450"/>
      <c r="S122" s="476"/>
      <c r="T122" s="477"/>
      <c r="U122" s="477"/>
      <c r="V122" s="477"/>
      <c r="W122" s="478"/>
      <c r="X122" s="531"/>
      <c r="Y122" s="532"/>
      <c r="Z122" s="532"/>
      <c r="AA122" s="533"/>
    </row>
    <row r="123" spans="2:27" ht="12.75" customHeight="1" x14ac:dyDescent="0.2">
      <c r="B123" s="192"/>
      <c r="C123" s="467" t="s">
        <v>12</v>
      </c>
      <c r="D123" s="468"/>
      <c r="E123" s="468"/>
      <c r="F123" s="468"/>
      <c r="G123" s="468"/>
      <c r="H123" s="468"/>
      <c r="I123" s="469"/>
      <c r="J123" s="394" t="s">
        <v>137</v>
      </c>
      <c r="K123" s="395"/>
      <c r="L123" s="534"/>
      <c r="M123" s="535"/>
      <c r="N123" s="534"/>
      <c r="O123" s="535"/>
      <c r="P123" s="400" t="str">
        <f>+IFERROR(N123/L123,"")</f>
        <v/>
      </c>
      <c r="Q123" s="401"/>
      <c r="R123" s="402"/>
      <c r="S123" s="473">
        <f>X123+X124</f>
        <v>0</v>
      </c>
      <c r="T123" s="474"/>
      <c r="U123" s="474"/>
      <c r="V123" s="474"/>
      <c r="W123" s="475"/>
      <c r="X123" s="526"/>
      <c r="Y123" s="527"/>
      <c r="Z123" s="527"/>
      <c r="AA123" s="528"/>
    </row>
    <row r="124" spans="2:27" ht="12.75" customHeight="1" x14ac:dyDescent="0.2">
      <c r="B124" s="192"/>
      <c r="C124" s="479"/>
      <c r="D124" s="480"/>
      <c r="E124" s="480"/>
      <c r="F124" s="480"/>
      <c r="G124" s="480"/>
      <c r="H124" s="480"/>
      <c r="I124" s="481"/>
      <c r="J124" s="412" t="s">
        <v>138</v>
      </c>
      <c r="K124" s="413"/>
      <c r="L124" s="444"/>
      <c r="M124" s="445"/>
      <c r="N124" s="529"/>
      <c r="O124" s="530"/>
      <c r="P124" s="448"/>
      <c r="Q124" s="449"/>
      <c r="R124" s="450"/>
      <c r="S124" s="476"/>
      <c r="T124" s="477"/>
      <c r="U124" s="477"/>
      <c r="V124" s="477"/>
      <c r="W124" s="478"/>
      <c r="X124" s="531"/>
      <c r="Y124" s="532"/>
      <c r="Z124" s="532"/>
      <c r="AA124" s="533"/>
    </row>
    <row r="125" spans="2:27" ht="12.75" customHeight="1" x14ac:dyDescent="0.2">
      <c r="B125" s="192"/>
      <c r="C125" s="467" t="s">
        <v>139</v>
      </c>
      <c r="D125" s="468"/>
      <c r="E125" s="468"/>
      <c r="F125" s="468"/>
      <c r="G125" s="468"/>
      <c r="H125" s="468"/>
      <c r="I125" s="469"/>
      <c r="J125" s="394" t="s">
        <v>137</v>
      </c>
      <c r="K125" s="395"/>
      <c r="L125" s="534"/>
      <c r="M125" s="535"/>
      <c r="N125" s="534"/>
      <c r="O125" s="535"/>
      <c r="P125" s="400" t="str">
        <f>+IFERROR(N125/L125,"")</f>
        <v/>
      </c>
      <c r="Q125" s="401"/>
      <c r="R125" s="402"/>
      <c r="S125" s="473">
        <f>X125+X126</f>
        <v>0</v>
      </c>
      <c r="T125" s="474"/>
      <c r="U125" s="474"/>
      <c r="V125" s="474"/>
      <c r="W125" s="475"/>
      <c r="X125" s="526"/>
      <c r="Y125" s="527"/>
      <c r="Z125" s="527"/>
      <c r="AA125" s="528"/>
    </row>
    <row r="126" spans="2:27" ht="12.75" customHeight="1" x14ac:dyDescent="0.2">
      <c r="B126" s="192"/>
      <c r="C126" s="479"/>
      <c r="D126" s="480"/>
      <c r="E126" s="480"/>
      <c r="F126" s="480"/>
      <c r="G126" s="480"/>
      <c r="H126" s="480"/>
      <c r="I126" s="481"/>
      <c r="J126" s="412" t="s">
        <v>138</v>
      </c>
      <c r="K126" s="413"/>
      <c r="L126" s="444"/>
      <c r="M126" s="445"/>
      <c r="N126" s="529"/>
      <c r="O126" s="530"/>
      <c r="P126" s="448"/>
      <c r="Q126" s="449"/>
      <c r="R126" s="450"/>
      <c r="S126" s="476"/>
      <c r="T126" s="477"/>
      <c r="U126" s="477"/>
      <c r="V126" s="477"/>
      <c r="W126" s="478"/>
      <c r="X126" s="531"/>
      <c r="Y126" s="532"/>
      <c r="Z126" s="532"/>
      <c r="AA126" s="533"/>
    </row>
    <row r="127" spans="2:27" ht="12.75" customHeight="1" x14ac:dyDescent="0.2">
      <c r="B127" s="192"/>
      <c r="C127" s="467" t="s">
        <v>431</v>
      </c>
      <c r="D127" s="468"/>
      <c r="E127" s="468"/>
      <c r="F127" s="468"/>
      <c r="G127" s="468"/>
      <c r="H127" s="468"/>
      <c r="I127" s="469"/>
      <c r="J127" s="394" t="s">
        <v>137</v>
      </c>
      <c r="K127" s="395"/>
      <c r="L127" s="534"/>
      <c r="M127" s="535"/>
      <c r="N127" s="534"/>
      <c r="O127" s="535"/>
      <c r="P127" s="400" t="str">
        <f>+IFERROR(N127/L127,"")</f>
        <v/>
      </c>
      <c r="Q127" s="401"/>
      <c r="R127" s="402"/>
      <c r="S127" s="473">
        <f>X127+X128</f>
        <v>0</v>
      </c>
      <c r="T127" s="474"/>
      <c r="U127" s="474"/>
      <c r="V127" s="474"/>
      <c r="W127" s="475"/>
      <c r="X127" s="526"/>
      <c r="Y127" s="527"/>
      <c r="Z127" s="527"/>
      <c r="AA127" s="528"/>
    </row>
    <row r="128" spans="2:27" ht="12.75" customHeight="1" x14ac:dyDescent="0.2">
      <c r="B128" s="192"/>
      <c r="C128" s="479"/>
      <c r="D128" s="480"/>
      <c r="E128" s="480"/>
      <c r="F128" s="480"/>
      <c r="G128" s="480"/>
      <c r="H128" s="480"/>
      <c r="I128" s="481"/>
      <c r="J128" s="412" t="s">
        <v>138</v>
      </c>
      <c r="K128" s="413"/>
      <c r="L128" s="444"/>
      <c r="M128" s="445"/>
      <c r="N128" s="529"/>
      <c r="O128" s="530"/>
      <c r="P128" s="448"/>
      <c r="Q128" s="449"/>
      <c r="R128" s="450"/>
      <c r="S128" s="476"/>
      <c r="T128" s="477"/>
      <c r="U128" s="477"/>
      <c r="V128" s="477"/>
      <c r="W128" s="478"/>
      <c r="X128" s="531"/>
      <c r="Y128" s="532"/>
      <c r="Z128" s="532"/>
      <c r="AA128" s="533"/>
    </row>
    <row r="129" spans="2:27" ht="12.75" customHeight="1" x14ac:dyDescent="0.2">
      <c r="B129" s="192"/>
      <c r="C129" s="467" t="s">
        <v>432</v>
      </c>
      <c r="D129" s="468"/>
      <c r="E129" s="468"/>
      <c r="F129" s="468"/>
      <c r="G129" s="468"/>
      <c r="H129" s="468"/>
      <c r="I129" s="469"/>
      <c r="J129" s="394" t="s">
        <v>137</v>
      </c>
      <c r="K129" s="395"/>
      <c r="L129" s="534"/>
      <c r="M129" s="535"/>
      <c r="N129" s="534"/>
      <c r="O129" s="535"/>
      <c r="P129" s="400" t="str">
        <f>+IFERROR(N129/L129,"")</f>
        <v/>
      </c>
      <c r="Q129" s="401"/>
      <c r="R129" s="402"/>
      <c r="S129" s="473">
        <f>X129+X130</f>
        <v>0</v>
      </c>
      <c r="T129" s="474"/>
      <c r="U129" s="474"/>
      <c r="V129" s="474"/>
      <c r="W129" s="475"/>
      <c r="X129" s="526"/>
      <c r="Y129" s="527"/>
      <c r="Z129" s="527"/>
      <c r="AA129" s="528"/>
    </row>
    <row r="130" spans="2:27" ht="12.75" customHeight="1" x14ac:dyDescent="0.2">
      <c r="B130" s="192"/>
      <c r="C130" s="479"/>
      <c r="D130" s="480"/>
      <c r="E130" s="480"/>
      <c r="F130" s="480"/>
      <c r="G130" s="480"/>
      <c r="H130" s="480"/>
      <c r="I130" s="481"/>
      <c r="J130" s="412" t="s">
        <v>138</v>
      </c>
      <c r="K130" s="413"/>
      <c r="L130" s="444"/>
      <c r="M130" s="445"/>
      <c r="N130" s="529"/>
      <c r="O130" s="530"/>
      <c r="P130" s="448"/>
      <c r="Q130" s="449"/>
      <c r="R130" s="450"/>
      <c r="S130" s="476"/>
      <c r="T130" s="477"/>
      <c r="U130" s="477"/>
      <c r="V130" s="477"/>
      <c r="W130" s="478"/>
      <c r="X130" s="531"/>
      <c r="Y130" s="532"/>
      <c r="Z130" s="532"/>
      <c r="AA130" s="533"/>
    </row>
    <row r="131" spans="2:27" ht="12.75" customHeight="1" x14ac:dyDescent="0.2">
      <c r="B131" s="192"/>
      <c r="C131" s="467" t="s">
        <v>492</v>
      </c>
      <c r="D131" s="468"/>
      <c r="E131" s="468"/>
      <c r="F131" s="468"/>
      <c r="G131" s="468"/>
      <c r="H131" s="468"/>
      <c r="I131" s="469"/>
      <c r="J131" s="394" t="s">
        <v>137</v>
      </c>
      <c r="K131" s="395"/>
      <c r="L131" s="534"/>
      <c r="M131" s="535"/>
      <c r="N131" s="534"/>
      <c r="O131" s="535"/>
      <c r="P131" s="400" t="str">
        <f>+IFERROR(N131/L131,"")</f>
        <v/>
      </c>
      <c r="Q131" s="401"/>
      <c r="R131" s="402"/>
      <c r="S131" s="473">
        <f>X131+X132</f>
        <v>0</v>
      </c>
      <c r="T131" s="474"/>
      <c r="U131" s="474"/>
      <c r="V131" s="474"/>
      <c r="W131" s="475"/>
      <c r="X131" s="526"/>
      <c r="Y131" s="527"/>
      <c r="Z131" s="527"/>
      <c r="AA131" s="528"/>
    </row>
    <row r="132" spans="2:27" ht="12.75" customHeight="1" x14ac:dyDescent="0.2">
      <c r="B132" s="192"/>
      <c r="C132" s="479"/>
      <c r="D132" s="480"/>
      <c r="E132" s="480"/>
      <c r="F132" s="480"/>
      <c r="G132" s="480"/>
      <c r="H132" s="480"/>
      <c r="I132" s="481"/>
      <c r="J132" s="412" t="s">
        <v>138</v>
      </c>
      <c r="K132" s="413"/>
      <c r="L132" s="444"/>
      <c r="M132" s="445"/>
      <c r="N132" s="529" t="s">
        <v>569</v>
      </c>
      <c r="O132" s="530"/>
      <c r="P132" s="448"/>
      <c r="Q132" s="449"/>
      <c r="R132" s="450"/>
      <c r="S132" s="476"/>
      <c r="T132" s="477"/>
      <c r="U132" s="477"/>
      <c r="V132" s="477"/>
      <c r="W132" s="478"/>
      <c r="X132" s="531"/>
      <c r="Y132" s="532"/>
      <c r="Z132" s="532"/>
      <c r="AA132" s="533"/>
    </row>
    <row r="133" spans="2:27" ht="12.75" customHeight="1" x14ac:dyDescent="0.2">
      <c r="B133" s="192"/>
      <c r="C133" s="467" t="s">
        <v>13</v>
      </c>
      <c r="D133" s="468"/>
      <c r="E133" s="468"/>
      <c r="F133" s="468"/>
      <c r="G133" s="468"/>
      <c r="H133" s="468"/>
      <c r="I133" s="469"/>
      <c r="J133" s="394" t="s">
        <v>137</v>
      </c>
      <c r="K133" s="395"/>
      <c r="L133" s="483"/>
      <c r="M133" s="484"/>
      <c r="N133" s="483"/>
      <c r="O133" s="484"/>
      <c r="P133" s="485" t="str">
        <f>+IFERROR(N133/L133,"")</f>
        <v/>
      </c>
      <c r="Q133" s="486"/>
      <c r="R133" s="487"/>
      <c r="S133" s="473">
        <f>X133+X134</f>
        <v>0</v>
      </c>
      <c r="T133" s="474"/>
      <c r="U133" s="474"/>
      <c r="V133" s="474"/>
      <c r="W133" s="475"/>
      <c r="X133" s="526"/>
      <c r="Y133" s="527"/>
      <c r="Z133" s="527"/>
      <c r="AA133" s="528"/>
    </row>
    <row r="134" spans="2:27" ht="12.75" customHeight="1" x14ac:dyDescent="0.2">
      <c r="B134" s="192"/>
      <c r="C134" s="479"/>
      <c r="D134" s="480"/>
      <c r="E134" s="480"/>
      <c r="F134" s="480"/>
      <c r="G134" s="480"/>
      <c r="H134" s="480"/>
      <c r="I134" s="481"/>
      <c r="J134" s="412" t="s">
        <v>138</v>
      </c>
      <c r="K134" s="413"/>
      <c r="L134" s="488"/>
      <c r="M134" s="489"/>
      <c r="N134" s="529"/>
      <c r="O134" s="530"/>
      <c r="P134" s="448"/>
      <c r="Q134" s="449"/>
      <c r="R134" s="450"/>
      <c r="S134" s="476"/>
      <c r="T134" s="477"/>
      <c r="U134" s="477"/>
      <c r="V134" s="477"/>
      <c r="W134" s="478"/>
      <c r="X134" s="531"/>
      <c r="Y134" s="532"/>
      <c r="Z134" s="532"/>
      <c r="AA134" s="533"/>
    </row>
    <row r="135" spans="2:27" ht="12.75" customHeight="1" x14ac:dyDescent="0.2">
      <c r="B135" s="192"/>
      <c r="C135" s="467" t="s">
        <v>14</v>
      </c>
      <c r="D135" s="468"/>
      <c r="E135" s="468"/>
      <c r="F135" s="468"/>
      <c r="G135" s="468"/>
      <c r="H135" s="468"/>
      <c r="I135" s="469"/>
      <c r="J135" s="394" t="s">
        <v>137</v>
      </c>
      <c r="K135" s="395"/>
      <c r="L135" s="483"/>
      <c r="M135" s="484"/>
      <c r="N135" s="483"/>
      <c r="O135" s="484"/>
      <c r="P135" s="485" t="str">
        <f>+IFERROR(N135/L135,"")</f>
        <v/>
      </c>
      <c r="Q135" s="486"/>
      <c r="R135" s="487"/>
      <c r="S135" s="473">
        <f>X135+X136</f>
        <v>0</v>
      </c>
      <c r="T135" s="474"/>
      <c r="U135" s="474"/>
      <c r="V135" s="474"/>
      <c r="W135" s="475"/>
      <c r="X135" s="526"/>
      <c r="Y135" s="527"/>
      <c r="Z135" s="527"/>
      <c r="AA135" s="528"/>
    </row>
    <row r="136" spans="2:27" ht="12.75" customHeight="1" x14ac:dyDescent="0.2">
      <c r="B136" s="192"/>
      <c r="C136" s="479"/>
      <c r="D136" s="480"/>
      <c r="E136" s="480"/>
      <c r="F136" s="480"/>
      <c r="G136" s="480"/>
      <c r="H136" s="480"/>
      <c r="I136" s="481"/>
      <c r="J136" s="412" t="s">
        <v>138</v>
      </c>
      <c r="K136" s="413"/>
      <c r="L136" s="444"/>
      <c r="M136" s="445"/>
      <c r="N136" s="529"/>
      <c r="O136" s="530"/>
      <c r="P136" s="448"/>
      <c r="Q136" s="449"/>
      <c r="R136" s="450"/>
      <c r="S136" s="476"/>
      <c r="T136" s="477"/>
      <c r="U136" s="477"/>
      <c r="V136" s="477"/>
      <c r="W136" s="478"/>
      <c r="X136" s="531"/>
      <c r="Y136" s="532"/>
      <c r="Z136" s="532"/>
      <c r="AA136" s="533"/>
    </row>
    <row r="137" spans="2:27" ht="12.75" customHeight="1" x14ac:dyDescent="0.2">
      <c r="B137" s="192"/>
      <c r="C137" s="467" t="s">
        <v>81</v>
      </c>
      <c r="D137" s="468"/>
      <c r="E137" s="468"/>
      <c r="F137" s="468"/>
      <c r="G137" s="468"/>
      <c r="H137" s="468"/>
      <c r="I137" s="469"/>
      <c r="J137" s="394" t="s">
        <v>137</v>
      </c>
      <c r="K137" s="395"/>
      <c r="L137" s="534"/>
      <c r="M137" s="535"/>
      <c r="N137" s="534"/>
      <c r="O137" s="535"/>
      <c r="P137" s="400" t="str">
        <f>+IFERROR(N137/L137,"")</f>
        <v/>
      </c>
      <c r="Q137" s="401"/>
      <c r="R137" s="402"/>
      <c r="S137" s="473">
        <f>X137+X138</f>
        <v>0</v>
      </c>
      <c r="T137" s="474"/>
      <c r="U137" s="474"/>
      <c r="V137" s="474"/>
      <c r="W137" s="475"/>
      <c r="X137" s="526"/>
      <c r="Y137" s="527"/>
      <c r="Z137" s="527"/>
      <c r="AA137" s="528"/>
    </row>
    <row r="138" spans="2:27" ht="12.75" customHeight="1" x14ac:dyDescent="0.2">
      <c r="B138" s="192"/>
      <c r="C138" s="479"/>
      <c r="D138" s="480"/>
      <c r="E138" s="480"/>
      <c r="F138" s="480"/>
      <c r="G138" s="480"/>
      <c r="H138" s="480"/>
      <c r="I138" s="481"/>
      <c r="J138" s="412" t="s">
        <v>138</v>
      </c>
      <c r="K138" s="413"/>
      <c r="L138" s="444"/>
      <c r="M138" s="445"/>
      <c r="N138" s="529"/>
      <c r="O138" s="530"/>
      <c r="P138" s="448"/>
      <c r="Q138" s="449"/>
      <c r="R138" s="450"/>
      <c r="S138" s="476"/>
      <c r="T138" s="477"/>
      <c r="U138" s="477"/>
      <c r="V138" s="477"/>
      <c r="W138" s="478"/>
      <c r="X138" s="531"/>
      <c r="Y138" s="532"/>
      <c r="Z138" s="532"/>
      <c r="AA138" s="533"/>
    </row>
    <row r="139" spans="2:27" ht="12.75" customHeight="1" x14ac:dyDescent="0.2">
      <c r="B139" s="192"/>
      <c r="C139" s="467" t="s">
        <v>140</v>
      </c>
      <c r="D139" s="468"/>
      <c r="E139" s="468"/>
      <c r="F139" s="468"/>
      <c r="G139" s="468"/>
      <c r="H139" s="468"/>
      <c r="I139" s="469"/>
      <c r="J139" s="394" t="s">
        <v>137</v>
      </c>
      <c r="K139" s="395"/>
      <c r="L139" s="534"/>
      <c r="M139" s="535"/>
      <c r="N139" s="534"/>
      <c r="O139" s="535"/>
      <c r="P139" s="400" t="str">
        <f>+IFERROR(N139/L139,"")</f>
        <v/>
      </c>
      <c r="Q139" s="401"/>
      <c r="R139" s="402"/>
      <c r="S139" s="473">
        <f>X139+X140</f>
        <v>0</v>
      </c>
      <c r="T139" s="474"/>
      <c r="U139" s="474"/>
      <c r="V139" s="474"/>
      <c r="W139" s="475"/>
      <c r="X139" s="526"/>
      <c r="Y139" s="527"/>
      <c r="Z139" s="527"/>
      <c r="AA139" s="528"/>
    </row>
    <row r="140" spans="2:27" ht="12.75" customHeight="1" x14ac:dyDescent="0.2">
      <c r="B140" s="192"/>
      <c r="C140" s="479"/>
      <c r="D140" s="480"/>
      <c r="E140" s="480"/>
      <c r="F140" s="480"/>
      <c r="G140" s="480"/>
      <c r="H140" s="480"/>
      <c r="I140" s="481"/>
      <c r="J140" s="412" t="s">
        <v>138</v>
      </c>
      <c r="K140" s="413"/>
      <c r="L140" s="444"/>
      <c r="M140" s="445"/>
      <c r="N140" s="529"/>
      <c r="O140" s="530"/>
      <c r="P140" s="448"/>
      <c r="Q140" s="449"/>
      <c r="R140" s="450"/>
      <c r="S140" s="476"/>
      <c r="T140" s="477"/>
      <c r="U140" s="477"/>
      <c r="V140" s="477"/>
      <c r="W140" s="478"/>
      <c r="X140" s="531"/>
      <c r="Y140" s="532"/>
      <c r="Z140" s="532"/>
      <c r="AA140" s="533"/>
    </row>
    <row r="141" spans="2:27" ht="12.75" customHeight="1" x14ac:dyDescent="0.2">
      <c r="B141" s="192"/>
      <c r="C141" s="467" t="s">
        <v>15</v>
      </c>
      <c r="D141" s="468"/>
      <c r="E141" s="468"/>
      <c r="F141" s="468"/>
      <c r="G141" s="468"/>
      <c r="H141" s="468"/>
      <c r="I141" s="469"/>
      <c r="J141" s="394" t="s">
        <v>137</v>
      </c>
      <c r="K141" s="395"/>
      <c r="L141" s="534"/>
      <c r="M141" s="535"/>
      <c r="N141" s="534"/>
      <c r="O141" s="535"/>
      <c r="P141" s="400" t="str">
        <f>+IFERROR(N141/L141,"")</f>
        <v/>
      </c>
      <c r="Q141" s="401"/>
      <c r="R141" s="402"/>
      <c r="S141" s="473">
        <f>X141+X142</f>
        <v>0</v>
      </c>
      <c r="T141" s="474"/>
      <c r="U141" s="474"/>
      <c r="V141" s="474"/>
      <c r="W141" s="475"/>
      <c r="X141" s="526"/>
      <c r="Y141" s="527"/>
      <c r="Z141" s="527"/>
      <c r="AA141" s="528"/>
    </row>
    <row r="142" spans="2:27" ht="12.75" customHeight="1" x14ac:dyDescent="0.2">
      <c r="B142" s="192"/>
      <c r="C142" s="479"/>
      <c r="D142" s="480"/>
      <c r="E142" s="480"/>
      <c r="F142" s="480"/>
      <c r="G142" s="480"/>
      <c r="H142" s="480"/>
      <c r="I142" s="481"/>
      <c r="J142" s="412" t="s">
        <v>138</v>
      </c>
      <c r="K142" s="413"/>
      <c r="L142" s="444"/>
      <c r="M142" s="445"/>
      <c r="N142" s="529"/>
      <c r="O142" s="530"/>
      <c r="P142" s="448"/>
      <c r="Q142" s="449"/>
      <c r="R142" s="450"/>
      <c r="S142" s="476"/>
      <c r="T142" s="477"/>
      <c r="U142" s="477"/>
      <c r="V142" s="477"/>
      <c r="W142" s="478"/>
      <c r="X142" s="531"/>
      <c r="Y142" s="532"/>
      <c r="Z142" s="532"/>
      <c r="AA142" s="533"/>
    </row>
    <row r="143" spans="2:27" ht="12.75" customHeight="1" x14ac:dyDescent="0.2">
      <c r="B143" s="192"/>
      <c r="C143" s="467" t="s">
        <v>570</v>
      </c>
      <c r="D143" s="468"/>
      <c r="E143" s="468"/>
      <c r="F143" s="468"/>
      <c r="G143" s="468"/>
      <c r="H143" s="468"/>
      <c r="I143" s="469"/>
      <c r="J143" s="394" t="s">
        <v>137</v>
      </c>
      <c r="K143" s="395"/>
      <c r="L143" s="534"/>
      <c r="M143" s="535"/>
      <c r="N143" s="534"/>
      <c r="O143" s="535"/>
      <c r="P143" s="400" t="str">
        <f>+IFERROR(N143/L143,"")</f>
        <v/>
      </c>
      <c r="Q143" s="401"/>
      <c r="R143" s="402"/>
      <c r="S143" s="473">
        <f>X143+X144</f>
        <v>0</v>
      </c>
      <c r="T143" s="474"/>
      <c r="U143" s="474"/>
      <c r="V143" s="474"/>
      <c r="W143" s="475"/>
      <c r="X143" s="526"/>
      <c r="Y143" s="527"/>
      <c r="Z143" s="527"/>
      <c r="AA143" s="528"/>
    </row>
    <row r="144" spans="2:27" ht="12.75" customHeight="1" x14ac:dyDescent="0.2">
      <c r="B144" s="192"/>
      <c r="C144" s="479"/>
      <c r="D144" s="480"/>
      <c r="E144" s="480"/>
      <c r="F144" s="480"/>
      <c r="G144" s="480"/>
      <c r="H144" s="480"/>
      <c r="I144" s="481"/>
      <c r="J144" s="412" t="s">
        <v>138</v>
      </c>
      <c r="K144" s="413"/>
      <c r="L144" s="444"/>
      <c r="M144" s="445"/>
      <c r="N144" s="529"/>
      <c r="O144" s="530"/>
      <c r="P144" s="448"/>
      <c r="Q144" s="449"/>
      <c r="R144" s="450"/>
      <c r="S144" s="476"/>
      <c r="T144" s="477"/>
      <c r="U144" s="477"/>
      <c r="V144" s="477"/>
      <c r="W144" s="478"/>
      <c r="X144" s="531"/>
      <c r="Y144" s="532"/>
      <c r="Z144" s="532"/>
      <c r="AA144" s="533"/>
    </row>
    <row r="145" spans="2:27" ht="12.75" customHeight="1" x14ac:dyDescent="0.2">
      <c r="B145" s="192"/>
      <c r="C145" s="467" t="s">
        <v>493</v>
      </c>
      <c r="D145" s="468"/>
      <c r="E145" s="468"/>
      <c r="F145" s="468"/>
      <c r="G145" s="468"/>
      <c r="H145" s="468"/>
      <c r="I145" s="469"/>
      <c r="J145" s="394" t="s">
        <v>137</v>
      </c>
      <c r="K145" s="395"/>
      <c r="L145" s="534"/>
      <c r="M145" s="535"/>
      <c r="N145" s="534"/>
      <c r="O145" s="535"/>
      <c r="P145" s="400" t="str">
        <f>+IFERROR(N145/L145,"")</f>
        <v/>
      </c>
      <c r="Q145" s="401"/>
      <c r="R145" s="402"/>
      <c r="S145" s="473">
        <f>X145+X146</f>
        <v>0</v>
      </c>
      <c r="T145" s="474"/>
      <c r="U145" s="474"/>
      <c r="V145" s="474"/>
      <c r="W145" s="475"/>
      <c r="X145" s="526"/>
      <c r="Y145" s="527"/>
      <c r="Z145" s="527"/>
      <c r="AA145" s="528"/>
    </row>
    <row r="146" spans="2:27" ht="12.75" customHeight="1" x14ac:dyDescent="0.2">
      <c r="B146" s="192"/>
      <c r="C146" s="479"/>
      <c r="D146" s="480"/>
      <c r="E146" s="480"/>
      <c r="F146" s="480"/>
      <c r="G146" s="480"/>
      <c r="H146" s="480"/>
      <c r="I146" s="481"/>
      <c r="J146" s="412" t="s">
        <v>138</v>
      </c>
      <c r="K146" s="413"/>
      <c r="L146" s="444"/>
      <c r="M146" s="445"/>
      <c r="N146" s="529"/>
      <c r="O146" s="530"/>
      <c r="P146" s="448"/>
      <c r="Q146" s="449"/>
      <c r="R146" s="450"/>
      <c r="S146" s="476"/>
      <c r="T146" s="477"/>
      <c r="U146" s="477"/>
      <c r="V146" s="477"/>
      <c r="W146" s="478"/>
      <c r="X146" s="531"/>
      <c r="Y146" s="532"/>
      <c r="Z146" s="532"/>
      <c r="AA146" s="533"/>
    </row>
    <row r="147" spans="2:27" ht="12.75" customHeight="1" x14ac:dyDescent="0.2">
      <c r="B147" s="192"/>
      <c r="C147" s="482" t="s">
        <v>642</v>
      </c>
      <c r="D147" s="468"/>
      <c r="E147" s="468"/>
      <c r="F147" s="468"/>
      <c r="G147" s="468"/>
      <c r="H147" s="468"/>
      <c r="I147" s="469"/>
      <c r="J147" s="394" t="s">
        <v>137</v>
      </c>
      <c r="K147" s="395"/>
      <c r="L147" s="534"/>
      <c r="M147" s="535"/>
      <c r="N147" s="534"/>
      <c r="O147" s="535"/>
      <c r="P147" s="400" t="str">
        <f>+IFERROR(N147/L147,"")</f>
        <v/>
      </c>
      <c r="Q147" s="401"/>
      <c r="R147" s="402"/>
      <c r="S147" s="473">
        <f>X147+X148</f>
        <v>0</v>
      </c>
      <c r="T147" s="474"/>
      <c r="U147" s="474"/>
      <c r="V147" s="474"/>
      <c r="W147" s="475"/>
      <c r="X147" s="526"/>
      <c r="Y147" s="527"/>
      <c r="Z147" s="527"/>
      <c r="AA147" s="528"/>
    </row>
    <row r="148" spans="2:27" ht="12.75" customHeight="1" x14ac:dyDescent="0.2">
      <c r="B148" s="192"/>
      <c r="C148" s="479"/>
      <c r="D148" s="480"/>
      <c r="E148" s="480"/>
      <c r="F148" s="480"/>
      <c r="G148" s="480"/>
      <c r="H148" s="480"/>
      <c r="I148" s="481"/>
      <c r="J148" s="412" t="s">
        <v>138</v>
      </c>
      <c r="K148" s="413"/>
      <c r="L148" s="444"/>
      <c r="M148" s="445"/>
      <c r="N148" s="529"/>
      <c r="O148" s="530"/>
      <c r="P148" s="448"/>
      <c r="Q148" s="449"/>
      <c r="R148" s="450"/>
      <c r="S148" s="476"/>
      <c r="T148" s="477"/>
      <c r="U148" s="477"/>
      <c r="V148" s="477"/>
      <c r="W148" s="478"/>
      <c r="X148" s="531"/>
      <c r="Y148" s="532"/>
      <c r="Z148" s="532"/>
      <c r="AA148" s="533"/>
    </row>
    <row r="149" spans="2:27" ht="12.75" customHeight="1" x14ac:dyDescent="0.2">
      <c r="B149" s="192"/>
      <c r="C149" s="467" t="s">
        <v>495</v>
      </c>
      <c r="D149" s="468"/>
      <c r="E149" s="468"/>
      <c r="F149" s="468"/>
      <c r="G149" s="468"/>
      <c r="H149" s="468"/>
      <c r="I149" s="469"/>
      <c r="J149" s="394" t="s">
        <v>137</v>
      </c>
      <c r="K149" s="395"/>
      <c r="L149" s="534"/>
      <c r="M149" s="535"/>
      <c r="N149" s="534"/>
      <c r="O149" s="535"/>
      <c r="P149" s="400" t="str">
        <f>+IFERROR(N149/L149,"")</f>
        <v/>
      </c>
      <c r="Q149" s="401"/>
      <c r="R149" s="402"/>
      <c r="S149" s="473">
        <f>X149+X150</f>
        <v>0</v>
      </c>
      <c r="T149" s="474"/>
      <c r="U149" s="474"/>
      <c r="V149" s="474"/>
      <c r="W149" s="475"/>
      <c r="X149" s="526"/>
      <c r="Y149" s="527"/>
      <c r="Z149" s="527"/>
      <c r="AA149" s="528"/>
    </row>
    <row r="150" spans="2:27" ht="12.75" customHeight="1" x14ac:dyDescent="0.2">
      <c r="B150" s="193"/>
      <c r="C150" s="470"/>
      <c r="D150" s="471"/>
      <c r="E150" s="471"/>
      <c r="F150" s="471"/>
      <c r="G150" s="471"/>
      <c r="H150" s="471"/>
      <c r="I150" s="472"/>
      <c r="J150" s="412" t="s">
        <v>138</v>
      </c>
      <c r="K150" s="413"/>
      <c r="L150" s="444"/>
      <c r="M150" s="445"/>
      <c r="N150" s="529"/>
      <c r="O150" s="530"/>
      <c r="P150" s="448"/>
      <c r="Q150" s="449"/>
      <c r="R150" s="450"/>
      <c r="S150" s="476"/>
      <c r="T150" s="477"/>
      <c r="U150" s="477"/>
      <c r="V150" s="477"/>
      <c r="W150" s="478"/>
      <c r="X150" s="531"/>
      <c r="Y150" s="532"/>
      <c r="Z150" s="532"/>
      <c r="AA150" s="533"/>
    </row>
    <row r="151" spans="2:27" ht="12.75" customHeight="1" x14ac:dyDescent="0.2">
      <c r="B151" s="388" t="s">
        <v>70</v>
      </c>
      <c r="C151" s="389"/>
      <c r="D151" s="389"/>
      <c r="E151" s="389"/>
      <c r="F151" s="389"/>
      <c r="G151" s="389"/>
      <c r="H151" s="389"/>
      <c r="I151" s="390"/>
      <c r="J151" s="394" t="s">
        <v>141</v>
      </c>
      <c r="K151" s="395"/>
      <c r="L151" s="396">
        <f>SUM(L111,L113,L115,L117,L119,L121,L123,L125,L127,L129,L137,L139,L141,L149,L145,L147,L131,L143)</f>
        <v>0</v>
      </c>
      <c r="M151" s="397"/>
      <c r="N151" s="398">
        <f>SUM(N111,N113,N115,N117,N119,N121,N123,N125,N127,N129,N137,N139,N141,N149,N147,N145,N131,N143)</f>
        <v>0</v>
      </c>
      <c r="O151" s="399"/>
      <c r="P151" s="400" t="str">
        <f>+IFERROR(N151/L151,"")</f>
        <v/>
      </c>
      <c r="Q151" s="401"/>
      <c r="R151" s="402"/>
      <c r="S151" s="403">
        <f>X151+X152</f>
        <v>0</v>
      </c>
      <c r="T151" s="404"/>
      <c r="U151" s="404"/>
      <c r="V151" s="404"/>
      <c r="W151" s="405"/>
      <c r="X151" s="409">
        <f>SUM(X111,X113,X115,X117,X119,X121,X123,X125,X127,X129,X137,X139,X141,X149,X145,X147,X131,X135,X133,X143)</f>
        <v>0</v>
      </c>
      <c r="Y151" s="410"/>
      <c r="Z151" s="410" t="e">
        <f>SUM(Z111,#REF!,Z113,Z115,Z121,Z123,Z125,Z129,#REF!,Z133,Z135,Z137,Z139,Z141,Z149)</f>
        <v>#REF!</v>
      </c>
      <c r="AA151" s="411"/>
    </row>
    <row r="152" spans="2:27" ht="12.75" customHeight="1" x14ac:dyDescent="0.2">
      <c r="B152" s="391"/>
      <c r="C152" s="392"/>
      <c r="D152" s="392"/>
      <c r="E152" s="392"/>
      <c r="F152" s="392"/>
      <c r="G152" s="392"/>
      <c r="H152" s="392"/>
      <c r="I152" s="393"/>
      <c r="J152" s="412" t="s">
        <v>142</v>
      </c>
      <c r="K152" s="413"/>
      <c r="L152" s="444"/>
      <c r="M152" s="445"/>
      <c r="N152" s="416">
        <f>SUM(N112,N114,N116,N118,N120,N122,N124,N126,N128,N130,N132,N134,N136,N138,N140,N142,N146,N148,N150,N144)</f>
        <v>0</v>
      </c>
      <c r="O152" s="417"/>
      <c r="P152" s="448"/>
      <c r="Q152" s="449"/>
      <c r="R152" s="450"/>
      <c r="S152" s="406"/>
      <c r="T152" s="407"/>
      <c r="U152" s="407"/>
      <c r="V152" s="407"/>
      <c r="W152" s="408"/>
      <c r="X152" s="430">
        <f>SUM(X112,X114,X116,X118,X120,X122,X124,X126,X128,X130,X134,X136,X138,X140,X142,X150,X132,X146,X148,X144)</f>
        <v>0</v>
      </c>
      <c r="Y152" s="431"/>
      <c r="Z152" s="431" t="e">
        <f>SUM(Z112,#REF!,Z114,Z116,Z122,Z124,Z126,Z130,#REF!,Z134,Z136,Z138,Z140,Z142,Z150)</f>
        <v>#REF!</v>
      </c>
      <c r="AA152" s="432"/>
    </row>
    <row r="153" spans="2:27" ht="12.75" customHeight="1" x14ac:dyDescent="0.2">
      <c r="B153" s="454" t="s">
        <v>143</v>
      </c>
      <c r="C153" s="455"/>
      <c r="D153" s="455"/>
      <c r="E153" s="455"/>
      <c r="F153" s="455"/>
      <c r="G153" s="455"/>
      <c r="H153" s="455"/>
      <c r="I153" s="456"/>
      <c r="J153" s="457"/>
      <c r="K153" s="458"/>
      <c r="L153" s="459"/>
      <c r="M153" s="460"/>
      <c r="N153" s="459"/>
      <c r="O153" s="460"/>
      <c r="P153" s="461"/>
      <c r="Q153" s="462"/>
      <c r="R153" s="463"/>
      <c r="S153" s="68"/>
      <c r="T153" s="69"/>
      <c r="U153" s="69"/>
      <c r="V153" s="69"/>
      <c r="W153" s="70"/>
      <c r="X153" s="464"/>
      <c r="Y153" s="465"/>
      <c r="Z153" s="465"/>
      <c r="AA153" s="466"/>
    </row>
    <row r="154" spans="2:27" ht="12.75" customHeight="1" x14ac:dyDescent="0.2">
      <c r="B154" s="192"/>
      <c r="C154" s="433" t="s">
        <v>439</v>
      </c>
      <c r="D154" s="434"/>
      <c r="E154" s="434"/>
      <c r="F154" s="434"/>
      <c r="G154" s="434"/>
      <c r="H154" s="434"/>
      <c r="I154" s="435"/>
      <c r="J154" s="394" t="s">
        <v>137</v>
      </c>
      <c r="K154" s="395"/>
      <c r="L154" s="534"/>
      <c r="M154" s="535"/>
      <c r="N154" s="534"/>
      <c r="O154" s="535"/>
      <c r="P154" s="400" t="str">
        <f>+IFERROR(N154/L154,"")</f>
        <v/>
      </c>
      <c r="Q154" s="401"/>
      <c r="R154" s="402"/>
      <c r="S154" s="473">
        <f>X154+X155</f>
        <v>0</v>
      </c>
      <c r="T154" s="474"/>
      <c r="U154" s="474"/>
      <c r="V154" s="474"/>
      <c r="W154" s="475"/>
      <c r="X154" s="526"/>
      <c r="Y154" s="527"/>
      <c r="Z154" s="527"/>
      <c r="AA154" s="528"/>
    </row>
    <row r="155" spans="2:27" ht="12.75" customHeight="1" x14ac:dyDescent="0.2">
      <c r="B155" s="192"/>
      <c r="C155" s="436"/>
      <c r="D155" s="437"/>
      <c r="E155" s="437"/>
      <c r="F155" s="437"/>
      <c r="G155" s="437"/>
      <c r="H155" s="437"/>
      <c r="I155" s="438"/>
      <c r="J155" s="412" t="s">
        <v>138</v>
      </c>
      <c r="K155" s="413"/>
      <c r="L155" s="444"/>
      <c r="M155" s="445"/>
      <c r="N155" s="529"/>
      <c r="O155" s="530"/>
      <c r="P155" s="448"/>
      <c r="Q155" s="449"/>
      <c r="R155" s="450"/>
      <c r="S155" s="476"/>
      <c r="T155" s="477"/>
      <c r="U155" s="477"/>
      <c r="V155" s="477"/>
      <c r="W155" s="478"/>
      <c r="X155" s="531"/>
      <c r="Y155" s="532"/>
      <c r="Z155" s="532"/>
      <c r="AA155" s="533"/>
    </row>
    <row r="156" spans="2:27" ht="12.75" customHeight="1" x14ac:dyDescent="0.2">
      <c r="B156" s="192"/>
      <c r="C156" s="433" t="s">
        <v>161</v>
      </c>
      <c r="D156" s="434"/>
      <c r="E156" s="434"/>
      <c r="F156" s="434"/>
      <c r="G156" s="434"/>
      <c r="H156" s="434"/>
      <c r="I156" s="435"/>
      <c r="J156" s="394" t="s">
        <v>137</v>
      </c>
      <c r="K156" s="395"/>
      <c r="L156" s="534"/>
      <c r="M156" s="535"/>
      <c r="N156" s="534"/>
      <c r="O156" s="535"/>
      <c r="P156" s="400" t="str">
        <f>+IFERROR(N156/L156,"")</f>
        <v/>
      </c>
      <c r="Q156" s="401"/>
      <c r="R156" s="402"/>
      <c r="S156" s="473">
        <f>X156+X157</f>
        <v>0</v>
      </c>
      <c r="T156" s="474"/>
      <c r="U156" s="474"/>
      <c r="V156" s="474"/>
      <c r="W156" s="475"/>
      <c r="X156" s="526"/>
      <c r="Y156" s="527"/>
      <c r="Z156" s="527"/>
      <c r="AA156" s="528"/>
    </row>
    <row r="157" spans="2:27" ht="12.75" customHeight="1" x14ac:dyDescent="0.2">
      <c r="B157" s="192"/>
      <c r="C157" s="436"/>
      <c r="D157" s="437"/>
      <c r="E157" s="437"/>
      <c r="F157" s="437"/>
      <c r="G157" s="437"/>
      <c r="H157" s="437"/>
      <c r="I157" s="438"/>
      <c r="J157" s="412" t="s">
        <v>138</v>
      </c>
      <c r="K157" s="413"/>
      <c r="L157" s="444"/>
      <c r="M157" s="445"/>
      <c r="N157" s="529"/>
      <c r="O157" s="530"/>
      <c r="P157" s="448"/>
      <c r="Q157" s="449"/>
      <c r="R157" s="450"/>
      <c r="S157" s="476"/>
      <c r="T157" s="477"/>
      <c r="U157" s="477"/>
      <c r="V157" s="477"/>
      <c r="W157" s="478"/>
      <c r="X157" s="531"/>
      <c r="Y157" s="532"/>
      <c r="Z157" s="532"/>
      <c r="AA157" s="533"/>
    </row>
    <row r="158" spans="2:27" ht="12.75" customHeight="1" x14ac:dyDescent="0.2">
      <c r="B158" s="192"/>
      <c r="C158" s="433" t="s">
        <v>331</v>
      </c>
      <c r="D158" s="434"/>
      <c r="E158" s="434"/>
      <c r="F158" s="434"/>
      <c r="G158" s="434"/>
      <c r="H158" s="434"/>
      <c r="I158" s="435"/>
      <c r="J158" s="394" t="s">
        <v>137</v>
      </c>
      <c r="K158" s="395"/>
      <c r="L158" s="534"/>
      <c r="M158" s="535"/>
      <c r="N158" s="534"/>
      <c r="O158" s="535"/>
      <c r="P158" s="400" t="str">
        <f>+IFERROR(N158/L158,"")</f>
        <v/>
      </c>
      <c r="Q158" s="401"/>
      <c r="R158" s="402"/>
      <c r="S158" s="473">
        <f>X158+X159</f>
        <v>0</v>
      </c>
      <c r="T158" s="474"/>
      <c r="U158" s="474"/>
      <c r="V158" s="474"/>
      <c r="W158" s="475"/>
      <c r="X158" s="526"/>
      <c r="Y158" s="527"/>
      <c r="Z158" s="527"/>
      <c r="AA158" s="528"/>
    </row>
    <row r="159" spans="2:27" ht="12.75" customHeight="1" x14ac:dyDescent="0.2">
      <c r="B159" s="193"/>
      <c r="C159" s="451"/>
      <c r="D159" s="452"/>
      <c r="E159" s="452"/>
      <c r="F159" s="452"/>
      <c r="G159" s="452"/>
      <c r="H159" s="452"/>
      <c r="I159" s="453"/>
      <c r="J159" s="412" t="s">
        <v>138</v>
      </c>
      <c r="K159" s="413"/>
      <c r="L159" s="444"/>
      <c r="M159" s="445"/>
      <c r="N159" s="529"/>
      <c r="O159" s="530"/>
      <c r="P159" s="448"/>
      <c r="Q159" s="449"/>
      <c r="R159" s="450"/>
      <c r="S159" s="476"/>
      <c r="T159" s="477"/>
      <c r="U159" s="477"/>
      <c r="V159" s="477"/>
      <c r="W159" s="478"/>
      <c r="X159" s="531"/>
      <c r="Y159" s="532"/>
      <c r="Z159" s="532"/>
      <c r="AA159" s="533"/>
    </row>
    <row r="160" spans="2:27" ht="12.75" customHeight="1" x14ac:dyDescent="0.2">
      <c r="B160" s="388" t="s">
        <v>70</v>
      </c>
      <c r="C160" s="389"/>
      <c r="D160" s="389"/>
      <c r="E160" s="389"/>
      <c r="F160" s="389"/>
      <c r="G160" s="389"/>
      <c r="H160" s="389"/>
      <c r="I160" s="390"/>
      <c r="J160" s="394" t="s">
        <v>137</v>
      </c>
      <c r="K160" s="395"/>
      <c r="L160" s="396">
        <f>SUM(L154,L156,L158)</f>
        <v>0</v>
      </c>
      <c r="M160" s="397"/>
      <c r="N160" s="398">
        <f>SUM(N154,N156,N158)</f>
        <v>0</v>
      </c>
      <c r="O160" s="399"/>
      <c r="P160" s="400" t="str">
        <f>+IFERROR(N160/L160,"")</f>
        <v/>
      </c>
      <c r="Q160" s="401"/>
      <c r="R160" s="402"/>
      <c r="S160" s="403">
        <f>X160+X161</f>
        <v>0</v>
      </c>
      <c r="T160" s="404"/>
      <c r="U160" s="404"/>
      <c r="V160" s="404"/>
      <c r="W160" s="405"/>
      <c r="X160" s="409">
        <f>SUM(X154,X156,X158)</f>
        <v>0</v>
      </c>
      <c r="Y160" s="410"/>
      <c r="Z160" s="410" t="e">
        <f>SUM(#REF!,Z113,Z115,Z121,Z123,Z125,Z129,#REF!,Z133,#REF!,Z150,Z152,Z154,Z156,Z158)</f>
        <v>#REF!</v>
      </c>
      <c r="AA160" s="411"/>
    </row>
    <row r="161" spans="2:27" ht="12.75" customHeight="1" x14ac:dyDescent="0.2">
      <c r="B161" s="391"/>
      <c r="C161" s="392"/>
      <c r="D161" s="392"/>
      <c r="E161" s="392"/>
      <c r="F161" s="392"/>
      <c r="G161" s="392"/>
      <c r="H161" s="392"/>
      <c r="I161" s="393"/>
      <c r="J161" s="412" t="s">
        <v>138</v>
      </c>
      <c r="K161" s="413"/>
      <c r="L161" s="414"/>
      <c r="M161" s="415"/>
      <c r="N161" s="416">
        <f>SUM(N155,N157,N159)</f>
        <v>0</v>
      </c>
      <c r="O161" s="417"/>
      <c r="P161" s="418"/>
      <c r="Q161" s="419"/>
      <c r="R161" s="420"/>
      <c r="S161" s="406"/>
      <c r="T161" s="407"/>
      <c r="U161" s="407"/>
      <c r="V161" s="407"/>
      <c r="W161" s="408"/>
      <c r="X161" s="421">
        <f>SUM(X155,X157,X159)</f>
        <v>0</v>
      </c>
      <c r="Y161" s="422"/>
      <c r="Z161" s="422" t="e">
        <f>SUM(#REF!,Z114,Z116,Z122,Z124,Z126,Z130,#REF!,#REF!,Z149,Z151,Z153,Z155,Z157,Z159)</f>
        <v>#REF!</v>
      </c>
      <c r="AA161" s="423"/>
    </row>
    <row r="162" spans="2:27" ht="12.75" customHeight="1" x14ac:dyDescent="0.2">
      <c r="B162" s="424" t="s">
        <v>30</v>
      </c>
      <c r="C162" s="425"/>
      <c r="D162" s="425"/>
      <c r="E162" s="425"/>
      <c r="F162" s="425"/>
      <c r="G162" s="425"/>
      <c r="H162" s="425"/>
      <c r="I162" s="426"/>
      <c r="J162" s="394" t="s">
        <v>137</v>
      </c>
      <c r="K162" s="395"/>
      <c r="L162" s="396">
        <f>SUM(L151,L160)</f>
        <v>0</v>
      </c>
      <c r="M162" s="397"/>
      <c r="N162" s="398">
        <f>SUM(N151,N160)</f>
        <v>0</v>
      </c>
      <c r="O162" s="399"/>
      <c r="P162" s="400" t="str">
        <f>+IFERROR(N162/L162,"")</f>
        <v/>
      </c>
      <c r="Q162" s="401"/>
      <c r="R162" s="402"/>
      <c r="S162" s="403">
        <f>S151+S160</f>
        <v>0</v>
      </c>
      <c r="T162" s="404"/>
      <c r="U162" s="404"/>
      <c r="V162" s="404"/>
      <c r="W162" s="405"/>
      <c r="X162" s="409">
        <f>X151+X160</f>
        <v>0</v>
      </c>
      <c r="Y162" s="410"/>
      <c r="Z162" s="410"/>
      <c r="AA162" s="411"/>
    </row>
    <row r="163" spans="2:27" ht="12.75" customHeight="1" x14ac:dyDescent="0.2">
      <c r="B163" s="427"/>
      <c r="C163" s="428"/>
      <c r="D163" s="428"/>
      <c r="E163" s="428"/>
      <c r="F163" s="428"/>
      <c r="G163" s="428"/>
      <c r="H163" s="428"/>
      <c r="I163" s="429"/>
      <c r="J163" s="412" t="s">
        <v>138</v>
      </c>
      <c r="K163" s="413"/>
      <c r="L163" s="414"/>
      <c r="M163" s="415"/>
      <c r="N163" s="416">
        <f>SUM(N152,N161)</f>
        <v>0</v>
      </c>
      <c r="O163" s="417"/>
      <c r="P163" s="418"/>
      <c r="Q163" s="419"/>
      <c r="R163" s="420"/>
      <c r="S163" s="406"/>
      <c r="T163" s="407"/>
      <c r="U163" s="407"/>
      <c r="V163" s="407"/>
      <c r="W163" s="408"/>
      <c r="X163" s="430">
        <f>X152+X161</f>
        <v>0</v>
      </c>
      <c r="Y163" s="431"/>
      <c r="Z163" s="431"/>
      <c r="AA163" s="432"/>
    </row>
    <row r="164" spans="2:27" ht="7.5" customHeight="1" x14ac:dyDescent="0.2">
      <c r="B164" s="82"/>
      <c r="C164" s="54"/>
      <c r="D164" s="54"/>
      <c r="E164" s="54"/>
      <c r="F164" s="54"/>
      <c r="G164" s="54"/>
      <c r="H164" s="54"/>
      <c r="I164" s="54"/>
      <c r="J164" s="65"/>
      <c r="K164" s="65"/>
      <c r="L164" s="57"/>
      <c r="M164" s="57"/>
      <c r="N164" s="57"/>
      <c r="O164" s="57"/>
      <c r="P164" s="56"/>
      <c r="Q164" s="56"/>
      <c r="R164" s="56"/>
      <c r="S164" s="59"/>
      <c r="T164" s="59"/>
      <c r="U164" s="59"/>
      <c r="V164" s="59"/>
      <c r="W164" s="58"/>
      <c r="X164" s="58"/>
      <c r="Y164" s="58"/>
      <c r="Z164" s="59"/>
      <c r="AA164" s="59"/>
    </row>
    <row r="165" spans="2:27" ht="21" customHeight="1" x14ac:dyDescent="0.2">
      <c r="B165" s="2" t="s">
        <v>573</v>
      </c>
      <c r="S165" s="380" t="s">
        <v>181</v>
      </c>
      <c r="T165" s="380"/>
      <c r="U165" s="380"/>
      <c r="V165" s="3" t="s">
        <v>180</v>
      </c>
      <c r="W165" s="381"/>
      <c r="X165" s="382"/>
      <c r="Y165" s="383"/>
      <c r="Z165" s="2" t="s">
        <v>36</v>
      </c>
      <c r="AA165" s="2"/>
    </row>
    <row r="166" spans="2:27" ht="15" customHeight="1" x14ac:dyDescent="0.2">
      <c r="B166" s="2"/>
      <c r="D166" s="384" t="s">
        <v>440</v>
      </c>
      <c r="E166" s="384"/>
      <c r="F166" s="384"/>
      <c r="G166" s="384"/>
      <c r="H166" s="384"/>
      <c r="I166" s="384"/>
      <c r="J166" s="384"/>
      <c r="K166" s="384"/>
      <c r="L166" s="384"/>
      <c r="M166" s="384"/>
      <c r="N166" s="384"/>
      <c r="O166" s="384"/>
      <c r="P166" s="384"/>
      <c r="Q166" s="384"/>
      <c r="R166" t="s">
        <v>180</v>
      </c>
      <c r="S166" s="552" t="str">
        <f>+IFERROR(SUM(N151:O152)/W165,"")</f>
        <v/>
      </c>
      <c r="T166" s="553"/>
      <c r="U166" s="554"/>
      <c r="V166" s="5" t="s">
        <v>39</v>
      </c>
      <c r="W166" s="385" t="str">
        <f>+IFERROR(S151/W165/1000,"")</f>
        <v/>
      </c>
      <c r="X166" s="386"/>
      <c r="Y166" s="387"/>
      <c r="Z166" s="2" t="s">
        <v>512</v>
      </c>
      <c r="AA166" s="2"/>
    </row>
    <row r="167" spans="2:27" ht="15" customHeight="1" x14ac:dyDescent="0.2">
      <c r="D167" s="384" t="s">
        <v>441</v>
      </c>
      <c r="E167" s="384"/>
      <c r="F167" s="384"/>
      <c r="G167" s="384"/>
      <c r="H167" s="384"/>
      <c r="I167" s="384"/>
      <c r="J167" s="384"/>
      <c r="K167" s="384"/>
      <c r="L167" s="384"/>
      <c r="M167" s="384"/>
      <c r="N167" s="384"/>
      <c r="O167" s="384"/>
      <c r="P167" s="384"/>
      <c r="Q167" s="384"/>
      <c r="R167" t="s">
        <v>180</v>
      </c>
      <c r="S167" s="385" t="str">
        <f>+IFERROR(SUM(N162:O163)/W165,"")</f>
        <v/>
      </c>
      <c r="T167" s="386"/>
      <c r="U167" s="387"/>
      <c r="V167" s="5" t="s">
        <v>39</v>
      </c>
      <c r="W167" s="385" t="str">
        <f>+IFERROR(S162/W165/1000,"")</f>
        <v/>
      </c>
      <c r="X167" s="386"/>
      <c r="Y167" s="387"/>
      <c r="Z167" s="2" t="s">
        <v>512</v>
      </c>
      <c r="AA167" s="2"/>
    </row>
    <row r="168" spans="2:27" ht="7.5" customHeight="1" x14ac:dyDescent="0.2">
      <c r="B168" s="2"/>
      <c r="S168" s="52"/>
      <c r="T168" s="52"/>
      <c r="U168" s="52"/>
      <c r="W168" s="52"/>
      <c r="X168" s="52"/>
      <c r="Y168" s="52"/>
    </row>
    <row r="169" spans="2:27" ht="13.5" customHeight="1" x14ac:dyDescent="0.2">
      <c r="B169" s="2"/>
      <c r="G169" s="49"/>
      <c r="S169" s="52"/>
      <c r="T169" s="52"/>
      <c r="U169" s="52"/>
      <c r="W169" s="52"/>
      <c r="X169" s="52"/>
      <c r="Y169" s="52"/>
      <c r="AA169" s="49" t="s">
        <v>232</v>
      </c>
    </row>
    <row r="170" spans="2:27" ht="13.5" customHeight="1" x14ac:dyDescent="0.2">
      <c r="B170" s="634" t="s">
        <v>541</v>
      </c>
      <c r="C170" s="635"/>
      <c r="D170" s="635"/>
      <c r="E170" s="635"/>
      <c r="F170" s="635"/>
      <c r="G170" s="635"/>
      <c r="H170" s="635"/>
      <c r="I170" s="635"/>
      <c r="J170" s="635"/>
      <c r="K170" s="635"/>
      <c r="L170" s="635"/>
      <c r="M170" s="635"/>
      <c r="N170" s="635"/>
      <c r="O170" s="635"/>
      <c r="P170" s="635"/>
      <c r="Q170" s="635"/>
      <c r="R170" s="635"/>
      <c r="S170" s="635"/>
      <c r="T170" s="635"/>
      <c r="U170" s="635"/>
      <c r="V170" s="635"/>
      <c r="W170" s="635"/>
      <c r="X170" s="635"/>
      <c r="Y170" s="635"/>
      <c r="Z170" s="635"/>
      <c r="AA170" s="636"/>
    </row>
    <row r="171" spans="2:27" ht="13.5" customHeight="1" x14ac:dyDescent="0.2">
      <c r="B171" s="25" t="s">
        <v>80</v>
      </c>
      <c r="C171" s="339" t="s">
        <v>19</v>
      </c>
      <c r="D171" s="340"/>
      <c r="E171" s="340"/>
      <c r="F171" s="340"/>
      <c r="G171" s="340"/>
      <c r="H171" s="340"/>
      <c r="I171" s="340"/>
      <c r="J171" s="340"/>
      <c r="K171" s="340"/>
      <c r="L171" s="340"/>
      <c r="M171" s="341"/>
      <c r="N171" s="616" t="s">
        <v>18</v>
      </c>
      <c r="O171" s="617"/>
      <c r="P171" s="617"/>
      <c r="Q171" s="617"/>
      <c r="R171" s="617"/>
      <c r="S171" s="618"/>
      <c r="T171" s="595" t="s">
        <v>542</v>
      </c>
      <c r="U171" s="596"/>
      <c r="V171" s="596"/>
      <c r="W171" s="597"/>
      <c r="X171" s="616" t="s">
        <v>71</v>
      </c>
      <c r="Y171" s="617"/>
      <c r="Z171" s="617"/>
      <c r="AA171" s="618"/>
    </row>
    <row r="172" spans="2:27" ht="13.5" customHeight="1" x14ac:dyDescent="0.2">
      <c r="B172" s="24">
        <v>1</v>
      </c>
      <c r="C172" s="625" t="s">
        <v>190</v>
      </c>
      <c r="D172" s="626"/>
      <c r="E172" s="626"/>
      <c r="F172" s="626"/>
      <c r="G172" s="626"/>
      <c r="H172" s="626"/>
      <c r="I172" s="626"/>
      <c r="J172" s="626"/>
      <c r="K172" s="626"/>
      <c r="L172" s="626"/>
      <c r="M172" s="627"/>
      <c r="N172" s="628" t="s">
        <v>20</v>
      </c>
      <c r="O172" s="629"/>
      <c r="P172" s="629"/>
      <c r="Q172" s="629"/>
      <c r="R172" s="629"/>
      <c r="S172" s="630"/>
      <c r="T172" s="598">
        <v>800</v>
      </c>
      <c r="U172" s="599"/>
      <c r="V172" s="599"/>
      <c r="W172" s="600"/>
      <c r="X172" s="589" t="s">
        <v>407</v>
      </c>
      <c r="Y172" s="590"/>
      <c r="Z172" s="590"/>
      <c r="AA172" s="591"/>
    </row>
    <row r="173" spans="2:27" ht="13.5" customHeight="1" x14ac:dyDescent="0.2">
      <c r="B173" s="13"/>
      <c r="C173" s="586"/>
      <c r="D173" s="587"/>
      <c r="E173" s="587"/>
      <c r="F173" s="587"/>
      <c r="G173" s="587"/>
      <c r="H173" s="587"/>
      <c r="I173" s="587"/>
      <c r="J173" s="587"/>
      <c r="K173" s="587"/>
      <c r="L173" s="587"/>
      <c r="M173" s="588"/>
      <c r="N173" s="539"/>
      <c r="O173" s="540"/>
      <c r="P173" s="540"/>
      <c r="Q173" s="540"/>
      <c r="R173" s="540"/>
      <c r="S173" s="541"/>
      <c r="T173" s="562"/>
      <c r="U173" s="563"/>
      <c r="V173" s="563"/>
      <c r="W173" s="564"/>
      <c r="X173" s="592"/>
      <c r="Y173" s="593"/>
      <c r="Z173" s="593"/>
      <c r="AA173" s="594"/>
    </row>
    <row r="174" spans="2:27" ht="13.5" customHeight="1" x14ac:dyDescent="0.2">
      <c r="B174" s="13"/>
      <c r="C174" s="586"/>
      <c r="D174" s="587"/>
      <c r="E174" s="587"/>
      <c r="F174" s="587"/>
      <c r="G174" s="587"/>
      <c r="H174" s="587"/>
      <c r="I174" s="587"/>
      <c r="J174" s="587"/>
      <c r="K174" s="587"/>
      <c r="L174" s="587"/>
      <c r="M174" s="588"/>
      <c r="N174" s="539"/>
      <c r="O174" s="540"/>
      <c r="P174" s="540"/>
      <c r="Q174" s="540"/>
      <c r="R174" s="540"/>
      <c r="S174" s="541"/>
      <c r="T174" s="562"/>
      <c r="U174" s="563"/>
      <c r="V174" s="563"/>
      <c r="W174" s="564"/>
      <c r="X174" s="592"/>
      <c r="Y174" s="593"/>
      <c r="Z174" s="593"/>
      <c r="AA174" s="594"/>
    </row>
    <row r="175" spans="2:27" ht="13.5" customHeight="1" x14ac:dyDescent="0.2">
      <c r="B175" s="11"/>
      <c r="C175" s="586"/>
      <c r="D175" s="587"/>
      <c r="E175" s="587"/>
      <c r="F175" s="587"/>
      <c r="G175" s="587"/>
      <c r="H175" s="587"/>
      <c r="I175" s="587"/>
      <c r="J175" s="587"/>
      <c r="K175" s="587"/>
      <c r="L175" s="587"/>
      <c r="M175" s="588"/>
      <c r="N175" s="539"/>
      <c r="O175" s="540"/>
      <c r="P175" s="540"/>
      <c r="Q175" s="540"/>
      <c r="R175" s="540"/>
      <c r="S175" s="541"/>
      <c r="T175" s="562"/>
      <c r="U175" s="563"/>
      <c r="V175" s="563"/>
      <c r="W175" s="564"/>
      <c r="X175" s="592"/>
      <c r="Y175" s="593"/>
      <c r="Z175" s="593"/>
      <c r="AA175" s="594"/>
    </row>
    <row r="176" spans="2:27" ht="13.5" customHeight="1" x14ac:dyDescent="0.2">
      <c r="B176" s="27"/>
      <c r="C176" s="699"/>
      <c r="D176" s="700"/>
      <c r="E176" s="700"/>
      <c r="F176" s="700"/>
      <c r="G176" s="700"/>
      <c r="H176" s="700"/>
      <c r="I176" s="700"/>
      <c r="J176" s="700"/>
      <c r="K176" s="700"/>
      <c r="L176" s="700"/>
      <c r="M176" s="701"/>
      <c r="N176" s="622"/>
      <c r="O176" s="623"/>
      <c r="P176" s="623"/>
      <c r="Q176" s="623"/>
      <c r="R176" s="623"/>
      <c r="S176" s="624"/>
      <c r="T176" s="583"/>
      <c r="U176" s="584"/>
      <c r="V176" s="584"/>
      <c r="W176" s="585"/>
      <c r="X176" s="619"/>
      <c r="Y176" s="620"/>
      <c r="Z176" s="620"/>
      <c r="AA176" s="621"/>
    </row>
    <row r="177" spans="2:27" ht="12" customHeight="1" x14ac:dyDescent="0.2">
      <c r="B177" s="48"/>
    </row>
    <row r="178" spans="2:27" ht="20.25" customHeight="1" x14ac:dyDescent="0.2">
      <c r="B178" s="48" t="s">
        <v>650</v>
      </c>
      <c r="C178" s="48"/>
    </row>
    <row r="179" spans="2:27" ht="12.75" customHeight="1" x14ac:dyDescent="0.2">
      <c r="B179" s="503" t="s">
        <v>28</v>
      </c>
      <c r="C179" s="504"/>
      <c r="D179" s="504"/>
      <c r="E179" s="504"/>
      <c r="F179" s="504"/>
      <c r="G179" s="504"/>
      <c r="H179" s="504"/>
      <c r="I179" s="505"/>
      <c r="J179" s="512" t="s">
        <v>566</v>
      </c>
      <c r="K179" s="513"/>
      <c r="L179" s="513"/>
      <c r="M179" s="513"/>
      <c r="N179" s="513"/>
      <c r="O179" s="513"/>
      <c r="P179" s="513"/>
      <c r="Q179" s="513"/>
      <c r="R179" s="513"/>
      <c r="S179" s="513"/>
      <c r="T179" s="513"/>
      <c r="U179" s="513"/>
      <c r="V179" s="513"/>
      <c r="W179" s="513"/>
      <c r="X179" s="513"/>
      <c r="Y179" s="513"/>
      <c r="Z179" s="513"/>
      <c r="AA179" s="514"/>
    </row>
    <row r="180" spans="2:27" ht="12.75" customHeight="1" x14ac:dyDescent="0.2">
      <c r="B180" s="506"/>
      <c r="C180" s="507"/>
      <c r="D180" s="507"/>
      <c r="E180" s="507"/>
      <c r="F180" s="507"/>
      <c r="G180" s="507"/>
      <c r="H180" s="507"/>
      <c r="I180" s="508"/>
      <c r="J180" s="512" t="s">
        <v>37</v>
      </c>
      <c r="K180" s="513"/>
      <c r="L180" s="513"/>
      <c r="M180" s="513"/>
      <c r="N180" s="513"/>
      <c r="O180" s="514"/>
      <c r="P180" s="503" t="s">
        <v>129</v>
      </c>
      <c r="Q180" s="504"/>
      <c r="R180" s="505"/>
      <c r="S180" s="512" t="s">
        <v>130</v>
      </c>
      <c r="T180" s="513"/>
      <c r="U180" s="513"/>
      <c r="V180" s="513"/>
      <c r="W180" s="513"/>
      <c r="X180" s="513"/>
      <c r="Y180" s="513"/>
      <c r="Z180" s="513"/>
      <c r="AA180" s="514"/>
    </row>
    <row r="181" spans="2:27" ht="12.75" customHeight="1" x14ac:dyDescent="0.2">
      <c r="B181" s="509"/>
      <c r="C181" s="510"/>
      <c r="D181" s="510"/>
      <c r="E181" s="510"/>
      <c r="F181" s="510"/>
      <c r="G181" s="510"/>
      <c r="H181" s="510"/>
      <c r="I181" s="511"/>
      <c r="J181" s="503" t="s">
        <v>28</v>
      </c>
      <c r="K181" s="505"/>
      <c r="L181" s="515" t="s">
        <v>131</v>
      </c>
      <c r="M181" s="516"/>
      <c r="N181" s="515" t="s">
        <v>132</v>
      </c>
      <c r="O181" s="516"/>
      <c r="P181" s="509"/>
      <c r="Q181" s="510"/>
      <c r="R181" s="511"/>
      <c r="S181" s="517" t="s">
        <v>133</v>
      </c>
      <c r="T181" s="518"/>
      <c r="U181" s="518"/>
      <c r="V181" s="518"/>
      <c r="W181" s="519"/>
      <c r="X181" s="515" t="s">
        <v>134</v>
      </c>
      <c r="Y181" s="523"/>
      <c r="Z181" s="523"/>
      <c r="AA181" s="516"/>
    </row>
    <row r="182" spans="2:27" ht="12.75" customHeight="1" x14ac:dyDescent="0.2">
      <c r="B182" s="454" t="s">
        <v>438</v>
      </c>
      <c r="C182" s="455"/>
      <c r="D182" s="455"/>
      <c r="E182" s="455"/>
      <c r="F182" s="455"/>
      <c r="G182" s="455"/>
      <c r="H182" s="455"/>
      <c r="I182" s="456"/>
      <c r="J182" s="509"/>
      <c r="K182" s="511"/>
      <c r="L182" s="524" t="s">
        <v>39</v>
      </c>
      <c r="M182" s="525"/>
      <c r="N182" s="524" t="s">
        <v>39</v>
      </c>
      <c r="O182" s="525"/>
      <c r="P182" s="512" t="s">
        <v>135</v>
      </c>
      <c r="Q182" s="513"/>
      <c r="R182" s="514"/>
      <c r="S182" s="520"/>
      <c r="T182" s="521"/>
      <c r="U182" s="521"/>
      <c r="V182" s="521"/>
      <c r="W182" s="522"/>
      <c r="X182" s="515" t="s">
        <v>136</v>
      </c>
      <c r="Y182" s="523"/>
      <c r="Z182" s="523"/>
      <c r="AA182" s="516"/>
    </row>
    <row r="183" spans="2:27" ht="12.75" customHeight="1" x14ac:dyDescent="0.2">
      <c r="B183" s="192"/>
      <c r="C183" s="467" t="s">
        <v>9</v>
      </c>
      <c r="D183" s="468"/>
      <c r="E183" s="468"/>
      <c r="F183" s="468"/>
      <c r="G183" s="468"/>
      <c r="H183" s="468"/>
      <c r="I183" s="469"/>
      <c r="J183" s="394" t="s">
        <v>137</v>
      </c>
      <c r="K183" s="395"/>
      <c r="L183" s="439" t="str">
        <f>IFERROR(AVERAGE(L40,L111),"")</f>
        <v/>
      </c>
      <c r="M183" s="440"/>
      <c r="N183" s="439" t="str">
        <f>IFERROR(AVERAGE(N40,N111),"")</f>
        <v/>
      </c>
      <c r="O183" s="440"/>
      <c r="P183" s="400" t="str">
        <f>+IFERROR(N183/L183,"")</f>
        <v/>
      </c>
      <c r="Q183" s="401"/>
      <c r="R183" s="402"/>
      <c r="S183" s="403">
        <f>IFERROR(AVERAGE(S40,S111),"")</f>
        <v>0</v>
      </c>
      <c r="T183" s="404"/>
      <c r="U183" s="404"/>
      <c r="V183" s="404"/>
      <c r="W183" s="405"/>
      <c r="X183" s="441" t="str">
        <f t="shared" ref="X183:X224" si="0">IFERROR(AVERAGE(X40,X111),"")</f>
        <v/>
      </c>
      <c r="Y183" s="442"/>
      <c r="Z183" s="442" t="str">
        <f>IFERROR(AVERAGE(#REF!,Z39,Z111),"")</f>
        <v/>
      </c>
      <c r="AA183" s="443"/>
    </row>
    <row r="184" spans="2:27" ht="12.75" customHeight="1" x14ac:dyDescent="0.2">
      <c r="B184" s="192"/>
      <c r="C184" s="479"/>
      <c r="D184" s="480"/>
      <c r="E184" s="480"/>
      <c r="F184" s="480"/>
      <c r="G184" s="480"/>
      <c r="H184" s="480"/>
      <c r="I184" s="481"/>
      <c r="J184" s="412" t="s">
        <v>138</v>
      </c>
      <c r="K184" s="413"/>
      <c r="L184" s="444"/>
      <c r="M184" s="445"/>
      <c r="N184" s="446" t="str">
        <f>IFERROR(AVERAGE(N41,N112),"")</f>
        <v/>
      </c>
      <c r="O184" s="447"/>
      <c r="P184" s="448"/>
      <c r="Q184" s="449"/>
      <c r="R184" s="450"/>
      <c r="S184" s="406"/>
      <c r="T184" s="407"/>
      <c r="U184" s="407"/>
      <c r="V184" s="407"/>
      <c r="W184" s="408"/>
      <c r="X184" s="421" t="str">
        <f t="shared" si="0"/>
        <v/>
      </c>
      <c r="Y184" s="422"/>
      <c r="Z184" s="422" t="str">
        <f>IFERROR(AVERAGE(#REF!,Z40,Z112),"")</f>
        <v/>
      </c>
      <c r="AA184" s="423"/>
    </row>
    <row r="185" spans="2:27" ht="12.75" customHeight="1" x14ac:dyDescent="0.2">
      <c r="B185" s="192"/>
      <c r="C185" s="467" t="s">
        <v>442</v>
      </c>
      <c r="D185" s="468"/>
      <c r="E185" s="468"/>
      <c r="F185" s="468"/>
      <c r="G185" s="468"/>
      <c r="H185" s="468"/>
      <c r="I185" s="469"/>
      <c r="J185" s="394" t="s">
        <v>137</v>
      </c>
      <c r="K185" s="395"/>
      <c r="L185" s="439" t="str">
        <f>IFERROR(AVERAGE(L42,L113),"")</f>
        <v/>
      </c>
      <c r="M185" s="440"/>
      <c r="N185" s="439" t="str">
        <f>IFERROR(AVERAGE(N42,N113),"")</f>
        <v/>
      </c>
      <c r="O185" s="440"/>
      <c r="P185" s="400" t="str">
        <f>+IFERROR(N185/L185,"")</f>
        <v/>
      </c>
      <c r="Q185" s="401"/>
      <c r="R185" s="402"/>
      <c r="S185" s="403">
        <f>IFERROR(AVERAGE(S42,S113),"")</f>
        <v>0</v>
      </c>
      <c r="T185" s="404"/>
      <c r="U185" s="404"/>
      <c r="V185" s="404"/>
      <c r="W185" s="405"/>
      <c r="X185" s="441" t="str">
        <f t="shared" si="0"/>
        <v/>
      </c>
      <c r="Y185" s="442"/>
      <c r="Z185" s="442" t="str">
        <f t="shared" ref="Z185:Z223" si="1">IFERROR(AVERAGE(#REF!,Z41,Z113),"")</f>
        <v/>
      </c>
      <c r="AA185" s="443"/>
    </row>
    <row r="186" spans="2:27" ht="12.75" customHeight="1" x14ac:dyDescent="0.2">
      <c r="B186" s="192"/>
      <c r="C186" s="479"/>
      <c r="D186" s="480"/>
      <c r="E186" s="480"/>
      <c r="F186" s="480"/>
      <c r="G186" s="480"/>
      <c r="H186" s="480"/>
      <c r="I186" s="481"/>
      <c r="J186" s="412" t="s">
        <v>138</v>
      </c>
      <c r="K186" s="413"/>
      <c r="L186" s="444"/>
      <c r="M186" s="445"/>
      <c r="N186" s="446" t="str">
        <f>IFERROR(AVERAGE(N43,N114),"")</f>
        <v/>
      </c>
      <c r="O186" s="447"/>
      <c r="P186" s="448"/>
      <c r="Q186" s="449"/>
      <c r="R186" s="450"/>
      <c r="S186" s="406"/>
      <c r="T186" s="407"/>
      <c r="U186" s="407"/>
      <c r="V186" s="407"/>
      <c r="W186" s="408"/>
      <c r="X186" s="421" t="str">
        <f t="shared" si="0"/>
        <v/>
      </c>
      <c r="Y186" s="422"/>
      <c r="Z186" s="422" t="str">
        <f t="shared" ref="Z186:Z224" si="2">IFERROR(AVERAGE(#REF!,Z42,Z114),"")</f>
        <v/>
      </c>
      <c r="AA186" s="423"/>
    </row>
    <row r="187" spans="2:27" ht="12" customHeight="1" x14ac:dyDescent="0.2">
      <c r="B187" s="192"/>
      <c r="C187" s="490" t="s">
        <v>537</v>
      </c>
      <c r="D187" s="491"/>
      <c r="E187" s="491"/>
      <c r="F187" s="491"/>
      <c r="G187" s="491"/>
      <c r="H187" s="491"/>
      <c r="I187" s="491"/>
      <c r="J187" s="494" t="s">
        <v>137</v>
      </c>
      <c r="K187" s="494"/>
      <c r="L187" s="495" t="str">
        <f>IFERROR(AVERAGE(L115,L44),"")</f>
        <v/>
      </c>
      <c r="M187" s="495"/>
      <c r="N187" s="495" t="str">
        <f t="shared" ref="N187:N222" si="3">IFERROR(AVERAGE(N115,N44),"")</f>
        <v/>
      </c>
      <c r="O187" s="495"/>
      <c r="P187" s="496" t="str">
        <f>+IFERROR(N187/L187,"")</f>
        <v/>
      </c>
      <c r="Q187" s="496"/>
      <c r="R187" s="496"/>
      <c r="S187" s="403">
        <f>IFERROR(AVERAGE(S44,S115),"")</f>
        <v>0</v>
      </c>
      <c r="T187" s="404"/>
      <c r="U187" s="404"/>
      <c r="V187" s="404"/>
      <c r="W187" s="405"/>
      <c r="X187" s="441" t="str">
        <f t="shared" si="0"/>
        <v/>
      </c>
      <c r="Y187" s="442"/>
      <c r="Z187" s="442" t="str">
        <f t="shared" si="1"/>
        <v/>
      </c>
      <c r="AA187" s="443"/>
    </row>
    <row r="188" spans="2:27" ht="12" customHeight="1" x14ac:dyDescent="0.2">
      <c r="B188" s="192"/>
      <c r="C188" s="492"/>
      <c r="D188" s="493"/>
      <c r="E188" s="493"/>
      <c r="F188" s="493"/>
      <c r="G188" s="493"/>
      <c r="H188" s="493"/>
      <c r="I188" s="493"/>
      <c r="J188" s="497" t="s">
        <v>138</v>
      </c>
      <c r="K188" s="497"/>
      <c r="L188" s="498"/>
      <c r="M188" s="498"/>
      <c r="N188" s="501" t="str">
        <f t="shared" si="3"/>
        <v/>
      </c>
      <c r="O188" s="502"/>
      <c r="P188" s="500"/>
      <c r="Q188" s="500"/>
      <c r="R188" s="500"/>
      <c r="S188" s="406"/>
      <c r="T188" s="407"/>
      <c r="U188" s="407"/>
      <c r="V188" s="407"/>
      <c r="W188" s="408"/>
      <c r="X188" s="421" t="str">
        <f t="shared" si="0"/>
        <v/>
      </c>
      <c r="Y188" s="422"/>
      <c r="Z188" s="422" t="str">
        <f t="shared" si="2"/>
        <v/>
      </c>
      <c r="AA188" s="423"/>
    </row>
    <row r="189" spans="2:27" ht="12" customHeight="1" x14ac:dyDescent="0.2">
      <c r="B189" s="192"/>
      <c r="C189" s="490" t="s">
        <v>538</v>
      </c>
      <c r="D189" s="491"/>
      <c r="E189" s="491"/>
      <c r="F189" s="491"/>
      <c r="G189" s="491"/>
      <c r="H189" s="491"/>
      <c r="I189" s="491"/>
      <c r="J189" s="494" t="s">
        <v>137</v>
      </c>
      <c r="K189" s="494"/>
      <c r="L189" s="495" t="str">
        <f>IFERROR(AVERAGE(L117,L46),"")</f>
        <v/>
      </c>
      <c r="M189" s="495"/>
      <c r="N189" s="495" t="str">
        <f t="shared" si="3"/>
        <v/>
      </c>
      <c r="O189" s="495"/>
      <c r="P189" s="496" t="str">
        <f>+IFERROR(N189/L189,"")</f>
        <v/>
      </c>
      <c r="Q189" s="496"/>
      <c r="R189" s="496"/>
      <c r="S189" s="403">
        <f>IFERROR(AVERAGE(S46,S117),"")</f>
        <v>0</v>
      </c>
      <c r="T189" s="404"/>
      <c r="U189" s="404"/>
      <c r="V189" s="404"/>
      <c r="W189" s="405"/>
      <c r="X189" s="441" t="str">
        <f t="shared" si="0"/>
        <v/>
      </c>
      <c r="Y189" s="442"/>
      <c r="Z189" s="442" t="str">
        <f t="shared" si="1"/>
        <v/>
      </c>
      <c r="AA189" s="443"/>
    </row>
    <row r="190" spans="2:27" ht="12" customHeight="1" x14ac:dyDescent="0.2">
      <c r="B190" s="192"/>
      <c r="C190" s="492"/>
      <c r="D190" s="493"/>
      <c r="E190" s="493"/>
      <c r="F190" s="493"/>
      <c r="G190" s="493"/>
      <c r="H190" s="493"/>
      <c r="I190" s="493"/>
      <c r="J190" s="497" t="s">
        <v>138</v>
      </c>
      <c r="K190" s="497"/>
      <c r="L190" s="498"/>
      <c r="M190" s="498"/>
      <c r="N190" s="499" t="str">
        <f t="shared" si="3"/>
        <v/>
      </c>
      <c r="O190" s="499"/>
      <c r="P190" s="500"/>
      <c r="Q190" s="500"/>
      <c r="R190" s="500"/>
      <c r="S190" s="406"/>
      <c r="T190" s="407"/>
      <c r="U190" s="407"/>
      <c r="V190" s="407"/>
      <c r="W190" s="408"/>
      <c r="X190" s="421" t="str">
        <f t="shared" si="0"/>
        <v/>
      </c>
      <c r="Y190" s="422"/>
      <c r="Z190" s="422" t="str">
        <f t="shared" si="2"/>
        <v/>
      </c>
      <c r="AA190" s="423"/>
    </row>
    <row r="191" spans="2:27" ht="12.75" customHeight="1" x14ac:dyDescent="0.2">
      <c r="B191" s="192"/>
      <c r="C191" s="467" t="s">
        <v>10</v>
      </c>
      <c r="D191" s="468"/>
      <c r="E191" s="468"/>
      <c r="F191" s="468"/>
      <c r="G191" s="468"/>
      <c r="H191" s="468"/>
      <c r="I191" s="469"/>
      <c r="J191" s="394" t="s">
        <v>137</v>
      </c>
      <c r="K191" s="395"/>
      <c r="L191" s="439" t="str">
        <f>IFERROR(AVERAGE(L119,L48),"")</f>
        <v/>
      </c>
      <c r="M191" s="440"/>
      <c r="N191" s="439" t="str">
        <f t="shared" si="3"/>
        <v/>
      </c>
      <c r="O191" s="440"/>
      <c r="P191" s="400" t="str">
        <f>+IFERROR(N191/L191,"")</f>
        <v/>
      </c>
      <c r="Q191" s="401"/>
      <c r="R191" s="402"/>
      <c r="S191" s="473">
        <f>IFERROR(AVERAGE(S48,S119),"")</f>
        <v>0</v>
      </c>
      <c r="T191" s="474"/>
      <c r="U191" s="474"/>
      <c r="V191" s="474"/>
      <c r="W191" s="475"/>
      <c r="X191" s="441" t="str">
        <f t="shared" si="0"/>
        <v/>
      </c>
      <c r="Y191" s="442"/>
      <c r="Z191" s="442" t="str">
        <f t="shared" si="1"/>
        <v/>
      </c>
      <c r="AA191" s="443"/>
    </row>
    <row r="192" spans="2:27" ht="12.75" customHeight="1" x14ac:dyDescent="0.2">
      <c r="B192" s="192"/>
      <c r="C192" s="479"/>
      <c r="D192" s="480"/>
      <c r="E192" s="480"/>
      <c r="F192" s="480"/>
      <c r="G192" s="480"/>
      <c r="H192" s="480"/>
      <c r="I192" s="481"/>
      <c r="J192" s="412" t="s">
        <v>138</v>
      </c>
      <c r="K192" s="413"/>
      <c r="L192" s="444"/>
      <c r="M192" s="445"/>
      <c r="N192" s="446" t="str">
        <f t="shared" si="3"/>
        <v/>
      </c>
      <c r="O192" s="447"/>
      <c r="P192" s="448"/>
      <c r="Q192" s="449"/>
      <c r="R192" s="450"/>
      <c r="S192" s="476"/>
      <c r="T192" s="477"/>
      <c r="U192" s="477"/>
      <c r="V192" s="477"/>
      <c r="W192" s="478"/>
      <c r="X192" s="421" t="str">
        <f t="shared" si="0"/>
        <v/>
      </c>
      <c r="Y192" s="422"/>
      <c r="Z192" s="422" t="str">
        <f t="shared" si="2"/>
        <v/>
      </c>
      <c r="AA192" s="423"/>
    </row>
    <row r="193" spans="2:27" ht="12.75" customHeight="1" x14ac:dyDescent="0.2">
      <c r="B193" s="192"/>
      <c r="C193" s="467" t="s">
        <v>11</v>
      </c>
      <c r="D193" s="468"/>
      <c r="E193" s="468"/>
      <c r="F193" s="468"/>
      <c r="G193" s="468"/>
      <c r="H193" s="468"/>
      <c r="I193" s="469"/>
      <c r="J193" s="394" t="s">
        <v>137</v>
      </c>
      <c r="K193" s="395"/>
      <c r="L193" s="439" t="str">
        <f>IFERROR(AVERAGE(L121,L50),"")</f>
        <v/>
      </c>
      <c r="M193" s="440"/>
      <c r="N193" s="439" t="str">
        <f t="shared" si="3"/>
        <v/>
      </c>
      <c r="O193" s="440"/>
      <c r="P193" s="400" t="str">
        <f>+IFERROR(N193/L193,"")</f>
        <v/>
      </c>
      <c r="Q193" s="401"/>
      <c r="R193" s="402"/>
      <c r="S193" s="473">
        <f>IFERROR(AVERAGE(S50,S121),"")</f>
        <v>0</v>
      </c>
      <c r="T193" s="474"/>
      <c r="U193" s="474"/>
      <c r="V193" s="474"/>
      <c r="W193" s="475"/>
      <c r="X193" s="441" t="str">
        <f t="shared" si="0"/>
        <v/>
      </c>
      <c r="Y193" s="442"/>
      <c r="Z193" s="442" t="str">
        <f t="shared" si="1"/>
        <v/>
      </c>
      <c r="AA193" s="443"/>
    </row>
    <row r="194" spans="2:27" ht="12.75" customHeight="1" x14ac:dyDescent="0.2">
      <c r="B194" s="192"/>
      <c r="C194" s="479"/>
      <c r="D194" s="480"/>
      <c r="E194" s="480"/>
      <c r="F194" s="480"/>
      <c r="G194" s="480"/>
      <c r="H194" s="480"/>
      <c r="I194" s="481"/>
      <c r="J194" s="412" t="s">
        <v>138</v>
      </c>
      <c r="K194" s="413"/>
      <c r="L194" s="444"/>
      <c r="M194" s="445"/>
      <c r="N194" s="446" t="str">
        <f t="shared" si="3"/>
        <v/>
      </c>
      <c r="O194" s="447"/>
      <c r="P194" s="448"/>
      <c r="Q194" s="449"/>
      <c r="R194" s="450"/>
      <c r="S194" s="476"/>
      <c r="T194" s="477"/>
      <c r="U194" s="477"/>
      <c r="V194" s="477"/>
      <c r="W194" s="478"/>
      <c r="X194" s="421" t="str">
        <f t="shared" si="0"/>
        <v/>
      </c>
      <c r="Y194" s="422"/>
      <c r="Z194" s="422" t="str">
        <f t="shared" si="2"/>
        <v/>
      </c>
      <c r="AA194" s="423"/>
    </row>
    <row r="195" spans="2:27" ht="12.75" customHeight="1" x14ac:dyDescent="0.2">
      <c r="B195" s="192"/>
      <c r="C195" s="467" t="s">
        <v>12</v>
      </c>
      <c r="D195" s="468"/>
      <c r="E195" s="468"/>
      <c r="F195" s="468"/>
      <c r="G195" s="468"/>
      <c r="H195" s="468"/>
      <c r="I195" s="469"/>
      <c r="J195" s="394" t="s">
        <v>137</v>
      </c>
      <c r="K195" s="395"/>
      <c r="L195" s="439" t="str">
        <f>IFERROR(AVERAGE(L123,L52),"")</f>
        <v/>
      </c>
      <c r="M195" s="440"/>
      <c r="N195" s="439" t="str">
        <f t="shared" si="3"/>
        <v/>
      </c>
      <c r="O195" s="440"/>
      <c r="P195" s="400" t="str">
        <f>+IFERROR(N195/L195,"")</f>
        <v/>
      </c>
      <c r="Q195" s="401"/>
      <c r="R195" s="402"/>
      <c r="S195" s="473">
        <f>IFERROR(AVERAGE(S52,S123),"")</f>
        <v>0</v>
      </c>
      <c r="T195" s="474"/>
      <c r="U195" s="474"/>
      <c r="V195" s="474"/>
      <c r="W195" s="475"/>
      <c r="X195" s="441" t="str">
        <f t="shared" si="0"/>
        <v/>
      </c>
      <c r="Y195" s="442"/>
      <c r="Z195" s="442" t="str">
        <f t="shared" si="1"/>
        <v/>
      </c>
      <c r="AA195" s="443"/>
    </row>
    <row r="196" spans="2:27" ht="12.75" customHeight="1" x14ac:dyDescent="0.2">
      <c r="B196" s="192"/>
      <c r="C196" s="479"/>
      <c r="D196" s="480"/>
      <c r="E196" s="480"/>
      <c r="F196" s="480"/>
      <c r="G196" s="480"/>
      <c r="H196" s="480"/>
      <c r="I196" s="481"/>
      <c r="J196" s="412" t="s">
        <v>138</v>
      </c>
      <c r="K196" s="413"/>
      <c r="L196" s="444"/>
      <c r="M196" s="445"/>
      <c r="N196" s="446" t="str">
        <f t="shared" si="3"/>
        <v/>
      </c>
      <c r="O196" s="447"/>
      <c r="P196" s="448"/>
      <c r="Q196" s="449"/>
      <c r="R196" s="450"/>
      <c r="S196" s="476"/>
      <c r="T196" s="477"/>
      <c r="U196" s="477"/>
      <c r="V196" s="477"/>
      <c r="W196" s="478"/>
      <c r="X196" s="421" t="str">
        <f t="shared" si="0"/>
        <v/>
      </c>
      <c r="Y196" s="422"/>
      <c r="Z196" s="422" t="str">
        <f t="shared" si="2"/>
        <v/>
      </c>
      <c r="AA196" s="423"/>
    </row>
    <row r="197" spans="2:27" ht="12.75" customHeight="1" x14ac:dyDescent="0.2">
      <c r="B197" s="192"/>
      <c r="C197" s="467" t="s">
        <v>139</v>
      </c>
      <c r="D197" s="468"/>
      <c r="E197" s="468"/>
      <c r="F197" s="468"/>
      <c r="G197" s="468"/>
      <c r="H197" s="468"/>
      <c r="I197" s="469"/>
      <c r="J197" s="394" t="s">
        <v>137</v>
      </c>
      <c r="K197" s="395"/>
      <c r="L197" s="439" t="str">
        <f>IFERROR(AVERAGE(L125,L54),"")</f>
        <v/>
      </c>
      <c r="M197" s="440"/>
      <c r="N197" s="439" t="str">
        <f t="shared" si="3"/>
        <v/>
      </c>
      <c r="O197" s="440"/>
      <c r="P197" s="400" t="str">
        <f>+IFERROR(N197/L197,"")</f>
        <v/>
      </c>
      <c r="Q197" s="401"/>
      <c r="R197" s="402"/>
      <c r="S197" s="473">
        <f>IFERROR(AVERAGE(S54,S125),"")</f>
        <v>0</v>
      </c>
      <c r="T197" s="474"/>
      <c r="U197" s="474"/>
      <c r="V197" s="474"/>
      <c r="W197" s="475"/>
      <c r="X197" s="441" t="str">
        <f t="shared" si="0"/>
        <v/>
      </c>
      <c r="Y197" s="442"/>
      <c r="Z197" s="442" t="str">
        <f t="shared" si="1"/>
        <v/>
      </c>
      <c r="AA197" s="443"/>
    </row>
    <row r="198" spans="2:27" ht="12.75" customHeight="1" x14ac:dyDescent="0.2">
      <c r="B198" s="192"/>
      <c r="C198" s="479"/>
      <c r="D198" s="480"/>
      <c r="E198" s="480"/>
      <c r="F198" s="480"/>
      <c r="G198" s="480"/>
      <c r="H198" s="480"/>
      <c r="I198" s="481"/>
      <c r="J198" s="412" t="s">
        <v>138</v>
      </c>
      <c r="K198" s="413"/>
      <c r="L198" s="444"/>
      <c r="M198" s="445"/>
      <c r="N198" s="446" t="str">
        <f t="shared" si="3"/>
        <v/>
      </c>
      <c r="O198" s="447"/>
      <c r="P198" s="448"/>
      <c r="Q198" s="449"/>
      <c r="R198" s="450"/>
      <c r="S198" s="476"/>
      <c r="T198" s="477"/>
      <c r="U198" s="477"/>
      <c r="V198" s="477"/>
      <c r="W198" s="478"/>
      <c r="X198" s="421" t="str">
        <f t="shared" si="0"/>
        <v/>
      </c>
      <c r="Y198" s="422"/>
      <c r="Z198" s="422" t="str">
        <f t="shared" si="2"/>
        <v/>
      </c>
      <c r="AA198" s="423"/>
    </row>
    <row r="199" spans="2:27" ht="12.75" customHeight="1" x14ac:dyDescent="0.2">
      <c r="B199" s="192"/>
      <c r="C199" s="467" t="s">
        <v>431</v>
      </c>
      <c r="D199" s="468"/>
      <c r="E199" s="468"/>
      <c r="F199" s="468"/>
      <c r="G199" s="468"/>
      <c r="H199" s="468"/>
      <c r="I199" s="469"/>
      <c r="J199" s="394" t="s">
        <v>137</v>
      </c>
      <c r="K199" s="395"/>
      <c r="L199" s="439" t="str">
        <f>IFERROR(AVERAGE(L127,L56),"")</f>
        <v/>
      </c>
      <c r="M199" s="440"/>
      <c r="N199" s="439" t="str">
        <f t="shared" si="3"/>
        <v/>
      </c>
      <c r="O199" s="440"/>
      <c r="P199" s="400" t="str">
        <f>+IFERROR(N199/L199,"")</f>
        <v/>
      </c>
      <c r="Q199" s="401"/>
      <c r="R199" s="402"/>
      <c r="S199" s="473">
        <f>IFERROR(AVERAGE(S56,S127),"")</f>
        <v>0</v>
      </c>
      <c r="T199" s="474"/>
      <c r="U199" s="474"/>
      <c r="V199" s="474"/>
      <c r="W199" s="475"/>
      <c r="X199" s="441" t="str">
        <f t="shared" si="0"/>
        <v/>
      </c>
      <c r="Y199" s="442"/>
      <c r="Z199" s="442" t="str">
        <f t="shared" si="1"/>
        <v/>
      </c>
      <c r="AA199" s="443"/>
    </row>
    <row r="200" spans="2:27" ht="12.75" customHeight="1" x14ac:dyDescent="0.2">
      <c r="B200" s="192"/>
      <c r="C200" s="479"/>
      <c r="D200" s="480"/>
      <c r="E200" s="480"/>
      <c r="F200" s="480"/>
      <c r="G200" s="480"/>
      <c r="H200" s="480"/>
      <c r="I200" s="481"/>
      <c r="J200" s="412" t="s">
        <v>138</v>
      </c>
      <c r="K200" s="413"/>
      <c r="L200" s="444"/>
      <c r="M200" s="445"/>
      <c r="N200" s="446" t="str">
        <f t="shared" si="3"/>
        <v/>
      </c>
      <c r="O200" s="447"/>
      <c r="P200" s="448"/>
      <c r="Q200" s="449"/>
      <c r="R200" s="450"/>
      <c r="S200" s="476"/>
      <c r="T200" s="477"/>
      <c r="U200" s="477"/>
      <c r="V200" s="477"/>
      <c r="W200" s="478"/>
      <c r="X200" s="421" t="str">
        <f t="shared" si="0"/>
        <v/>
      </c>
      <c r="Y200" s="422"/>
      <c r="Z200" s="422" t="str">
        <f t="shared" si="2"/>
        <v/>
      </c>
      <c r="AA200" s="423"/>
    </row>
    <row r="201" spans="2:27" ht="12.75" customHeight="1" x14ac:dyDescent="0.2">
      <c r="B201" s="192"/>
      <c r="C201" s="467" t="s">
        <v>432</v>
      </c>
      <c r="D201" s="468"/>
      <c r="E201" s="468"/>
      <c r="F201" s="468"/>
      <c r="G201" s="468"/>
      <c r="H201" s="468"/>
      <c r="I201" s="469"/>
      <c r="J201" s="394" t="s">
        <v>137</v>
      </c>
      <c r="K201" s="395"/>
      <c r="L201" s="439" t="str">
        <f>IFERROR(AVERAGE(L129,L58),"")</f>
        <v/>
      </c>
      <c r="M201" s="440"/>
      <c r="N201" s="439" t="str">
        <f t="shared" si="3"/>
        <v/>
      </c>
      <c r="O201" s="440"/>
      <c r="P201" s="400" t="str">
        <f>+IFERROR(N201/L201,"")</f>
        <v/>
      </c>
      <c r="Q201" s="401"/>
      <c r="R201" s="402"/>
      <c r="S201" s="473">
        <f>IFERROR(AVERAGE(S58,S129),"")</f>
        <v>0</v>
      </c>
      <c r="T201" s="474"/>
      <c r="U201" s="474"/>
      <c r="V201" s="474"/>
      <c r="W201" s="475"/>
      <c r="X201" s="441" t="str">
        <f t="shared" si="0"/>
        <v/>
      </c>
      <c r="Y201" s="442"/>
      <c r="Z201" s="442" t="str">
        <f t="shared" si="1"/>
        <v/>
      </c>
      <c r="AA201" s="443"/>
    </row>
    <row r="202" spans="2:27" ht="12.75" customHeight="1" x14ac:dyDescent="0.2">
      <c r="B202" s="192"/>
      <c r="C202" s="479"/>
      <c r="D202" s="480"/>
      <c r="E202" s="480"/>
      <c r="F202" s="480"/>
      <c r="G202" s="480"/>
      <c r="H202" s="480"/>
      <c r="I202" s="481"/>
      <c r="J202" s="412" t="s">
        <v>138</v>
      </c>
      <c r="K202" s="413"/>
      <c r="L202" s="444"/>
      <c r="M202" s="445"/>
      <c r="N202" s="446" t="str">
        <f t="shared" si="3"/>
        <v/>
      </c>
      <c r="O202" s="447"/>
      <c r="P202" s="448"/>
      <c r="Q202" s="449"/>
      <c r="R202" s="450"/>
      <c r="S202" s="476"/>
      <c r="T202" s="477"/>
      <c r="U202" s="477"/>
      <c r="V202" s="477"/>
      <c r="W202" s="478"/>
      <c r="X202" s="421" t="str">
        <f t="shared" si="0"/>
        <v/>
      </c>
      <c r="Y202" s="422"/>
      <c r="Z202" s="422" t="str">
        <f t="shared" si="2"/>
        <v/>
      </c>
      <c r="AA202" s="423"/>
    </row>
    <row r="203" spans="2:27" ht="12.75" customHeight="1" x14ac:dyDescent="0.2">
      <c r="B203" s="192"/>
      <c r="C203" s="467" t="s">
        <v>492</v>
      </c>
      <c r="D203" s="468"/>
      <c r="E203" s="468"/>
      <c r="F203" s="468"/>
      <c r="G203" s="468"/>
      <c r="H203" s="468"/>
      <c r="I203" s="469"/>
      <c r="J203" s="394" t="s">
        <v>137</v>
      </c>
      <c r="K203" s="395"/>
      <c r="L203" s="439" t="str">
        <f>IFERROR(AVERAGE(L131,L60),"")</f>
        <v/>
      </c>
      <c r="M203" s="440"/>
      <c r="N203" s="439" t="str">
        <f t="shared" si="3"/>
        <v/>
      </c>
      <c r="O203" s="440"/>
      <c r="P203" s="400" t="str">
        <f>+IFERROR(N203/L203,"")</f>
        <v/>
      </c>
      <c r="Q203" s="401"/>
      <c r="R203" s="402"/>
      <c r="S203" s="473">
        <f>IFERROR(AVERAGE(S60,S131),"")</f>
        <v>0</v>
      </c>
      <c r="T203" s="474"/>
      <c r="U203" s="474"/>
      <c r="V203" s="474"/>
      <c r="W203" s="475"/>
      <c r="X203" s="441" t="str">
        <f t="shared" si="0"/>
        <v/>
      </c>
      <c r="Y203" s="442"/>
      <c r="Z203" s="442" t="str">
        <f t="shared" si="1"/>
        <v/>
      </c>
      <c r="AA203" s="443"/>
    </row>
    <row r="204" spans="2:27" ht="12.75" customHeight="1" x14ac:dyDescent="0.2">
      <c r="B204" s="192"/>
      <c r="C204" s="479"/>
      <c r="D204" s="480"/>
      <c r="E204" s="480"/>
      <c r="F204" s="480"/>
      <c r="G204" s="480"/>
      <c r="H204" s="480"/>
      <c r="I204" s="481"/>
      <c r="J204" s="412" t="s">
        <v>138</v>
      </c>
      <c r="K204" s="413"/>
      <c r="L204" s="444"/>
      <c r="M204" s="445"/>
      <c r="N204" s="446" t="str">
        <f t="shared" si="3"/>
        <v/>
      </c>
      <c r="O204" s="447"/>
      <c r="P204" s="448"/>
      <c r="Q204" s="449"/>
      <c r="R204" s="450"/>
      <c r="S204" s="476"/>
      <c r="T204" s="477"/>
      <c r="U204" s="477"/>
      <c r="V204" s="477"/>
      <c r="W204" s="478"/>
      <c r="X204" s="421" t="str">
        <f t="shared" si="0"/>
        <v/>
      </c>
      <c r="Y204" s="422"/>
      <c r="Z204" s="422" t="str">
        <f t="shared" si="2"/>
        <v/>
      </c>
      <c r="AA204" s="423"/>
    </row>
    <row r="205" spans="2:27" ht="12.75" customHeight="1" x14ac:dyDescent="0.2">
      <c r="B205" s="192"/>
      <c r="C205" s="467" t="s">
        <v>13</v>
      </c>
      <c r="D205" s="468"/>
      <c r="E205" s="468"/>
      <c r="F205" s="468"/>
      <c r="G205" s="468"/>
      <c r="H205" s="468"/>
      <c r="I205" s="469"/>
      <c r="J205" s="394" t="s">
        <v>137</v>
      </c>
      <c r="K205" s="395"/>
      <c r="L205" s="483" t="str">
        <f>IFERROR(AVERAGE(L133,L62),"")</f>
        <v/>
      </c>
      <c r="M205" s="484"/>
      <c r="N205" s="483" t="str">
        <f t="shared" si="3"/>
        <v/>
      </c>
      <c r="O205" s="484"/>
      <c r="P205" s="485" t="str">
        <f>+IFERROR(N205/L205,"")</f>
        <v/>
      </c>
      <c r="Q205" s="486"/>
      <c r="R205" s="487"/>
      <c r="S205" s="473">
        <f>IFERROR(AVERAGE(S62,S133),"")</f>
        <v>0</v>
      </c>
      <c r="T205" s="474"/>
      <c r="U205" s="474"/>
      <c r="V205" s="474"/>
      <c r="W205" s="475"/>
      <c r="X205" s="441" t="str">
        <f t="shared" si="0"/>
        <v/>
      </c>
      <c r="Y205" s="442"/>
      <c r="Z205" s="442" t="str">
        <f t="shared" si="1"/>
        <v/>
      </c>
      <c r="AA205" s="443"/>
    </row>
    <row r="206" spans="2:27" ht="12.75" customHeight="1" x14ac:dyDescent="0.2">
      <c r="B206" s="192"/>
      <c r="C206" s="479"/>
      <c r="D206" s="480"/>
      <c r="E206" s="480"/>
      <c r="F206" s="480"/>
      <c r="G206" s="480"/>
      <c r="H206" s="480"/>
      <c r="I206" s="481"/>
      <c r="J206" s="412" t="s">
        <v>138</v>
      </c>
      <c r="K206" s="413"/>
      <c r="L206" s="488"/>
      <c r="M206" s="489"/>
      <c r="N206" s="446" t="str">
        <f t="shared" si="3"/>
        <v/>
      </c>
      <c r="O206" s="447"/>
      <c r="P206" s="448"/>
      <c r="Q206" s="449"/>
      <c r="R206" s="450"/>
      <c r="S206" s="476"/>
      <c r="T206" s="477"/>
      <c r="U206" s="477"/>
      <c r="V206" s="477"/>
      <c r="W206" s="478"/>
      <c r="X206" s="421" t="str">
        <f t="shared" si="0"/>
        <v/>
      </c>
      <c r="Y206" s="422"/>
      <c r="Z206" s="422" t="str">
        <f t="shared" si="2"/>
        <v/>
      </c>
      <c r="AA206" s="423"/>
    </row>
    <row r="207" spans="2:27" ht="12.75" customHeight="1" x14ac:dyDescent="0.2">
      <c r="B207" s="192"/>
      <c r="C207" s="467" t="s">
        <v>14</v>
      </c>
      <c r="D207" s="468"/>
      <c r="E207" s="468"/>
      <c r="F207" s="468"/>
      <c r="G207" s="468"/>
      <c r="H207" s="468"/>
      <c r="I207" s="469"/>
      <c r="J207" s="394" t="s">
        <v>137</v>
      </c>
      <c r="K207" s="395"/>
      <c r="L207" s="483" t="str">
        <f>IFERROR(AVERAGE(L135,L64),"")</f>
        <v/>
      </c>
      <c r="M207" s="484"/>
      <c r="N207" s="483" t="str">
        <f t="shared" si="3"/>
        <v/>
      </c>
      <c r="O207" s="484"/>
      <c r="P207" s="485" t="str">
        <f>+IFERROR(N207/L207,"")</f>
        <v/>
      </c>
      <c r="Q207" s="486"/>
      <c r="R207" s="487"/>
      <c r="S207" s="473">
        <f>IFERROR(AVERAGE(S64,S135),"")</f>
        <v>0</v>
      </c>
      <c r="T207" s="474"/>
      <c r="U207" s="474"/>
      <c r="V207" s="474"/>
      <c r="W207" s="475"/>
      <c r="X207" s="441" t="str">
        <f t="shared" si="0"/>
        <v/>
      </c>
      <c r="Y207" s="442"/>
      <c r="Z207" s="442" t="str">
        <f t="shared" si="1"/>
        <v/>
      </c>
      <c r="AA207" s="443"/>
    </row>
    <row r="208" spans="2:27" ht="12.75" customHeight="1" x14ac:dyDescent="0.2">
      <c r="B208" s="192"/>
      <c r="C208" s="479"/>
      <c r="D208" s="480"/>
      <c r="E208" s="480"/>
      <c r="F208" s="480"/>
      <c r="G208" s="480"/>
      <c r="H208" s="480"/>
      <c r="I208" s="481"/>
      <c r="J208" s="412" t="s">
        <v>138</v>
      </c>
      <c r="K208" s="413"/>
      <c r="L208" s="444"/>
      <c r="M208" s="445"/>
      <c r="N208" s="446" t="str">
        <f t="shared" si="3"/>
        <v/>
      </c>
      <c r="O208" s="447"/>
      <c r="P208" s="448"/>
      <c r="Q208" s="449"/>
      <c r="R208" s="450"/>
      <c r="S208" s="476"/>
      <c r="T208" s="477"/>
      <c r="U208" s="477"/>
      <c r="V208" s="477"/>
      <c r="W208" s="478"/>
      <c r="X208" s="421" t="str">
        <f t="shared" si="0"/>
        <v/>
      </c>
      <c r="Y208" s="422"/>
      <c r="Z208" s="422" t="str">
        <f t="shared" si="2"/>
        <v/>
      </c>
      <c r="AA208" s="423"/>
    </row>
    <row r="209" spans="2:27" ht="12.75" customHeight="1" x14ac:dyDescent="0.2">
      <c r="B209" s="192"/>
      <c r="C209" s="467" t="s">
        <v>81</v>
      </c>
      <c r="D209" s="468"/>
      <c r="E209" s="468"/>
      <c r="F209" s="468"/>
      <c r="G209" s="468"/>
      <c r="H209" s="468"/>
      <c r="I209" s="469"/>
      <c r="J209" s="394" t="s">
        <v>137</v>
      </c>
      <c r="K209" s="395"/>
      <c r="L209" s="439" t="str">
        <f>IFERROR(AVERAGE(L137,L66),"")</f>
        <v/>
      </c>
      <c r="M209" s="440"/>
      <c r="N209" s="439" t="str">
        <f t="shared" si="3"/>
        <v/>
      </c>
      <c r="O209" s="440"/>
      <c r="P209" s="400" t="str">
        <f>+IFERROR(N209/L209,"")</f>
        <v/>
      </c>
      <c r="Q209" s="401"/>
      <c r="R209" s="402"/>
      <c r="S209" s="473">
        <f>IFERROR(AVERAGE(S66,S137),"")</f>
        <v>0</v>
      </c>
      <c r="T209" s="474"/>
      <c r="U209" s="474"/>
      <c r="V209" s="474"/>
      <c r="W209" s="475"/>
      <c r="X209" s="441" t="str">
        <f t="shared" si="0"/>
        <v/>
      </c>
      <c r="Y209" s="442"/>
      <c r="Z209" s="442" t="str">
        <f t="shared" si="1"/>
        <v/>
      </c>
      <c r="AA209" s="443"/>
    </row>
    <row r="210" spans="2:27" ht="12.75" customHeight="1" x14ac:dyDescent="0.2">
      <c r="B210" s="192"/>
      <c r="C210" s="479"/>
      <c r="D210" s="480"/>
      <c r="E210" s="480"/>
      <c r="F210" s="480"/>
      <c r="G210" s="480"/>
      <c r="H210" s="480"/>
      <c r="I210" s="481"/>
      <c r="J210" s="412" t="s">
        <v>138</v>
      </c>
      <c r="K210" s="413"/>
      <c r="L210" s="444"/>
      <c r="M210" s="445"/>
      <c r="N210" s="446" t="str">
        <f t="shared" si="3"/>
        <v/>
      </c>
      <c r="O210" s="447"/>
      <c r="P210" s="448"/>
      <c r="Q210" s="449"/>
      <c r="R210" s="450"/>
      <c r="S210" s="476"/>
      <c r="T210" s="477"/>
      <c r="U210" s="477"/>
      <c r="V210" s="477"/>
      <c r="W210" s="478"/>
      <c r="X210" s="421" t="str">
        <f t="shared" si="0"/>
        <v/>
      </c>
      <c r="Y210" s="422"/>
      <c r="Z210" s="422" t="str">
        <f t="shared" si="2"/>
        <v/>
      </c>
      <c r="AA210" s="423"/>
    </row>
    <row r="211" spans="2:27" ht="12.75" customHeight="1" x14ac:dyDescent="0.2">
      <c r="B211" s="192"/>
      <c r="C211" s="467" t="s">
        <v>140</v>
      </c>
      <c r="D211" s="468"/>
      <c r="E211" s="468"/>
      <c r="F211" s="468"/>
      <c r="G211" s="468"/>
      <c r="H211" s="468"/>
      <c r="I211" s="469"/>
      <c r="J211" s="394" t="s">
        <v>137</v>
      </c>
      <c r="K211" s="395"/>
      <c r="L211" s="439" t="str">
        <f>IFERROR(AVERAGE(L139,L68),"")</f>
        <v/>
      </c>
      <c r="M211" s="440"/>
      <c r="N211" s="439" t="str">
        <f t="shared" si="3"/>
        <v/>
      </c>
      <c r="O211" s="440"/>
      <c r="P211" s="400" t="str">
        <f>+IFERROR(N211/L211,"")</f>
        <v/>
      </c>
      <c r="Q211" s="401"/>
      <c r="R211" s="402"/>
      <c r="S211" s="473">
        <f>IFERROR(AVERAGE(S68,S139),"")</f>
        <v>0</v>
      </c>
      <c r="T211" s="474"/>
      <c r="U211" s="474"/>
      <c r="V211" s="474"/>
      <c r="W211" s="475"/>
      <c r="X211" s="441" t="str">
        <f t="shared" si="0"/>
        <v/>
      </c>
      <c r="Y211" s="442"/>
      <c r="Z211" s="442" t="str">
        <f t="shared" si="1"/>
        <v/>
      </c>
      <c r="AA211" s="443"/>
    </row>
    <row r="212" spans="2:27" ht="12.75" customHeight="1" x14ac:dyDescent="0.2">
      <c r="B212" s="192"/>
      <c r="C212" s="479"/>
      <c r="D212" s="480"/>
      <c r="E212" s="480"/>
      <c r="F212" s="480"/>
      <c r="G212" s="480"/>
      <c r="H212" s="480"/>
      <c r="I212" s="481"/>
      <c r="J212" s="412" t="s">
        <v>138</v>
      </c>
      <c r="K212" s="413"/>
      <c r="L212" s="444"/>
      <c r="M212" s="445"/>
      <c r="N212" s="446" t="str">
        <f t="shared" si="3"/>
        <v/>
      </c>
      <c r="O212" s="447"/>
      <c r="P212" s="448"/>
      <c r="Q212" s="449"/>
      <c r="R212" s="450"/>
      <c r="S212" s="476"/>
      <c r="T212" s="477"/>
      <c r="U212" s="477"/>
      <c r="V212" s="477"/>
      <c r="W212" s="478"/>
      <c r="X212" s="421" t="str">
        <f t="shared" si="0"/>
        <v/>
      </c>
      <c r="Y212" s="422"/>
      <c r="Z212" s="422" t="str">
        <f t="shared" si="2"/>
        <v/>
      </c>
      <c r="AA212" s="423"/>
    </row>
    <row r="213" spans="2:27" ht="12.75" customHeight="1" x14ac:dyDescent="0.2">
      <c r="B213" s="192"/>
      <c r="C213" s="467" t="s">
        <v>15</v>
      </c>
      <c r="D213" s="468"/>
      <c r="E213" s="468"/>
      <c r="F213" s="468"/>
      <c r="G213" s="468"/>
      <c r="H213" s="468"/>
      <c r="I213" s="469"/>
      <c r="J213" s="394" t="s">
        <v>137</v>
      </c>
      <c r="K213" s="395"/>
      <c r="L213" s="439" t="str">
        <f>IFERROR(AVERAGE(L141,L70),"")</f>
        <v/>
      </c>
      <c r="M213" s="440"/>
      <c r="N213" s="439" t="str">
        <f t="shared" si="3"/>
        <v/>
      </c>
      <c r="O213" s="440"/>
      <c r="P213" s="400" t="str">
        <f>+IFERROR(N213/L213,"")</f>
        <v/>
      </c>
      <c r="Q213" s="401"/>
      <c r="R213" s="402"/>
      <c r="S213" s="473">
        <f>IFERROR(AVERAGE(S70,S141),"")</f>
        <v>0</v>
      </c>
      <c r="T213" s="474"/>
      <c r="U213" s="474"/>
      <c r="V213" s="474"/>
      <c r="W213" s="475"/>
      <c r="X213" s="441" t="str">
        <f t="shared" si="0"/>
        <v/>
      </c>
      <c r="Y213" s="442"/>
      <c r="Z213" s="442" t="str">
        <f t="shared" si="1"/>
        <v/>
      </c>
      <c r="AA213" s="443"/>
    </row>
    <row r="214" spans="2:27" ht="12.75" customHeight="1" x14ac:dyDescent="0.2">
      <c r="B214" s="192"/>
      <c r="C214" s="479"/>
      <c r="D214" s="480"/>
      <c r="E214" s="480"/>
      <c r="F214" s="480"/>
      <c r="G214" s="480"/>
      <c r="H214" s="480"/>
      <c r="I214" s="481"/>
      <c r="J214" s="412" t="s">
        <v>138</v>
      </c>
      <c r="K214" s="413"/>
      <c r="L214" s="444"/>
      <c r="M214" s="445"/>
      <c r="N214" s="446" t="str">
        <f t="shared" si="3"/>
        <v/>
      </c>
      <c r="O214" s="447"/>
      <c r="P214" s="448"/>
      <c r="Q214" s="449"/>
      <c r="R214" s="450"/>
      <c r="S214" s="476"/>
      <c r="T214" s="477"/>
      <c r="U214" s="477"/>
      <c r="V214" s="477"/>
      <c r="W214" s="478"/>
      <c r="X214" s="421" t="str">
        <f t="shared" si="0"/>
        <v/>
      </c>
      <c r="Y214" s="422"/>
      <c r="Z214" s="422" t="str">
        <f t="shared" si="2"/>
        <v/>
      </c>
      <c r="AA214" s="423"/>
    </row>
    <row r="215" spans="2:27" ht="12.75" customHeight="1" x14ac:dyDescent="0.2">
      <c r="B215" s="192"/>
      <c r="C215" s="467" t="s">
        <v>570</v>
      </c>
      <c r="D215" s="468"/>
      <c r="E215" s="468"/>
      <c r="F215" s="468"/>
      <c r="G215" s="468"/>
      <c r="H215" s="468"/>
      <c r="I215" s="469"/>
      <c r="J215" s="394" t="s">
        <v>137</v>
      </c>
      <c r="K215" s="395"/>
      <c r="L215" s="439" t="str">
        <f>IFERROR(AVERAGE(L143,L72),"")</f>
        <v/>
      </c>
      <c r="M215" s="440"/>
      <c r="N215" s="439" t="str">
        <f t="shared" si="3"/>
        <v/>
      </c>
      <c r="O215" s="440"/>
      <c r="P215" s="400" t="str">
        <f>+IFERROR(N215/L215,"")</f>
        <v/>
      </c>
      <c r="Q215" s="401"/>
      <c r="R215" s="402"/>
      <c r="S215" s="473">
        <f>IFERROR(AVERAGE(S72,S143),"")</f>
        <v>0</v>
      </c>
      <c r="T215" s="474"/>
      <c r="U215" s="474"/>
      <c r="V215" s="474"/>
      <c r="W215" s="475"/>
      <c r="X215" s="441" t="str">
        <f t="shared" si="0"/>
        <v/>
      </c>
      <c r="Y215" s="442"/>
      <c r="Z215" s="442" t="str">
        <f t="shared" si="1"/>
        <v/>
      </c>
      <c r="AA215" s="443"/>
    </row>
    <row r="216" spans="2:27" ht="12.75" customHeight="1" x14ac:dyDescent="0.2">
      <c r="B216" s="192"/>
      <c r="C216" s="479"/>
      <c r="D216" s="480"/>
      <c r="E216" s="480"/>
      <c r="F216" s="480"/>
      <c r="G216" s="480"/>
      <c r="H216" s="480"/>
      <c r="I216" s="481"/>
      <c r="J216" s="412" t="s">
        <v>138</v>
      </c>
      <c r="K216" s="413"/>
      <c r="L216" s="444"/>
      <c r="M216" s="445"/>
      <c r="N216" s="446" t="str">
        <f t="shared" si="3"/>
        <v/>
      </c>
      <c r="O216" s="447"/>
      <c r="P216" s="448"/>
      <c r="Q216" s="449"/>
      <c r="R216" s="450"/>
      <c r="S216" s="476"/>
      <c r="T216" s="477"/>
      <c r="U216" s="477"/>
      <c r="V216" s="477"/>
      <c r="W216" s="478"/>
      <c r="X216" s="421" t="str">
        <f t="shared" si="0"/>
        <v/>
      </c>
      <c r="Y216" s="422"/>
      <c r="Z216" s="422" t="str">
        <f t="shared" si="2"/>
        <v/>
      </c>
      <c r="AA216" s="423"/>
    </row>
    <row r="217" spans="2:27" ht="12.75" customHeight="1" x14ac:dyDescent="0.2">
      <c r="B217" s="192"/>
      <c r="C217" s="467" t="s">
        <v>493</v>
      </c>
      <c r="D217" s="468"/>
      <c r="E217" s="468"/>
      <c r="F217" s="468"/>
      <c r="G217" s="468"/>
      <c r="H217" s="468"/>
      <c r="I217" s="469"/>
      <c r="J217" s="394" t="s">
        <v>137</v>
      </c>
      <c r="K217" s="395"/>
      <c r="L217" s="439" t="str">
        <f>IFERROR(AVERAGE(L145,L74),"")</f>
        <v/>
      </c>
      <c r="M217" s="440"/>
      <c r="N217" s="439" t="str">
        <f t="shared" si="3"/>
        <v/>
      </c>
      <c r="O217" s="440"/>
      <c r="P217" s="400" t="str">
        <f>+IFERROR(N217/L217,"")</f>
        <v/>
      </c>
      <c r="Q217" s="401"/>
      <c r="R217" s="402"/>
      <c r="S217" s="473">
        <f>IFERROR(AVERAGE(S74,S145),"")</f>
        <v>0</v>
      </c>
      <c r="T217" s="474"/>
      <c r="U217" s="474"/>
      <c r="V217" s="474"/>
      <c r="W217" s="475"/>
      <c r="X217" s="441" t="str">
        <f t="shared" si="0"/>
        <v/>
      </c>
      <c r="Y217" s="442"/>
      <c r="Z217" s="442" t="str">
        <f t="shared" si="1"/>
        <v/>
      </c>
      <c r="AA217" s="443"/>
    </row>
    <row r="218" spans="2:27" ht="12.75" customHeight="1" x14ac:dyDescent="0.2">
      <c r="B218" s="192"/>
      <c r="C218" s="479"/>
      <c r="D218" s="480"/>
      <c r="E218" s="480"/>
      <c r="F218" s="480"/>
      <c r="G218" s="480"/>
      <c r="H218" s="480"/>
      <c r="I218" s="481"/>
      <c r="J218" s="412" t="s">
        <v>138</v>
      </c>
      <c r="K218" s="413"/>
      <c r="L218" s="444"/>
      <c r="M218" s="445"/>
      <c r="N218" s="446" t="str">
        <f t="shared" si="3"/>
        <v/>
      </c>
      <c r="O218" s="447"/>
      <c r="P218" s="448"/>
      <c r="Q218" s="449"/>
      <c r="R218" s="450"/>
      <c r="S218" s="476"/>
      <c r="T218" s="477"/>
      <c r="U218" s="477"/>
      <c r="V218" s="477"/>
      <c r="W218" s="478"/>
      <c r="X218" s="421" t="str">
        <f t="shared" si="0"/>
        <v/>
      </c>
      <c r="Y218" s="422"/>
      <c r="Z218" s="422" t="str">
        <f t="shared" si="2"/>
        <v/>
      </c>
      <c r="AA218" s="423"/>
    </row>
    <row r="219" spans="2:27" ht="12.75" customHeight="1" x14ac:dyDescent="0.2">
      <c r="B219" s="192"/>
      <c r="C219" s="482" t="s">
        <v>642</v>
      </c>
      <c r="D219" s="468"/>
      <c r="E219" s="468"/>
      <c r="F219" s="468"/>
      <c r="G219" s="468"/>
      <c r="H219" s="468"/>
      <c r="I219" s="469"/>
      <c r="J219" s="394" t="s">
        <v>137</v>
      </c>
      <c r="K219" s="395"/>
      <c r="L219" s="439" t="str">
        <f>IFERROR(AVERAGE(L147,L76),"")</f>
        <v/>
      </c>
      <c r="M219" s="440"/>
      <c r="N219" s="439" t="str">
        <f t="shared" si="3"/>
        <v/>
      </c>
      <c r="O219" s="440"/>
      <c r="P219" s="400" t="str">
        <f>+IFERROR(N219/L219,"")</f>
        <v/>
      </c>
      <c r="Q219" s="401"/>
      <c r="R219" s="402"/>
      <c r="S219" s="473">
        <f>IFERROR(AVERAGE(S76,S147),"")</f>
        <v>0</v>
      </c>
      <c r="T219" s="474"/>
      <c r="U219" s="474"/>
      <c r="V219" s="474"/>
      <c r="W219" s="475"/>
      <c r="X219" s="441" t="str">
        <f t="shared" si="0"/>
        <v/>
      </c>
      <c r="Y219" s="442"/>
      <c r="Z219" s="442" t="str">
        <f t="shared" si="1"/>
        <v/>
      </c>
      <c r="AA219" s="443"/>
    </row>
    <row r="220" spans="2:27" ht="12.75" customHeight="1" x14ac:dyDescent="0.2">
      <c r="B220" s="192"/>
      <c r="C220" s="479"/>
      <c r="D220" s="480"/>
      <c r="E220" s="480"/>
      <c r="F220" s="480"/>
      <c r="G220" s="480"/>
      <c r="H220" s="480"/>
      <c r="I220" s="481"/>
      <c r="J220" s="412" t="s">
        <v>138</v>
      </c>
      <c r="K220" s="413"/>
      <c r="L220" s="444"/>
      <c r="M220" s="445"/>
      <c r="N220" s="446" t="str">
        <f t="shared" si="3"/>
        <v/>
      </c>
      <c r="O220" s="447"/>
      <c r="P220" s="448"/>
      <c r="Q220" s="449"/>
      <c r="R220" s="450"/>
      <c r="S220" s="476"/>
      <c r="T220" s="477"/>
      <c r="U220" s="477"/>
      <c r="V220" s="477"/>
      <c r="W220" s="478"/>
      <c r="X220" s="421" t="str">
        <f t="shared" si="0"/>
        <v/>
      </c>
      <c r="Y220" s="422"/>
      <c r="Z220" s="422" t="str">
        <f t="shared" si="2"/>
        <v/>
      </c>
      <c r="AA220" s="423"/>
    </row>
    <row r="221" spans="2:27" ht="12.75" customHeight="1" x14ac:dyDescent="0.2">
      <c r="B221" s="192"/>
      <c r="C221" s="467" t="s">
        <v>495</v>
      </c>
      <c r="D221" s="468"/>
      <c r="E221" s="468"/>
      <c r="F221" s="468"/>
      <c r="G221" s="468"/>
      <c r="H221" s="468"/>
      <c r="I221" s="469"/>
      <c r="J221" s="394" t="s">
        <v>137</v>
      </c>
      <c r="K221" s="395"/>
      <c r="L221" s="439" t="str">
        <f>IFERROR(AVERAGE(L149,L78),"")</f>
        <v/>
      </c>
      <c r="M221" s="440"/>
      <c r="N221" s="439" t="str">
        <f t="shared" si="3"/>
        <v/>
      </c>
      <c r="O221" s="440"/>
      <c r="P221" s="400" t="str">
        <f>+IFERROR(N221/L221,"")</f>
        <v/>
      </c>
      <c r="Q221" s="401"/>
      <c r="R221" s="402"/>
      <c r="S221" s="473">
        <f>IFERROR(AVERAGE(S78,S149),"")</f>
        <v>0</v>
      </c>
      <c r="T221" s="474"/>
      <c r="U221" s="474"/>
      <c r="V221" s="474"/>
      <c r="W221" s="475"/>
      <c r="X221" s="441" t="str">
        <f t="shared" si="0"/>
        <v/>
      </c>
      <c r="Y221" s="442"/>
      <c r="Z221" s="442" t="str">
        <f t="shared" si="1"/>
        <v/>
      </c>
      <c r="AA221" s="443"/>
    </row>
    <row r="222" spans="2:27" ht="12.75" customHeight="1" x14ac:dyDescent="0.2">
      <c r="B222" s="193"/>
      <c r="C222" s="470"/>
      <c r="D222" s="471"/>
      <c r="E222" s="471"/>
      <c r="F222" s="471"/>
      <c r="G222" s="471"/>
      <c r="H222" s="471"/>
      <c r="I222" s="472"/>
      <c r="J222" s="412" t="s">
        <v>138</v>
      </c>
      <c r="K222" s="413"/>
      <c r="L222" s="444"/>
      <c r="M222" s="445"/>
      <c r="N222" s="446" t="str">
        <f t="shared" si="3"/>
        <v/>
      </c>
      <c r="O222" s="447"/>
      <c r="P222" s="448"/>
      <c r="Q222" s="449"/>
      <c r="R222" s="450"/>
      <c r="S222" s="476"/>
      <c r="T222" s="477"/>
      <c r="U222" s="477"/>
      <c r="V222" s="477"/>
      <c r="W222" s="478"/>
      <c r="X222" s="421" t="str">
        <f t="shared" si="0"/>
        <v/>
      </c>
      <c r="Y222" s="422"/>
      <c r="Z222" s="422" t="str">
        <f t="shared" si="2"/>
        <v/>
      </c>
      <c r="AA222" s="423"/>
    </row>
    <row r="223" spans="2:27" ht="12.75" customHeight="1" x14ac:dyDescent="0.2">
      <c r="B223" s="388" t="s">
        <v>70</v>
      </c>
      <c r="C223" s="389"/>
      <c r="D223" s="389"/>
      <c r="E223" s="389"/>
      <c r="F223" s="389"/>
      <c r="G223" s="389"/>
      <c r="H223" s="389"/>
      <c r="I223" s="390"/>
      <c r="J223" s="394" t="s">
        <v>141</v>
      </c>
      <c r="K223" s="395"/>
      <c r="L223" s="396">
        <f>IFERROR(AVERAGE(L151,L80),"")</f>
        <v>0</v>
      </c>
      <c r="M223" s="397"/>
      <c r="N223" s="398">
        <f>IFERROR(AVERAGE(N151,N80),"")</f>
        <v>0</v>
      </c>
      <c r="O223" s="399"/>
      <c r="P223" s="400" t="str">
        <f>+IFERROR(N223/L223,"")</f>
        <v/>
      </c>
      <c r="Q223" s="401"/>
      <c r="R223" s="402"/>
      <c r="S223" s="403">
        <f>IFERROR(AVERAGE(S80,S151),"")</f>
        <v>0</v>
      </c>
      <c r="T223" s="404"/>
      <c r="U223" s="404"/>
      <c r="V223" s="404"/>
      <c r="W223" s="405"/>
      <c r="X223" s="409">
        <f t="shared" si="0"/>
        <v>0</v>
      </c>
      <c r="Y223" s="410"/>
      <c r="Z223" s="410" t="str">
        <f t="shared" si="1"/>
        <v/>
      </c>
      <c r="AA223" s="411"/>
    </row>
    <row r="224" spans="2:27" ht="12.75" customHeight="1" x14ac:dyDescent="0.2">
      <c r="B224" s="391"/>
      <c r="C224" s="392"/>
      <c r="D224" s="392"/>
      <c r="E224" s="392"/>
      <c r="F224" s="392"/>
      <c r="G224" s="392"/>
      <c r="H224" s="392"/>
      <c r="I224" s="393"/>
      <c r="J224" s="412" t="s">
        <v>142</v>
      </c>
      <c r="K224" s="413"/>
      <c r="L224" s="444"/>
      <c r="M224" s="445"/>
      <c r="N224" s="416">
        <f>IFERROR(AVERAGE(N152,N81),"")</f>
        <v>0</v>
      </c>
      <c r="O224" s="417"/>
      <c r="P224" s="448"/>
      <c r="Q224" s="449"/>
      <c r="R224" s="450"/>
      <c r="S224" s="406"/>
      <c r="T224" s="407"/>
      <c r="U224" s="407"/>
      <c r="V224" s="407"/>
      <c r="W224" s="408"/>
      <c r="X224" s="430">
        <f t="shared" si="0"/>
        <v>0</v>
      </c>
      <c r="Y224" s="431"/>
      <c r="Z224" s="431" t="str">
        <f t="shared" si="2"/>
        <v/>
      </c>
      <c r="AA224" s="432"/>
    </row>
    <row r="225" spans="1:28" ht="12.75" customHeight="1" x14ac:dyDescent="0.2">
      <c r="B225" s="454" t="s">
        <v>143</v>
      </c>
      <c r="C225" s="455"/>
      <c r="D225" s="455"/>
      <c r="E225" s="455"/>
      <c r="F225" s="455"/>
      <c r="G225" s="455"/>
      <c r="H225" s="455"/>
      <c r="I225" s="456"/>
      <c r="J225" s="457"/>
      <c r="K225" s="458"/>
      <c r="L225" s="459"/>
      <c r="M225" s="460"/>
      <c r="N225" s="459"/>
      <c r="O225" s="460"/>
      <c r="P225" s="461"/>
      <c r="Q225" s="462"/>
      <c r="R225" s="463"/>
      <c r="S225" s="68"/>
      <c r="T225" s="69"/>
      <c r="U225" s="69"/>
      <c r="V225" s="69"/>
      <c r="W225" s="70"/>
      <c r="X225" s="464"/>
      <c r="Y225" s="465"/>
      <c r="Z225" s="465"/>
      <c r="AA225" s="466"/>
    </row>
    <row r="226" spans="1:28" ht="12.75" customHeight="1" x14ac:dyDescent="0.2">
      <c r="B226" s="192"/>
      <c r="C226" s="433" t="s">
        <v>439</v>
      </c>
      <c r="D226" s="434"/>
      <c r="E226" s="434"/>
      <c r="F226" s="434"/>
      <c r="G226" s="434"/>
      <c r="H226" s="434"/>
      <c r="I226" s="435"/>
      <c r="J226" s="394" t="s">
        <v>137</v>
      </c>
      <c r="K226" s="395"/>
      <c r="L226" s="439" t="str">
        <f>IFERROR(AVERAGE(L154,L83),"")</f>
        <v/>
      </c>
      <c r="M226" s="440"/>
      <c r="N226" s="439" t="str">
        <f t="shared" ref="N226:N231" si="4">IFERROR(AVERAGE(N154,N83),"")</f>
        <v/>
      </c>
      <c r="O226" s="440"/>
      <c r="P226" s="400" t="str">
        <f>+IFERROR(N226/L226,"")</f>
        <v/>
      </c>
      <c r="Q226" s="401"/>
      <c r="R226" s="402"/>
      <c r="S226" s="403">
        <f>IFERROR(AVERAGE(S83,S154),"")</f>
        <v>0</v>
      </c>
      <c r="T226" s="404"/>
      <c r="U226" s="404"/>
      <c r="V226" s="404"/>
      <c r="W226" s="405"/>
      <c r="X226" s="441" t="str">
        <f t="shared" ref="X226:X235" si="5">IFERROR(AVERAGE(X83,X154),"")</f>
        <v/>
      </c>
      <c r="Y226" s="442"/>
      <c r="Z226" s="442" t="str">
        <f t="shared" ref="Z226:Z235" si="6">IFERROR(AVERAGE(#REF!,Z82,Z154),"")</f>
        <v/>
      </c>
      <c r="AA226" s="443"/>
    </row>
    <row r="227" spans="1:28" ht="12.75" customHeight="1" x14ac:dyDescent="0.2">
      <c r="B227" s="192"/>
      <c r="C227" s="436"/>
      <c r="D227" s="437"/>
      <c r="E227" s="437"/>
      <c r="F227" s="437"/>
      <c r="G227" s="437"/>
      <c r="H227" s="437"/>
      <c r="I227" s="438"/>
      <c r="J227" s="412" t="s">
        <v>138</v>
      </c>
      <c r="K227" s="413"/>
      <c r="L227" s="444"/>
      <c r="M227" s="445"/>
      <c r="N227" s="446" t="str">
        <f t="shared" si="4"/>
        <v/>
      </c>
      <c r="O227" s="447"/>
      <c r="P227" s="448"/>
      <c r="Q227" s="449"/>
      <c r="R227" s="450"/>
      <c r="S227" s="406"/>
      <c r="T227" s="407"/>
      <c r="U227" s="407"/>
      <c r="V227" s="407"/>
      <c r="W227" s="408"/>
      <c r="X227" s="421" t="str">
        <f t="shared" si="5"/>
        <v/>
      </c>
      <c r="Y227" s="422"/>
      <c r="Z227" s="422" t="str">
        <f t="shared" si="6"/>
        <v/>
      </c>
      <c r="AA227" s="423"/>
    </row>
    <row r="228" spans="1:28" ht="12.75" customHeight="1" x14ac:dyDescent="0.2">
      <c r="B228" s="192"/>
      <c r="C228" s="433" t="s">
        <v>161</v>
      </c>
      <c r="D228" s="434"/>
      <c r="E228" s="434"/>
      <c r="F228" s="434"/>
      <c r="G228" s="434"/>
      <c r="H228" s="434"/>
      <c r="I228" s="435"/>
      <c r="J228" s="394" t="s">
        <v>137</v>
      </c>
      <c r="K228" s="395"/>
      <c r="L228" s="439" t="str">
        <f>IFERROR(AVERAGE(L156,L85),"")</f>
        <v/>
      </c>
      <c r="M228" s="440"/>
      <c r="N228" s="439" t="str">
        <f t="shared" si="4"/>
        <v/>
      </c>
      <c r="O228" s="440"/>
      <c r="P228" s="400" t="str">
        <f>+IFERROR(N228/L228,"")</f>
        <v/>
      </c>
      <c r="Q228" s="401"/>
      <c r="R228" s="402"/>
      <c r="S228" s="403">
        <f>IFERROR(AVERAGE(S85,S156),"")</f>
        <v>0</v>
      </c>
      <c r="T228" s="404"/>
      <c r="U228" s="404"/>
      <c r="V228" s="404"/>
      <c r="W228" s="405"/>
      <c r="X228" s="441" t="str">
        <f t="shared" si="5"/>
        <v/>
      </c>
      <c r="Y228" s="442"/>
      <c r="Z228" s="442" t="str">
        <f t="shared" si="6"/>
        <v/>
      </c>
      <c r="AA228" s="443"/>
    </row>
    <row r="229" spans="1:28" ht="12.75" customHeight="1" x14ac:dyDescent="0.2">
      <c r="B229" s="192"/>
      <c r="C229" s="436"/>
      <c r="D229" s="437"/>
      <c r="E229" s="437"/>
      <c r="F229" s="437"/>
      <c r="G229" s="437"/>
      <c r="H229" s="437"/>
      <c r="I229" s="438"/>
      <c r="J229" s="412" t="s">
        <v>138</v>
      </c>
      <c r="K229" s="413"/>
      <c r="L229" s="444"/>
      <c r="M229" s="445"/>
      <c r="N229" s="446" t="str">
        <f t="shared" si="4"/>
        <v/>
      </c>
      <c r="O229" s="447"/>
      <c r="P229" s="448"/>
      <c r="Q229" s="449"/>
      <c r="R229" s="450"/>
      <c r="S229" s="406"/>
      <c r="T229" s="407"/>
      <c r="U229" s="407"/>
      <c r="V229" s="407"/>
      <c r="W229" s="408"/>
      <c r="X229" s="421" t="str">
        <f t="shared" si="5"/>
        <v/>
      </c>
      <c r="Y229" s="422"/>
      <c r="Z229" s="422" t="str">
        <f t="shared" si="6"/>
        <v/>
      </c>
      <c r="AA229" s="423"/>
    </row>
    <row r="230" spans="1:28" ht="12.75" customHeight="1" x14ac:dyDescent="0.2">
      <c r="B230" s="192"/>
      <c r="C230" s="433" t="s">
        <v>331</v>
      </c>
      <c r="D230" s="434"/>
      <c r="E230" s="434"/>
      <c r="F230" s="434"/>
      <c r="G230" s="434"/>
      <c r="H230" s="434"/>
      <c r="I230" s="435"/>
      <c r="J230" s="394" t="s">
        <v>137</v>
      </c>
      <c r="K230" s="395"/>
      <c r="L230" s="439" t="str">
        <f>IFERROR(AVERAGE(L158,L87),"")</f>
        <v/>
      </c>
      <c r="M230" s="440"/>
      <c r="N230" s="439" t="str">
        <f t="shared" si="4"/>
        <v/>
      </c>
      <c r="O230" s="440"/>
      <c r="P230" s="400" t="str">
        <f>+IFERROR(N230/L230,"")</f>
        <v/>
      </c>
      <c r="Q230" s="401"/>
      <c r="R230" s="402"/>
      <c r="S230" s="403">
        <f>IFERROR(AVERAGE(S87,S158),"")</f>
        <v>0</v>
      </c>
      <c r="T230" s="404"/>
      <c r="U230" s="404"/>
      <c r="V230" s="404"/>
      <c r="W230" s="405"/>
      <c r="X230" s="441" t="str">
        <f t="shared" si="5"/>
        <v/>
      </c>
      <c r="Y230" s="442"/>
      <c r="Z230" s="442" t="str">
        <f t="shared" si="6"/>
        <v/>
      </c>
      <c r="AA230" s="443"/>
    </row>
    <row r="231" spans="1:28" ht="12.75" customHeight="1" x14ac:dyDescent="0.2">
      <c r="B231" s="193"/>
      <c r="C231" s="451"/>
      <c r="D231" s="452"/>
      <c r="E231" s="452"/>
      <c r="F231" s="452"/>
      <c r="G231" s="452"/>
      <c r="H231" s="452"/>
      <c r="I231" s="453"/>
      <c r="J231" s="412" t="s">
        <v>138</v>
      </c>
      <c r="K231" s="413"/>
      <c r="L231" s="444"/>
      <c r="M231" s="445"/>
      <c r="N231" s="446" t="str">
        <f t="shared" si="4"/>
        <v/>
      </c>
      <c r="O231" s="447"/>
      <c r="P231" s="448"/>
      <c r="Q231" s="449"/>
      <c r="R231" s="450"/>
      <c r="S231" s="406"/>
      <c r="T231" s="407"/>
      <c r="U231" s="407"/>
      <c r="V231" s="407"/>
      <c r="W231" s="408"/>
      <c r="X231" s="421" t="str">
        <f t="shared" si="5"/>
        <v/>
      </c>
      <c r="Y231" s="422"/>
      <c r="Z231" s="422" t="str">
        <f t="shared" si="6"/>
        <v/>
      </c>
      <c r="AA231" s="423"/>
    </row>
    <row r="232" spans="1:28" ht="12.75" customHeight="1" x14ac:dyDescent="0.2">
      <c r="B232" s="388" t="s">
        <v>70</v>
      </c>
      <c r="C232" s="389"/>
      <c r="D232" s="389"/>
      <c r="E232" s="389"/>
      <c r="F232" s="389"/>
      <c r="G232" s="389"/>
      <c r="H232" s="389"/>
      <c r="I232" s="390"/>
      <c r="J232" s="394" t="s">
        <v>137</v>
      </c>
      <c r="K232" s="395"/>
      <c r="L232" s="396">
        <f>IFERROR(AVERAGE(L160,L89),"")</f>
        <v>0</v>
      </c>
      <c r="M232" s="397"/>
      <c r="N232" s="398">
        <f>IFERROR(AVERAGE(N160,N89),"")</f>
        <v>0</v>
      </c>
      <c r="O232" s="399"/>
      <c r="P232" s="400" t="str">
        <f>+IFERROR(N232/L232,"")</f>
        <v/>
      </c>
      <c r="Q232" s="401"/>
      <c r="R232" s="402"/>
      <c r="S232" s="403">
        <f>IFERROR(AVERAGE(S89,S160),"")</f>
        <v>0</v>
      </c>
      <c r="T232" s="404"/>
      <c r="U232" s="404"/>
      <c r="V232" s="404"/>
      <c r="W232" s="405"/>
      <c r="X232" s="409">
        <f t="shared" si="5"/>
        <v>0</v>
      </c>
      <c r="Y232" s="410"/>
      <c r="Z232" s="410" t="str">
        <f t="shared" si="6"/>
        <v/>
      </c>
      <c r="AA232" s="411"/>
    </row>
    <row r="233" spans="1:28" ht="12.75" customHeight="1" x14ac:dyDescent="0.2">
      <c r="B233" s="391"/>
      <c r="C233" s="392"/>
      <c r="D233" s="392"/>
      <c r="E233" s="392"/>
      <c r="F233" s="392"/>
      <c r="G233" s="392"/>
      <c r="H233" s="392"/>
      <c r="I233" s="393"/>
      <c r="J233" s="412" t="s">
        <v>138</v>
      </c>
      <c r="K233" s="413"/>
      <c r="L233" s="414"/>
      <c r="M233" s="415"/>
      <c r="N233" s="416">
        <f>IFERROR(AVERAGE(N161,N90),"")</f>
        <v>0</v>
      </c>
      <c r="O233" s="417"/>
      <c r="P233" s="418"/>
      <c r="Q233" s="419"/>
      <c r="R233" s="420"/>
      <c r="S233" s="406"/>
      <c r="T233" s="407"/>
      <c r="U233" s="407"/>
      <c r="V233" s="407"/>
      <c r="W233" s="408"/>
      <c r="X233" s="421">
        <f t="shared" si="5"/>
        <v>0</v>
      </c>
      <c r="Y233" s="422"/>
      <c r="Z233" s="422" t="str">
        <f t="shared" si="6"/>
        <v/>
      </c>
      <c r="AA233" s="423"/>
    </row>
    <row r="234" spans="1:28" s="297" customFormat="1" ht="12.75" customHeight="1" x14ac:dyDescent="0.2">
      <c r="A234"/>
      <c r="B234" s="424" t="s">
        <v>30</v>
      </c>
      <c r="C234" s="425"/>
      <c r="D234" s="425"/>
      <c r="E234" s="425"/>
      <c r="F234" s="425"/>
      <c r="G234" s="425"/>
      <c r="H234" s="425"/>
      <c r="I234" s="426"/>
      <c r="J234" s="394" t="s">
        <v>137</v>
      </c>
      <c r="K234" s="395"/>
      <c r="L234" s="396">
        <f>IFERROR(AVERAGE(L162,L91),"")</f>
        <v>0</v>
      </c>
      <c r="M234" s="397"/>
      <c r="N234" s="398">
        <f>IFERROR(AVERAGE(N162,N91),"")</f>
        <v>0</v>
      </c>
      <c r="O234" s="399"/>
      <c r="P234" s="400" t="str">
        <f>+IFERROR(N234/L234,"")</f>
        <v/>
      </c>
      <c r="Q234" s="401"/>
      <c r="R234" s="402"/>
      <c r="S234" s="403">
        <f>IFERROR(AVERAGE(S91,S162),"")</f>
        <v>0</v>
      </c>
      <c r="T234" s="404"/>
      <c r="U234" s="404"/>
      <c r="V234" s="404"/>
      <c r="W234" s="405"/>
      <c r="X234" s="409">
        <f t="shared" si="5"/>
        <v>0</v>
      </c>
      <c r="Y234" s="410"/>
      <c r="Z234" s="410" t="str">
        <f t="shared" si="6"/>
        <v/>
      </c>
      <c r="AA234" s="411"/>
      <c r="AB234"/>
    </row>
    <row r="235" spans="1:28" ht="12.75" customHeight="1" x14ac:dyDescent="0.2">
      <c r="B235" s="427"/>
      <c r="C235" s="428"/>
      <c r="D235" s="428"/>
      <c r="E235" s="428"/>
      <c r="F235" s="428"/>
      <c r="G235" s="428"/>
      <c r="H235" s="428"/>
      <c r="I235" s="429"/>
      <c r="J235" s="412" t="s">
        <v>138</v>
      </c>
      <c r="K235" s="413"/>
      <c r="L235" s="414"/>
      <c r="M235" s="415"/>
      <c r="N235" s="416">
        <f>IFERROR(AVERAGE(N163,N92),"")</f>
        <v>0</v>
      </c>
      <c r="O235" s="417"/>
      <c r="P235" s="418"/>
      <c r="Q235" s="419"/>
      <c r="R235" s="420"/>
      <c r="S235" s="406"/>
      <c r="T235" s="407"/>
      <c r="U235" s="407"/>
      <c r="V235" s="407"/>
      <c r="W235" s="408"/>
      <c r="X235" s="430">
        <f t="shared" si="5"/>
        <v>0</v>
      </c>
      <c r="Y235" s="431"/>
      <c r="Z235" s="431" t="str">
        <f t="shared" si="6"/>
        <v/>
      </c>
      <c r="AA235" s="432"/>
    </row>
    <row r="236" spans="1:28" ht="7.5" customHeight="1" x14ac:dyDescent="0.2">
      <c r="B236" s="82"/>
      <c r="C236" s="54"/>
      <c r="D236" s="54"/>
      <c r="E236" s="54"/>
      <c r="F236" s="54"/>
      <c r="G236" s="54"/>
      <c r="H236" s="54"/>
      <c r="I236" s="54"/>
      <c r="J236" s="65"/>
      <c r="K236" s="65"/>
      <c r="L236" s="57"/>
      <c r="M236" s="57"/>
      <c r="N236" s="57"/>
      <c r="O236" s="57"/>
      <c r="P236" s="56"/>
      <c r="Q236" s="56"/>
      <c r="R236" s="56"/>
      <c r="S236" s="59"/>
      <c r="T236" s="59"/>
      <c r="U236" s="59"/>
      <c r="V236" s="59"/>
      <c r="W236" s="298"/>
      <c r="X236" s="298"/>
      <c r="Y236" s="298"/>
      <c r="Z236" s="59"/>
      <c r="AA236" s="59"/>
    </row>
    <row r="237" spans="1:28" ht="7.5" customHeight="1" x14ac:dyDescent="0.2">
      <c r="B237" s="82"/>
      <c r="C237" s="54"/>
      <c r="D237" s="54"/>
      <c r="E237" s="54"/>
      <c r="F237" s="54"/>
      <c r="G237" s="54"/>
      <c r="H237" s="54"/>
      <c r="I237" s="54"/>
      <c r="J237" s="65"/>
      <c r="K237" s="65"/>
      <c r="L237" s="57"/>
      <c r="M237" s="57"/>
      <c r="N237" s="57"/>
      <c r="O237" s="57"/>
      <c r="P237" s="56"/>
      <c r="Q237" s="56"/>
      <c r="R237" s="56"/>
      <c r="S237" s="59"/>
      <c r="T237" s="59"/>
      <c r="U237" s="59"/>
      <c r="V237" s="59"/>
      <c r="W237" s="58"/>
      <c r="X237" s="58"/>
      <c r="Y237" s="58"/>
      <c r="Z237" s="59"/>
      <c r="AA237" s="59"/>
    </row>
    <row r="238" spans="1:28" ht="12" customHeight="1" x14ac:dyDescent="0.2">
      <c r="B238" s="2" t="s">
        <v>649</v>
      </c>
      <c r="S238" s="380" t="s">
        <v>181</v>
      </c>
      <c r="T238" s="380"/>
      <c r="U238" s="380"/>
      <c r="V238" s="3" t="s">
        <v>180</v>
      </c>
      <c r="W238" s="381">
        <f>IFERROR(AVERAGE(W94,W165),"")</f>
        <v>0</v>
      </c>
      <c r="X238" s="382"/>
      <c r="Y238" s="383"/>
      <c r="Z238" s="2" t="s">
        <v>36</v>
      </c>
      <c r="AA238" s="2"/>
    </row>
    <row r="239" spans="1:28" ht="12" customHeight="1" x14ac:dyDescent="0.2">
      <c r="B239" s="2"/>
      <c r="D239" s="384" t="s">
        <v>440</v>
      </c>
      <c r="E239" s="384"/>
      <c r="F239" s="384"/>
      <c r="G239" s="384"/>
      <c r="H239" s="384"/>
      <c r="I239" s="384"/>
      <c r="J239" s="384"/>
      <c r="K239" s="384"/>
      <c r="L239" s="384"/>
      <c r="M239" s="384"/>
      <c r="N239" s="384"/>
      <c r="O239" s="384"/>
      <c r="P239" s="384"/>
      <c r="Q239" s="384"/>
      <c r="R239" t="s">
        <v>180</v>
      </c>
      <c r="S239" s="385" t="str">
        <f>+IFERROR(SUM(N223:O224)/W238,"")</f>
        <v/>
      </c>
      <c r="T239" s="386"/>
      <c r="U239" s="387"/>
      <c r="V239" s="5" t="s">
        <v>39</v>
      </c>
      <c r="W239" s="385" t="str">
        <f>+IFERROR(S223/W238,"")</f>
        <v/>
      </c>
      <c r="X239" s="386"/>
      <c r="Y239" s="387"/>
      <c r="Z239" s="2" t="s">
        <v>512</v>
      </c>
      <c r="AA239" s="2"/>
    </row>
    <row r="240" spans="1:28" ht="12" customHeight="1" x14ac:dyDescent="0.2">
      <c r="D240" s="384" t="s">
        <v>441</v>
      </c>
      <c r="E240" s="384"/>
      <c r="F240" s="384"/>
      <c r="G240" s="384"/>
      <c r="H240" s="384"/>
      <c r="I240" s="384"/>
      <c r="J240" s="384"/>
      <c r="K240" s="384"/>
      <c r="L240" s="384"/>
      <c r="M240" s="384"/>
      <c r="N240" s="384"/>
      <c r="O240" s="384"/>
      <c r="P240" s="384"/>
      <c r="Q240" s="384"/>
      <c r="R240" t="s">
        <v>180</v>
      </c>
      <c r="S240" s="385" t="str">
        <f>+IFERROR(SUM(N234:O235)/W238,"")</f>
        <v/>
      </c>
      <c r="T240" s="386"/>
      <c r="U240" s="387"/>
      <c r="V240" s="5" t="s">
        <v>39</v>
      </c>
      <c r="W240" s="385" t="str">
        <f>+IFERROR(S234/W238,"")</f>
        <v/>
      </c>
      <c r="X240" s="386"/>
      <c r="Y240" s="387"/>
      <c r="Z240" s="2" t="s">
        <v>512</v>
      </c>
      <c r="AA240" s="2"/>
    </row>
    <row r="241" spans="2:27" ht="15" customHeight="1" x14ac:dyDescent="0.2">
      <c r="D241" s="221"/>
      <c r="E241" s="221"/>
      <c r="F241" s="221"/>
      <c r="G241" s="221"/>
      <c r="H241" s="221"/>
      <c r="I241" s="221"/>
      <c r="J241" s="221"/>
      <c r="K241" s="221"/>
      <c r="L241" s="221"/>
      <c r="M241" s="221"/>
      <c r="N241" s="221"/>
      <c r="O241" s="221"/>
      <c r="P241" s="221"/>
      <c r="Q241" s="221"/>
      <c r="S241" s="224"/>
      <c r="T241" s="224"/>
      <c r="U241" s="224"/>
      <c r="V241" s="5"/>
      <c r="W241" s="224"/>
      <c r="X241" s="224"/>
      <c r="Y241" s="224"/>
      <c r="Z241" s="2"/>
      <c r="AA241" s="2"/>
    </row>
    <row r="242" spans="2:27" ht="15" customHeight="1" x14ac:dyDescent="0.2">
      <c r="D242" s="221"/>
      <c r="E242" s="221"/>
      <c r="F242" s="221"/>
      <c r="G242" s="221"/>
      <c r="H242" s="221"/>
      <c r="I242" s="221"/>
      <c r="J242" s="221"/>
      <c r="K242" s="221"/>
      <c r="L242" s="221"/>
      <c r="M242" s="221"/>
      <c r="N242" s="221"/>
      <c r="O242" s="221"/>
      <c r="P242" s="221"/>
      <c r="Q242" s="221"/>
      <c r="S242" s="224"/>
      <c r="T242" s="224"/>
      <c r="U242" s="224"/>
      <c r="V242" s="5"/>
      <c r="W242" s="224"/>
      <c r="X242" s="224"/>
      <c r="Y242" s="224"/>
      <c r="Z242" s="2"/>
      <c r="AA242" s="2"/>
    </row>
    <row r="243" spans="2:27" ht="15" customHeight="1" x14ac:dyDescent="0.2">
      <c r="B243" s="48" t="s">
        <v>574</v>
      </c>
      <c r="AA243" s="49"/>
    </row>
    <row r="244" spans="2:27" ht="15" customHeight="1" x14ac:dyDescent="0.2">
      <c r="B244" s="185" t="s">
        <v>575</v>
      </c>
      <c r="C244" s="7"/>
      <c r="D244" s="7"/>
      <c r="E244" s="7"/>
      <c r="F244" s="7"/>
      <c r="G244" s="7"/>
      <c r="H244" s="7"/>
      <c r="I244" s="7"/>
      <c r="J244" s="7"/>
      <c r="K244" s="7"/>
      <c r="L244" s="7"/>
      <c r="M244" s="7"/>
      <c r="N244" s="7"/>
      <c r="O244" s="7"/>
      <c r="P244" s="7"/>
      <c r="Q244" s="7"/>
      <c r="R244" s="7"/>
      <c r="S244" s="7"/>
      <c r="T244" s="7"/>
      <c r="U244" s="7"/>
      <c r="V244" s="7"/>
      <c r="X244" s="7"/>
      <c r="Y244" s="7"/>
      <c r="Z244" s="7"/>
      <c r="AA244" s="49" t="s">
        <v>232</v>
      </c>
    </row>
    <row r="245" spans="2:27" ht="12.75" customHeight="1" x14ac:dyDescent="0.2">
      <c r="B245" s="16"/>
      <c r="C245" s="17"/>
      <c r="D245" s="693" t="s">
        <v>531</v>
      </c>
      <c r="E245" s="694"/>
      <c r="F245" s="694"/>
      <c r="G245" s="695"/>
      <c r="H245" s="693" t="s">
        <v>532</v>
      </c>
      <c r="I245" s="694"/>
      <c r="J245" s="694"/>
      <c r="K245" s="695"/>
      <c r="L245" s="693" t="s">
        <v>566</v>
      </c>
      <c r="M245" s="694"/>
      <c r="N245" s="694"/>
      <c r="O245" s="695"/>
      <c r="P245" s="7"/>
      <c r="Q245" s="7"/>
      <c r="R245" s="7"/>
      <c r="S245" s="7"/>
      <c r="T245" s="7"/>
      <c r="U245" s="7"/>
      <c r="V245" s="7"/>
      <c r="W245" s="7"/>
      <c r="X245" s="7"/>
      <c r="Y245" s="7"/>
      <c r="Z245" s="7"/>
      <c r="AA245" s="7"/>
    </row>
    <row r="246" spans="2:27" ht="12.75" customHeight="1" x14ac:dyDescent="0.2">
      <c r="B246" s="693" t="s">
        <v>37</v>
      </c>
      <c r="C246" s="695"/>
      <c r="D246" s="558"/>
      <c r="E246" s="559"/>
      <c r="F246" s="559"/>
      <c r="G246" s="560"/>
      <c r="H246" s="558"/>
      <c r="I246" s="559"/>
      <c r="J246" s="559"/>
      <c r="K246" s="560"/>
      <c r="L246" s="690" t="str">
        <f>+IFERROR(AVERAGE(D246:K246),"")</f>
        <v/>
      </c>
      <c r="M246" s="691"/>
      <c r="N246" s="691"/>
      <c r="O246" s="692"/>
      <c r="P246" s="253"/>
      <c r="Q246" s="253"/>
      <c r="R246" s="253"/>
      <c r="S246" s="253"/>
      <c r="T246" s="253"/>
      <c r="U246" s="253"/>
      <c r="V246" s="253"/>
      <c r="W246" s="253"/>
      <c r="X246" s="254"/>
      <c r="Y246" s="254"/>
      <c r="Z246" s="254"/>
      <c r="AA246" s="254"/>
    </row>
    <row r="247" spans="2:27" ht="12.75" customHeight="1" x14ac:dyDescent="0.2">
      <c r="B247" s="693" t="s">
        <v>38</v>
      </c>
      <c r="C247" s="695"/>
      <c r="D247" s="558"/>
      <c r="E247" s="559"/>
      <c r="F247" s="559"/>
      <c r="G247" s="560"/>
      <c r="H247" s="558"/>
      <c r="I247" s="559"/>
      <c r="J247" s="559"/>
      <c r="K247" s="560"/>
      <c r="L247" s="690" t="str">
        <f>+IFERROR(AVERAGE(D247:K247),"")</f>
        <v/>
      </c>
      <c r="M247" s="691"/>
      <c r="N247" s="691"/>
      <c r="O247" s="692"/>
      <c r="P247" s="253"/>
      <c r="Q247" s="253"/>
      <c r="R247" s="253"/>
      <c r="S247" s="253"/>
      <c r="T247" s="253"/>
      <c r="U247" s="253"/>
      <c r="V247" s="253"/>
      <c r="W247" s="253"/>
      <c r="X247" s="254"/>
      <c r="Y247" s="254"/>
      <c r="Z247" s="254"/>
      <c r="AA247" s="254"/>
    </row>
    <row r="248" spans="2:27" ht="12.75" customHeight="1" x14ac:dyDescent="0.2">
      <c r="B248" s="15" t="s">
        <v>409</v>
      </c>
      <c r="C248" s="339" t="s">
        <v>481</v>
      </c>
      <c r="D248" s="340"/>
      <c r="E248" s="340"/>
      <c r="F248" s="340"/>
      <c r="G248" s="340"/>
      <c r="H248" s="673"/>
      <c r="I248" s="673"/>
      <c r="J248" s="673"/>
      <c r="K248" s="673"/>
      <c r="L248" s="673"/>
      <c r="M248" s="674"/>
      <c r="N248" s="610" t="s">
        <v>72</v>
      </c>
      <c r="O248" s="611"/>
      <c r="P248" s="611"/>
      <c r="Q248" s="611"/>
      <c r="R248" s="611"/>
      <c r="S248" s="612"/>
      <c r="T248" s="613" t="s">
        <v>484</v>
      </c>
      <c r="U248" s="614"/>
      <c r="V248" s="614"/>
      <c r="W248" s="615"/>
      <c r="X248" s="610" t="s">
        <v>71</v>
      </c>
      <c r="Y248" s="611"/>
      <c r="Z248" s="611"/>
      <c r="AA248" s="612"/>
    </row>
    <row r="249" spans="2:27" ht="12.75" customHeight="1" x14ac:dyDescent="0.2">
      <c r="B249" s="24">
        <v>1</v>
      </c>
      <c r="C249" s="625" t="s">
        <v>190</v>
      </c>
      <c r="D249" s="626"/>
      <c r="E249" s="626"/>
      <c r="F249" s="626"/>
      <c r="G249" s="626"/>
      <c r="H249" s="626"/>
      <c r="I249" s="626"/>
      <c r="J249" s="626"/>
      <c r="K249" s="626"/>
      <c r="L249" s="626"/>
      <c r="M249" s="627"/>
      <c r="N249" s="628" t="s">
        <v>408</v>
      </c>
      <c r="O249" s="629"/>
      <c r="P249" s="629"/>
      <c r="Q249" s="629"/>
      <c r="R249" s="629"/>
      <c r="S249" s="630"/>
      <c r="T249" s="598">
        <v>20</v>
      </c>
      <c r="U249" s="599"/>
      <c r="V249" s="599"/>
      <c r="W249" s="600"/>
      <c r="X249" s="589" t="s">
        <v>544</v>
      </c>
      <c r="Y249" s="590"/>
      <c r="Z249" s="590"/>
      <c r="AA249" s="591"/>
    </row>
    <row r="250" spans="2:27" ht="12.75" customHeight="1" x14ac:dyDescent="0.2">
      <c r="B250" s="13"/>
      <c r="C250" s="539"/>
      <c r="D250" s="540"/>
      <c r="E250" s="540"/>
      <c r="F250" s="540"/>
      <c r="G250" s="540"/>
      <c r="H250" s="540"/>
      <c r="I250" s="540"/>
      <c r="J250" s="540"/>
      <c r="K250" s="540"/>
      <c r="L250" s="540"/>
      <c r="M250" s="541"/>
      <c r="N250" s="539"/>
      <c r="O250" s="540"/>
      <c r="P250" s="540"/>
      <c r="Q250" s="540"/>
      <c r="R250" s="540"/>
      <c r="S250" s="541"/>
      <c r="T250" s="562"/>
      <c r="U250" s="563"/>
      <c r="V250" s="563"/>
      <c r="W250" s="564"/>
      <c r="X250" s="549"/>
      <c r="Y250" s="550"/>
      <c r="Z250" s="550"/>
      <c r="AA250" s="551"/>
    </row>
    <row r="251" spans="2:27" ht="12.75" customHeight="1" x14ac:dyDescent="0.2">
      <c r="B251" s="13"/>
      <c r="C251" s="539"/>
      <c r="D251" s="540"/>
      <c r="E251" s="540"/>
      <c r="F251" s="540"/>
      <c r="G251" s="540"/>
      <c r="H251" s="540"/>
      <c r="I251" s="540"/>
      <c r="J251" s="540"/>
      <c r="K251" s="540"/>
      <c r="L251" s="540"/>
      <c r="M251" s="541"/>
      <c r="N251" s="539"/>
      <c r="O251" s="540"/>
      <c r="P251" s="540"/>
      <c r="Q251" s="540"/>
      <c r="R251" s="540"/>
      <c r="S251" s="541"/>
      <c r="T251" s="562"/>
      <c r="U251" s="563"/>
      <c r="V251" s="563"/>
      <c r="W251" s="564"/>
      <c r="X251" s="549"/>
      <c r="Y251" s="550"/>
      <c r="Z251" s="550"/>
      <c r="AA251" s="551"/>
    </row>
    <row r="252" spans="2:27" ht="12.75" customHeight="1" x14ac:dyDescent="0.2">
      <c r="B252" s="13"/>
      <c r="C252" s="539"/>
      <c r="D252" s="540"/>
      <c r="E252" s="540"/>
      <c r="F252" s="540"/>
      <c r="G252" s="540"/>
      <c r="H252" s="540"/>
      <c r="I252" s="540"/>
      <c r="J252" s="540"/>
      <c r="K252" s="540"/>
      <c r="L252" s="540"/>
      <c r="M252" s="541"/>
      <c r="N252" s="539"/>
      <c r="O252" s="540"/>
      <c r="P252" s="540"/>
      <c r="Q252" s="540"/>
      <c r="R252" s="540"/>
      <c r="S252" s="541"/>
      <c r="T252" s="562"/>
      <c r="U252" s="563"/>
      <c r="V252" s="563"/>
      <c r="W252" s="564"/>
      <c r="X252" s="549"/>
      <c r="Y252" s="550"/>
      <c r="Z252" s="550"/>
      <c r="AA252" s="551"/>
    </row>
    <row r="253" spans="2:27" ht="12.75" customHeight="1" x14ac:dyDescent="0.2">
      <c r="B253" s="14"/>
      <c r="C253" s="622"/>
      <c r="D253" s="623"/>
      <c r="E253" s="623"/>
      <c r="F253" s="623"/>
      <c r="G253" s="623"/>
      <c r="H253" s="623"/>
      <c r="I253" s="623"/>
      <c r="J253" s="623"/>
      <c r="K253" s="623"/>
      <c r="L253" s="623"/>
      <c r="M253" s="624"/>
      <c r="N253" s="622"/>
      <c r="O253" s="623"/>
      <c r="P253" s="623"/>
      <c r="Q253" s="623"/>
      <c r="R253" s="623"/>
      <c r="S253" s="624"/>
      <c r="T253" s="583"/>
      <c r="U253" s="584"/>
      <c r="V253" s="584"/>
      <c r="W253" s="585"/>
      <c r="X253" s="687"/>
      <c r="Y253" s="688"/>
      <c r="Z253" s="688"/>
      <c r="AA253" s="689"/>
    </row>
    <row r="254" spans="2:27" ht="12.75" customHeight="1" x14ac:dyDescent="0.2">
      <c r="B254" s="3"/>
      <c r="C254" s="19"/>
      <c r="D254" s="19"/>
      <c r="E254" s="19"/>
      <c r="F254" s="19"/>
      <c r="G254" s="19"/>
      <c r="H254" s="19"/>
      <c r="I254" s="19"/>
      <c r="J254" s="19"/>
      <c r="K254" s="19"/>
      <c r="L254" s="19"/>
      <c r="M254" s="19"/>
      <c r="N254" s="18"/>
      <c r="O254" s="18"/>
      <c r="P254" s="18"/>
      <c r="Q254" s="18"/>
      <c r="R254" s="18"/>
      <c r="S254" s="18"/>
      <c r="T254" s="18"/>
      <c r="U254" s="18"/>
      <c r="V254" s="18"/>
      <c r="W254" s="18"/>
      <c r="X254" s="18"/>
      <c r="Y254" s="18"/>
      <c r="Z254" s="18"/>
      <c r="AA254" s="18"/>
    </row>
    <row r="255" spans="2:27" ht="15" customHeight="1" x14ac:dyDescent="0.2">
      <c r="B255" s="185" t="s">
        <v>576</v>
      </c>
      <c r="C255" s="7"/>
      <c r="D255" s="7"/>
      <c r="E255" s="7"/>
      <c r="F255" s="7"/>
      <c r="G255" s="7"/>
      <c r="H255" s="5"/>
      <c r="I255" s="5"/>
      <c r="J255" s="5"/>
      <c r="K255" s="5"/>
      <c r="L255" s="5"/>
      <c r="M255" s="5"/>
      <c r="N255" s="5"/>
      <c r="O255" s="5"/>
      <c r="P255" s="5"/>
      <c r="Q255" s="5"/>
      <c r="R255" s="5"/>
      <c r="S255" s="5"/>
      <c r="T255" s="5"/>
      <c r="U255" s="5"/>
      <c r="V255" s="5"/>
      <c r="W255" s="5"/>
      <c r="X255" s="5"/>
      <c r="Y255" s="5"/>
      <c r="Z255" s="5"/>
      <c r="AA255" s="49" t="s">
        <v>232</v>
      </c>
    </row>
    <row r="256" spans="2:27" ht="12.75" customHeight="1" x14ac:dyDescent="0.2">
      <c r="B256" s="16"/>
      <c r="C256" s="17"/>
      <c r="D256" s="693" t="s">
        <v>531</v>
      </c>
      <c r="E256" s="694"/>
      <c r="F256" s="694"/>
      <c r="G256" s="695"/>
      <c r="H256" s="693" t="s">
        <v>532</v>
      </c>
      <c r="I256" s="694"/>
      <c r="J256" s="694"/>
      <c r="K256" s="695"/>
      <c r="L256" s="693" t="s">
        <v>566</v>
      </c>
      <c r="M256" s="694"/>
      <c r="N256" s="694"/>
      <c r="O256" s="695"/>
      <c r="P256" s="7"/>
      <c r="Q256" s="7"/>
      <c r="R256" s="7"/>
      <c r="S256" s="7"/>
      <c r="T256" s="7"/>
      <c r="U256" s="7"/>
      <c r="V256" s="7"/>
      <c r="W256" s="7"/>
      <c r="X256" s="7"/>
      <c r="Y256" s="7"/>
      <c r="Z256" s="7"/>
      <c r="AA256" s="7"/>
    </row>
    <row r="257" spans="2:27" ht="12.75" customHeight="1" x14ac:dyDescent="0.2">
      <c r="B257" s="693" t="s">
        <v>37</v>
      </c>
      <c r="C257" s="695"/>
      <c r="D257" s="558"/>
      <c r="E257" s="559"/>
      <c r="F257" s="559"/>
      <c r="G257" s="560"/>
      <c r="H257" s="558"/>
      <c r="I257" s="559"/>
      <c r="J257" s="559"/>
      <c r="K257" s="560"/>
      <c r="L257" s="690" t="str">
        <f>+IFERROR(AVERAGE(D257:K257),"")</f>
        <v/>
      </c>
      <c r="M257" s="691"/>
      <c r="N257" s="691"/>
      <c r="O257" s="692"/>
      <c r="P257" s="253"/>
      <c r="Q257" s="253"/>
      <c r="R257" s="253"/>
      <c r="S257" s="253"/>
      <c r="T257" s="253"/>
      <c r="U257" s="253"/>
      <c r="V257" s="253"/>
      <c r="W257" s="253"/>
      <c r="X257" s="254"/>
      <c r="Y257" s="254"/>
      <c r="Z257" s="254"/>
      <c r="AA257" s="254"/>
    </row>
    <row r="258" spans="2:27" ht="12.75" customHeight="1" x14ac:dyDescent="0.2">
      <c r="B258" s="693" t="s">
        <v>38</v>
      </c>
      <c r="C258" s="695"/>
      <c r="D258" s="558"/>
      <c r="E258" s="559"/>
      <c r="F258" s="559"/>
      <c r="G258" s="560"/>
      <c r="H258" s="558"/>
      <c r="I258" s="559"/>
      <c r="J258" s="559"/>
      <c r="K258" s="560"/>
      <c r="L258" s="690" t="str">
        <f>+IFERROR(AVERAGE(D258:K258),"")</f>
        <v/>
      </c>
      <c r="M258" s="691"/>
      <c r="N258" s="691"/>
      <c r="O258" s="692"/>
      <c r="P258" s="253"/>
      <c r="Q258" s="253"/>
      <c r="R258" s="253"/>
      <c r="S258" s="253"/>
      <c r="T258" s="253"/>
      <c r="U258" s="253"/>
      <c r="V258" s="253"/>
      <c r="W258" s="253"/>
      <c r="X258" s="254"/>
      <c r="Y258" s="254"/>
      <c r="Z258" s="254"/>
      <c r="AA258" s="254"/>
    </row>
    <row r="259" spans="2:27" ht="12.75" customHeight="1" x14ac:dyDescent="0.2">
      <c r="B259" s="15" t="s">
        <v>80</v>
      </c>
      <c r="C259" s="339" t="s">
        <v>481</v>
      </c>
      <c r="D259" s="340"/>
      <c r="E259" s="340"/>
      <c r="F259" s="340"/>
      <c r="G259" s="340"/>
      <c r="H259" s="673"/>
      <c r="I259" s="673"/>
      <c r="J259" s="673"/>
      <c r="K259" s="673"/>
      <c r="L259" s="673"/>
      <c r="M259" s="674"/>
      <c r="N259" s="610" t="s">
        <v>72</v>
      </c>
      <c r="O259" s="611"/>
      <c r="P259" s="611"/>
      <c r="Q259" s="611"/>
      <c r="R259" s="611"/>
      <c r="S259" s="612"/>
      <c r="T259" s="613" t="s">
        <v>484</v>
      </c>
      <c r="U259" s="614"/>
      <c r="V259" s="614"/>
      <c r="W259" s="615"/>
      <c r="X259" s="610" t="s">
        <v>71</v>
      </c>
      <c r="Y259" s="611"/>
      <c r="Z259" s="611"/>
      <c r="AA259" s="612"/>
    </row>
    <row r="260" spans="2:27" ht="12.75" customHeight="1" x14ac:dyDescent="0.2">
      <c r="B260" s="24">
        <v>1</v>
      </c>
      <c r="C260" s="625" t="s">
        <v>190</v>
      </c>
      <c r="D260" s="626"/>
      <c r="E260" s="626"/>
      <c r="F260" s="626"/>
      <c r="G260" s="626"/>
      <c r="H260" s="626"/>
      <c r="I260" s="626"/>
      <c r="J260" s="626"/>
      <c r="K260" s="626"/>
      <c r="L260" s="626"/>
      <c r="M260" s="627"/>
      <c r="N260" s="628" t="s">
        <v>543</v>
      </c>
      <c r="O260" s="629"/>
      <c r="P260" s="629"/>
      <c r="Q260" s="629"/>
      <c r="R260" s="629"/>
      <c r="S260" s="630"/>
      <c r="T260" s="598">
        <v>120</v>
      </c>
      <c r="U260" s="599"/>
      <c r="V260" s="599"/>
      <c r="W260" s="600"/>
      <c r="X260" s="589" t="s">
        <v>544</v>
      </c>
      <c r="Y260" s="590"/>
      <c r="Z260" s="590"/>
      <c r="AA260" s="591"/>
    </row>
    <row r="261" spans="2:27" ht="12.75" customHeight="1" x14ac:dyDescent="0.2">
      <c r="B261" s="13"/>
      <c r="C261" s="539"/>
      <c r="D261" s="540"/>
      <c r="E261" s="540"/>
      <c r="F261" s="540"/>
      <c r="G261" s="540"/>
      <c r="H261" s="540"/>
      <c r="I261" s="540"/>
      <c r="J261" s="540"/>
      <c r="K261" s="540"/>
      <c r="L261" s="540"/>
      <c r="M261" s="541"/>
      <c r="N261" s="539"/>
      <c r="O261" s="540"/>
      <c r="P261" s="540"/>
      <c r="Q261" s="540"/>
      <c r="R261" s="540"/>
      <c r="S261" s="541"/>
      <c r="T261" s="562"/>
      <c r="U261" s="563"/>
      <c r="V261" s="563"/>
      <c r="W261" s="564"/>
      <c r="X261" s="549"/>
      <c r="Y261" s="550"/>
      <c r="Z261" s="550"/>
      <c r="AA261" s="551"/>
    </row>
    <row r="262" spans="2:27" ht="12.75" customHeight="1" x14ac:dyDescent="0.2">
      <c r="B262" s="13"/>
      <c r="C262" s="539"/>
      <c r="D262" s="540"/>
      <c r="E262" s="540"/>
      <c r="F262" s="540"/>
      <c r="G262" s="540"/>
      <c r="H262" s="540"/>
      <c r="I262" s="540"/>
      <c r="J262" s="540"/>
      <c r="K262" s="540"/>
      <c r="L262" s="540"/>
      <c r="M262" s="541"/>
      <c r="N262" s="539"/>
      <c r="O262" s="540"/>
      <c r="P262" s="540"/>
      <c r="Q262" s="540"/>
      <c r="R262" s="540"/>
      <c r="S262" s="541"/>
      <c r="T262" s="562"/>
      <c r="U262" s="563"/>
      <c r="V262" s="563"/>
      <c r="W262" s="564"/>
      <c r="X262" s="549"/>
      <c r="Y262" s="550"/>
      <c r="Z262" s="550"/>
      <c r="AA262" s="551"/>
    </row>
    <row r="263" spans="2:27" ht="12.75" customHeight="1" x14ac:dyDescent="0.2">
      <c r="B263" s="13"/>
      <c r="C263" s="539"/>
      <c r="D263" s="540"/>
      <c r="E263" s="540"/>
      <c r="F263" s="540"/>
      <c r="G263" s="540"/>
      <c r="H263" s="540"/>
      <c r="I263" s="540"/>
      <c r="J263" s="540"/>
      <c r="K263" s="540"/>
      <c r="L263" s="540"/>
      <c r="M263" s="541"/>
      <c r="N263" s="539"/>
      <c r="O263" s="540"/>
      <c r="P263" s="540"/>
      <c r="Q263" s="540"/>
      <c r="R263" s="540"/>
      <c r="S263" s="541"/>
      <c r="T263" s="562"/>
      <c r="U263" s="563"/>
      <c r="V263" s="563"/>
      <c r="W263" s="564"/>
      <c r="X263" s="549"/>
      <c r="Y263" s="550"/>
      <c r="Z263" s="550"/>
      <c r="AA263" s="551"/>
    </row>
    <row r="264" spans="2:27" ht="12.75" customHeight="1" x14ac:dyDescent="0.2">
      <c r="B264" s="14"/>
      <c r="C264" s="622"/>
      <c r="D264" s="623"/>
      <c r="E264" s="623"/>
      <c r="F264" s="623"/>
      <c r="G264" s="623"/>
      <c r="H264" s="623"/>
      <c r="I264" s="623"/>
      <c r="J264" s="623"/>
      <c r="K264" s="623"/>
      <c r="L264" s="623"/>
      <c r="M264" s="624"/>
      <c r="N264" s="622"/>
      <c r="O264" s="623"/>
      <c r="P264" s="623"/>
      <c r="Q264" s="623"/>
      <c r="R264" s="623"/>
      <c r="S264" s="624"/>
      <c r="T264" s="583"/>
      <c r="U264" s="584"/>
      <c r="V264" s="584"/>
      <c r="W264" s="585"/>
      <c r="X264" s="687"/>
      <c r="Y264" s="688"/>
      <c r="Z264" s="688"/>
      <c r="AA264" s="689"/>
    </row>
    <row r="265" spans="2:27" ht="12.75" customHeight="1" x14ac:dyDescent="0.2">
      <c r="B265" s="2"/>
      <c r="C265" s="2"/>
      <c r="D265" s="2"/>
      <c r="E265" s="2"/>
      <c r="F265" s="2"/>
      <c r="G265" s="12"/>
      <c r="H265" s="12"/>
      <c r="I265" s="6"/>
      <c r="J265" s="6"/>
      <c r="K265" s="6"/>
      <c r="L265" s="6"/>
      <c r="M265" s="6"/>
      <c r="N265" s="12"/>
      <c r="O265" s="12"/>
      <c r="P265" s="6"/>
      <c r="Q265" s="6"/>
      <c r="R265" s="6"/>
      <c r="S265" s="6"/>
      <c r="T265" s="6"/>
      <c r="U265" s="12"/>
      <c r="V265" s="12"/>
      <c r="W265" s="6"/>
      <c r="X265" s="6"/>
      <c r="Y265" s="6"/>
      <c r="Z265" s="6"/>
      <c r="AA265" s="6"/>
    </row>
    <row r="266" spans="2:27" ht="12.75" customHeight="1" x14ac:dyDescent="0.2">
      <c r="B266" s="2"/>
      <c r="C266" s="2"/>
      <c r="D266" s="2"/>
      <c r="E266" s="2"/>
      <c r="F266" s="2"/>
      <c r="G266" s="12"/>
      <c r="H266" s="12"/>
      <c r="I266" s="6"/>
      <c r="J266" s="6"/>
      <c r="K266" s="6"/>
      <c r="L266" s="6"/>
      <c r="M266" s="6"/>
      <c r="N266" s="12"/>
      <c r="O266" s="12"/>
      <c r="P266" s="6"/>
      <c r="Q266" s="6"/>
      <c r="R266" s="6"/>
      <c r="S266" s="6"/>
      <c r="T266" s="6"/>
      <c r="U266" s="12"/>
      <c r="V266" s="12"/>
      <c r="W266" s="6"/>
      <c r="X266" s="6"/>
      <c r="Y266" s="6"/>
      <c r="Z266" s="6"/>
      <c r="AA266" s="6"/>
    </row>
    <row r="267" spans="2:27" ht="15" customHeight="1" x14ac:dyDescent="0.2">
      <c r="B267" s="41" t="s">
        <v>651</v>
      </c>
      <c r="C267" s="2"/>
      <c r="D267" s="2"/>
      <c r="E267" s="2"/>
      <c r="F267" s="2"/>
      <c r="G267" s="12"/>
      <c r="H267" s="12"/>
      <c r="I267" s="6"/>
      <c r="J267" s="6"/>
      <c r="K267" s="6"/>
      <c r="L267" s="6"/>
      <c r="M267" s="6"/>
      <c r="N267" s="12"/>
      <c r="O267" s="12"/>
      <c r="P267" s="6"/>
      <c r="Q267" s="6"/>
      <c r="R267" s="6"/>
      <c r="S267" s="6"/>
      <c r="T267" s="6"/>
      <c r="U267" s="12"/>
      <c r="V267" s="12"/>
      <c r="W267" s="6"/>
      <c r="X267" s="6"/>
      <c r="Y267" s="6"/>
      <c r="Z267" s="6"/>
      <c r="AA267" s="49" t="s">
        <v>232</v>
      </c>
    </row>
    <row r="268" spans="2:27" ht="12.75" customHeight="1" x14ac:dyDescent="0.2">
      <c r="B268" s="16"/>
      <c r="C268" s="17"/>
      <c r="D268" s="693" t="s">
        <v>531</v>
      </c>
      <c r="E268" s="694"/>
      <c r="F268" s="694"/>
      <c r="G268" s="695"/>
      <c r="H268" s="693" t="s">
        <v>532</v>
      </c>
      <c r="I268" s="694"/>
      <c r="J268" s="694"/>
      <c r="K268" s="695"/>
      <c r="L268" s="693" t="s">
        <v>566</v>
      </c>
      <c r="M268" s="694"/>
      <c r="N268" s="694"/>
      <c r="O268" s="695"/>
      <c r="P268" s="7"/>
      <c r="Q268" s="7"/>
      <c r="R268" s="7"/>
      <c r="S268" s="7"/>
      <c r="T268" s="7"/>
      <c r="U268" s="7"/>
      <c r="V268" s="7"/>
      <c r="W268" s="7"/>
      <c r="X268" s="7"/>
      <c r="Y268" s="7"/>
      <c r="Z268" s="7"/>
      <c r="AA268" s="7"/>
    </row>
    <row r="269" spans="2:27" ht="12.75" customHeight="1" x14ac:dyDescent="0.2">
      <c r="B269" s="693" t="s">
        <v>37</v>
      </c>
      <c r="C269" s="695"/>
      <c r="D269" s="558"/>
      <c r="E269" s="559"/>
      <c r="F269" s="559"/>
      <c r="G269" s="560"/>
      <c r="H269" s="558"/>
      <c r="I269" s="559"/>
      <c r="J269" s="559"/>
      <c r="K269" s="560"/>
      <c r="L269" s="690" t="str">
        <f>+IFERROR(AVERAGE(D269:K269),"")</f>
        <v/>
      </c>
      <c r="M269" s="691"/>
      <c r="N269" s="691"/>
      <c r="O269" s="692"/>
      <c r="P269" s="253"/>
      <c r="Q269" s="253"/>
      <c r="R269" s="253"/>
      <c r="S269" s="253"/>
      <c r="T269" s="253"/>
      <c r="U269" s="253"/>
      <c r="V269" s="253"/>
      <c r="W269" s="253"/>
      <c r="X269" s="254"/>
      <c r="Y269" s="254"/>
      <c r="Z269" s="254"/>
      <c r="AA269" s="254"/>
    </row>
    <row r="270" spans="2:27" ht="12.75" customHeight="1" x14ac:dyDescent="0.2">
      <c r="B270" s="693" t="s">
        <v>38</v>
      </c>
      <c r="C270" s="695"/>
      <c r="D270" s="558"/>
      <c r="E270" s="559"/>
      <c r="F270" s="559"/>
      <c r="G270" s="560"/>
      <c r="H270" s="558"/>
      <c r="I270" s="559"/>
      <c r="J270" s="559"/>
      <c r="K270" s="560"/>
      <c r="L270" s="690" t="str">
        <f>+IFERROR(AVERAGE(D270:K270),"")</f>
        <v/>
      </c>
      <c r="M270" s="691"/>
      <c r="N270" s="691"/>
      <c r="O270" s="692"/>
      <c r="P270" s="253"/>
      <c r="Q270" s="253"/>
      <c r="R270" s="253"/>
      <c r="S270" s="253"/>
      <c r="T270" s="253"/>
      <c r="U270" s="253"/>
      <c r="V270" s="253"/>
      <c r="W270" s="253"/>
      <c r="X270" s="254"/>
      <c r="Y270" s="254"/>
      <c r="Z270" s="254"/>
      <c r="AA270" s="254"/>
    </row>
    <row r="271" spans="2:27" ht="12.75" customHeight="1" x14ac:dyDescent="0.2">
      <c r="B271" s="15" t="s">
        <v>80</v>
      </c>
      <c r="C271" s="339" t="s">
        <v>482</v>
      </c>
      <c r="D271" s="340"/>
      <c r="E271" s="340"/>
      <c r="F271" s="340"/>
      <c r="G271" s="340"/>
      <c r="H271" s="340"/>
      <c r="I271" s="340"/>
      <c r="J271" s="340"/>
      <c r="K271" s="340"/>
      <c r="L271" s="340"/>
      <c r="M271" s="340"/>
      <c r="N271" s="340"/>
      <c r="O271" s="340"/>
      <c r="P271" s="340"/>
      <c r="Q271" s="340"/>
      <c r="R271" s="340"/>
      <c r="S271" s="341"/>
      <c r="T271" s="595" t="s">
        <v>484</v>
      </c>
      <c r="U271" s="596"/>
      <c r="V271" s="596"/>
      <c r="W271" s="597"/>
      <c r="X271" s="616" t="s">
        <v>74</v>
      </c>
      <c r="Y271" s="617"/>
      <c r="Z271" s="617"/>
      <c r="AA271" s="618"/>
    </row>
    <row r="272" spans="2:27" ht="12.75" customHeight="1" x14ac:dyDescent="0.2">
      <c r="B272" s="24">
        <v>1</v>
      </c>
      <c r="C272" s="625" t="s">
        <v>191</v>
      </c>
      <c r="D272" s="626"/>
      <c r="E272" s="626"/>
      <c r="F272" s="626"/>
      <c r="G272" s="626"/>
      <c r="H272" s="626"/>
      <c r="I272" s="626"/>
      <c r="J272" s="626"/>
      <c r="K272" s="626"/>
      <c r="L272" s="626"/>
      <c r="M272" s="626"/>
      <c r="N272" s="626"/>
      <c r="O272" s="626"/>
      <c r="P272" s="626"/>
      <c r="Q272" s="626"/>
      <c r="R272" s="626"/>
      <c r="S272" s="627"/>
      <c r="T272" s="598">
        <v>10</v>
      </c>
      <c r="U272" s="599"/>
      <c r="V272" s="599"/>
      <c r="W272" s="600"/>
      <c r="X272" s="589" t="s">
        <v>544</v>
      </c>
      <c r="Y272" s="590"/>
      <c r="Z272" s="590"/>
      <c r="AA272" s="591"/>
    </row>
    <row r="273" spans="2:27" ht="12.75" customHeight="1" x14ac:dyDescent="0.2">
      <c r="B273" s="13"/>
      <c r="C273" s="539"/>
      <c r="D273" s="540"/>
      <c r="E273" s="540"/>
      <c r="F273" s="540"/>
      <c r="G273" s="540"/>
      <c r="H273" s="540"/>
      <c r="I273" s="540"/>
      <c r="J273" s="540"/>
      <c r="K273" s="540"/>
      <c r="L273" s="540"/>
      <c r="M273" s="540"/>
      <c r="N273" s="540"/>
      <c r="O273" s="540"/>
      <c r="P273" s="540"/>
      <c r="Q273" s="540"/>
      <c r="R273" s="540"/>
      <c r="S273" s="541"/>
      <c r="T273" s="562"/>
      <c r="U273" s="563"/>
      <c r="V273" s="563"/>
      <c r="W273" s="564"/>
      <c r="X273" s="549"/>
      <c r="Y273" s="550"/>
      <c r="Z273" s="550"/>
      <c r="AA273" s="551"/>
    </row>
    <row r="274" spans="2:27" ht="12.75" customHeight="1" x14ac:dyDescent="0.2">
      <c r="B274" s="13"/>
      <c r="C274" s="539"/>
      <c r="D274" s="540"/>
      <c r="E274" s="540"/>
      <c r="F274" s="540"/>
      <c r="G274" s="540"/>
      <c r="H274" s="540"/>
      <c r="I274" s="540"/>
      <c r="J274" s="540"/>
      <c r="K274" s="540"/>
      <c r="L274" s="540"/>
      <c r="M274" s="540"/>
      <c r="N274" s="540"/>
      <c r="O274" s="540"/>
      <c r="P274" s="540"/>
      <c r="Q274" s="540"/>
      <c r="R274" s="540"/>
      <c r="S274" s="541"/>
      <c r="T274" s="562"/>
      <c r="U274" s="563"/>
      <c r="V274" s="563"/>
      <c r="W274" s="564"/>
      <c r="X274" s="549"/>
      <c r="Y274" s="550"/>
      <c r="Z274" s="550"/>
      <c r="AA274" s="551"/>
    </row>
    <row r="275" spans="2:27" ht="12.75" customHeight="1" x14ac:dyDescent="0.2">
      <c r="B275" s="13"/>
      <c r="C275" s="539"/>
      <c r="D275" s="540"/>
      <c r="E275" s="540"/>
      <c r="F275" s="540"/>
      <c r="G275" s="540"/>
      <c r="H275" s="540"/>
      <c r="I275" s="540"/>
      <c r="J275" s="540"/>
      <c r="K275" s="540"/>
      <c r="L275" s="540"/>
      <c r="M275" s="540"/>
      <c r="N275" s="540"/>
      <c r="O275" s="540"/>
      <c r="P275" s="540"/>
      <c r="Q275" s="540"/>
      <c r="R275" s="540"/>
      <c r="S275" s="541"/>
      <c r="T275" s="562"/>
      <c r="U275" s="563"/>
      <c r="V275" s="563"/>
      <c r="W275" s="564"/>
      <c r="X275" s="549"/>
      <c r="Y275" s="550"/>
      <c r="Z275" s="550"/>
      <c r="AA275" s="551"/>
    </row>
    <row r="276" spans="2:27" ht="12.75" customHeight="1" x14ac:dyDescent="0.2">
      <c r="B276" s="14"/>
      <c r="C276" s="622"/>
      <c r="D276" s="623"/>
      <c r="E276" s="623"/>
      <c r="F276" s="623"/>
      <c r="G276" s="623"/>
      <c r="H276" s="623"/>
      <c r="I276" s="623"/>
      <c r="J276" s="623"/>
      <c r="K276" s="623"/>
      <c r="L276" s="623"/>
      <c r="M276" s="623"/>
      <c r="N276" s="623"/>
      <c r="O276" s="623"/>
      <c r="P276" s="623"/>
      <c r="Q276" s="623"/>
      <c r="R276" s="623"/>
      <c r="S276" s="624"/>
      <c r="T276" s="583"/>
      <c r="U276" s="584"/>
      <c r="V276" s="584"/>
      <c r="W276" s="585"/>
      <c r="X276" s="687"/>
      <c r="Y276" s="688"/>
      <c r="Z276" s="688"/>
      <c r="AA276" s="689"/>
    </row>
  </sheetData>
  <mergeCells count="1278">
    <mergeCell ref="C158:I159"/>
    <mergeCell ref="S158:W159"/>
    <mergeCell ref="C156:I157"/>
    <mergeCell ref="J160:K160"/>
    <mergeCell ref="L160:M160"/>
    <mergeCell ref="N160:O160"/>
    <mergeCell ref="P160:R160"/>
    <mergeCell ref="B269:C269"/>
    <mergeCell ref="D269:G269"/>
    <mergeCell ref="B270:C270"/>
    <mergeCell ref="D270:G270"/>
    <mergeCell ref="D268:G268"/>
    <mergeCell ref="H268:K268"/>
    <mergeCell ref="H269:K269"/>
    <mergeCell ref="H270:K270"/>
    <mergeCell ref="T263:W263"/>
    <mergeCell ref="B257:C257"/>
    <mergeCell ref="D257:G257"/>
    <mergeCell ref="B258:C258"/>
    <mergeCell ref="S162:W163"/>
    <mergeCell ref="N262:S262"/>
    <mergeCell ref="T262:W262"/>
    <mergeCell ref="S156:W157"/>
    <mergeCell ref="J157:K157"/>
    <mergeCell ref="L157:M157"/>
    <mergeCell ref="N157:O157"/>
    <mergeCell ref="C185:I186"/>
    <mergeCell ref="J185:K185"/>
    <mergeCell ref="L185:M185"/>
    <mergeCell ref="N185:O185"/>
    <mergeCell ref="P185:R185"/>
    <mergeCell ref="S185:W186"/>
    <mergeCell ref="X161:AA161"/>
    <mergeCell ref="S160:W161"/>
    <mergeCell ref="X160:AA160"/>
    <mergeCell ref="L268:O268"/>
    <mergeCell ref="L269:O269"/>
    <mergeCell ref="L270:O270"/>
    <mergeCell ref="H245:K245"/>
    <mergeCell ref="H246:K246"/>
    <mergeCell ref="H247:K247"/>
    <mergeCell ref="L245:O245"/>
    <mergeCell ref="L246:O246"/>
    <mergeCell ref="L247:O247"/>
    <mergeCell ref="N259:S259"/>
    <mergeCell ref="B160:I161"/>
    <mergeCell ref="N161:O161"/>
    <mergeCell ref="P161:R161"/>
    <mergeCell ref="T14:AA14"/>
    <mergeCell ref="T15:AA15"/>
    <mergeCell ref="T16:AA16"/>
    <mergeCell ref="P24:R24"/>
    <mergeCell ref="S24:U24"/>
    <mergeCell ref="C14:G14"/>
    <mergeCell ref="P21:R23"/>
    <mergeCell ref="N249:S249"/>
    <mergeCell ref="T253:W253"/>
    <mergeCell ref="N251:S251"/>
    <mergeCell ref="B39:I39"/>
    <mergeCell ref="C40:I41"/>
    <mergeCell ref="N263:S263"/>
    <mergeCell ref="T261:W261"/>
    <mergeCell ref="X261:AA261"/>
    <mergeCell ref="C262:M262"/>
    <mergeCell ref="T7:AA9"/>
    <mergeCell ref="T10:AA10"/>
    <mergeCell ref="T11:AA11"/>
    <mergeCell ref="T12:AA12"/>
    <mergeCell ref="T13:AA13"/>
    <mergeCell ref="X249:AA249"/>
    <mergeCell ref="O30:T30"/>
    <mergeCell ref="N12:P12"/>
    <mergeCell ref="Q12:S12"/>
    <mergeCell ref="N16:P16"/>
    <mergeCell ref="Q16:S16"/>
    <mergeCell ref="N13:P13"/>
    <mergeCell ref="Q13:S13"/>
    <mergeCell ref="N14:P14"/>
    <mergeCell ref="Q14:S14"/>
    <mergeCell ref="N15:P15"/>
    <mergeCell ref="Q15:S15"/>
    <mergeCell ref="N9:P9"/>
    <mergeCell ref="Q9:S9"/>
    <mergeCell ref="P39:R39"/>
    <mergeCell ref="X32:AA32"/>
    <mergeCell ref="I32:N32"/>
    <mergeCell ref="O32:T32"/>
    <mergeCell ref="U32:W32"/>
    <mergeCell ref="N11:P11"/>
    <mergeCell ref="Q11:S11"/>
    <mergeCell ref="H9:J9"/>
    <mergeCell ref="H8:M8"/>
    <mergeCell ref="K9:M9"/>
    <mergeCell ref="K10:M10"/>
    <mergeCell ref="K11:M11"/>
    <mergeCell ref="K12:M12"/>
    <mergeCell ref="X262:AA262"/>
    <mergeCell ref="C261:M261"/>
    <mergeCell ref="N261:S261"/>
    <mergeCell ref="T259:W259"/>
    <mergeCell ref="X259:AA259"/>
    <mergeCell ref="C260:M260"/>
    <mergeCell ref="N260:S260"/>
    <mergeCell ref="T260:W260"/>
    <mergeCell ref="X260:AA260"/>
    <mergeCell ref="X30:AA30"/>
    <mergeCell ref="D30:H30"/>
    <mergeCell ref="J38:K39"/>
    <mergeCell ref="B151:I152"/>
    <mergeCell ref="B153:I153"/>
    <mergeCell ref="C149:I150"/>
    <mergeCell ref="P149:R149"/>
    <mergeCell ref="P152:R152"/>
    <mergeCell ref="C147:I148"/>
    <mergeCell ref="B247:C247"/>
    <mergeCell ref="B170:AA170"/>
    <mergeCell ref="N176:S176"/>
    <mergeCell ref="B80:I81"/>
    <mergeCell ref="B82:I82"/>
    <mergeCell ref="C83:I84"/>
    <mergeCell ref="S83:W84"/>
    <mergeCell ref="B89:I90"/>
    <mergeCell ref="T250:W250"/>
    <mergeCell ref="X250:AA250"/>
    <mergeCell ref="T251:W251"/>
    <mergeCell ref="N250:S250"/>
    <mergeCell ref="N253:S253"/>
    <mergeCell ref="T249:W249"/>
    <mergeCell ref="B30:C30"/>
    <mergeCell ref="B31:C31"/>
    <mergeCell ref="D31:H31"/>
    <mergeCell ref="I31:N31"/>
    <mergeCell ref="O31:T31"/>
    <mergeCell ref="U31:W31"/>
    <mergeCell ref="U30:W30"/>
    <mergeCell ref="S167:U167"/>
    <mergeCell ref="W167:Y167"/>
    <mergeCell ref="X162:AA162"/>
    <mergeCell ref="J163:K163"/>
    <mergeCell ref="L163:M163"/>
    <mergeCell ref="C154:I155"/>
    <mergeCell ref="S154:W155"/>
    <mergeCell ref="N163:O163"/>
    <mergeCell ref="P163:R163"/>
    <mergeCell ref="X163:AA163"/>
    <mergeCell ref="B162:I163"/>
    <mergeCell ref="J162:K162"/>
    <mergeCell ref="L162:M162"/>
    <mergeCell ref="N162:O162"/>
    <mergeCell ref="P162:R162"/>
    <mergeCell ref="J158:K158"/>
    <mergeCell ref="L158:M158"/>
    <mergeCell ref="N158:O158"/>
    <mergeCell ref="P158:R158"/>
    <mergeCell ref="P157:R157"/>
    <mergeCell ref="X157:AA157"/>
    <mergeCell ref="J156:K156"/>
    <mergeCell ref="L156:M156"/>
    <mergeCell ref="N156:O156"/>
    <mergeCell ref="P156:R156"/>
    <mergeCell ref="H10:J10"/>
    <mergeCell ref="H11:J11"/>
    <mergeCell ref="X274:AA274"/>
    <mergeCell ref="X176:AA176"/>
    <mergeCell ref="C176:M176"/>
    <mergeCell ref="T176:W176"/>
    <mergeCell ref="N174:S174"/>
    <mergeCell ref="C172:M172"/>
    <mergeCell ref="C272:S272"/>
    <mergeCell ref="C174:M174"/>
    <mergeCell ref="C175:M175"/>
    <mergeCell ref="C248:M248"/>
    <mergeCell ref="C249:M249"/>
    <mergeCell ref="D245:G245"/>
    <mergeCell ref="B246:C246"/>
    <mergeCell ref="D246:G246"/>
    <mergeCell ref="S165:U165"/>
    <mergeCell ref="W165:Y165"/>
    <mergeCell ref="D166:Q166"/>
    <mergeCell ref="S166:U166"/>
    <mergeCell ref="W166:Y166"/>
    <mergeCell ref="D167:Q167"/>
    <mergeCell ref="D258:G258"/>
    <mergeCell ref="C259:M259"/>
    <mergeCell ref="J161:K161"/>
    <mergeCell ref="L161:M161"/>
    <mergeCell ref="X158:AA158"/>
    <mergeCell ref="J159:K159"/>
    <mergeCell ref="L159:M159"/>
    <mergeCell ref="N159:O159"/>
    <mergeCell ref="P159:R159"/>
    <mergeCell ref="X159:AA159"/>
    <mergeCell ref="T275:W275"/>
    <mergeCell ref="X275:AA275"/>
    <mergeCell ref="T276:W276"/>
    <mergeCell ref="X276:AA276"/>
    <mergeCell ref="C275:S275"/>
    <mergeCell ref="C276:S276"/>
    <mergeCell ref="C273:S273"/>
    <mergeCell ref="C274:S274"/>
    <mergeCell ref="C271:S271"/>
    <mergeCell ref="T271:W271"/>
    <mergeCell ref="X271:AA271"/>
    <mergeCell ref="X272:AA272"/>
    <mergeCell ref="T272:W272"/>
    <mergeCell ref="T273:W273"/>
    <mergeCell ref="X273:AA273"/>
    <mergeCell ref="T274:W274"/>
    <mergeCell ref="C252:M252"/>
    <mergeCell ref="L258:O258"/>
    <mergeCell ref="X253:AA253"/>
    <mergeCell ref="C253:M253"/>
    <mergeCell ref="H256:K256"/>
    <mergeCell ref="H257:K257"/>
    <mergeCell ref="H258:K258"/>
    <mergeCell ref="L256:O256"/>
    <mergeCell ref="L257:O257"/>
    <mergeCell ref="D256:G256"/>
    <mergeCell ref="X263:AA263"/>
    <mergeCell ref="C264:M264"/>
    <mergeCell ref="N264:S264"/>
    <mergeCell ref="T264:W264"/>
    <mergeCell ref="X264:AA264"/>
    <mergeCell ref="C263:M263"/>
    <mergeCell ref="J155:K155"/>
    <mergeCell ref="L155:M155"/>
    <mergeCell ref="N155:O155"/>
    <mergeCell ref="P155:R155"/>
    <mergeCell ref="X155:AA155"/>
    <mergeCell ref="X156:AA156"/>
    <mergeCell ref="X153:AA153"/>
    <mergeCell ref="J154:K154"/>
    <mergeCell ref="L154:M154"/>
    <mergeCell ref="N154:O154"/>
    <mergeCell ref="P154:R154"/>
    <mergeCell ref="X154:AA154"/>
    <mergeCell ref="J153:K153"/>
    <mergeCell ref="L153:M153"/>
    <mergeCell ref="N153:O153"/>
    <mergeCell ref="P153:R153"/>
    <mergeCell ref="X152:AA152"/>
    <mergeCell ref="J151:K151"/>
    <mergeCell ref="L151:M151"/>
    <mergeCell ref="N151:O151"/>
    <mergeCell ref="P151:R151"/>
    <mergeCell ref="S151:W152"/>
    <mergeCell ref="X151:AA151"/>
    <mergeCell ref="J152:K152"/>
    <mergeCell ref="L152:M152"/>
    <mergeCell ref="N152:O152"/>
    <mergeCell ref="X149:AA149"/>
    <mergeCell ref="J150:K150"/>
    <mergeCell ref="L150:M150"/>
    <mergeCell ref="N150:O150"/>
    <mergeCell ref="P150:R150"/>
    <mergeCell ref="X150:AA150"/>
    <mergeCell ref="S149:W150"/>
    <mergeCell ref="J149:K149"/>
    <mergeCell ref="L149:M149"/>
    <mergeCell ref="N149:O149"/>
    <mergeCell ref="X148:AA148"/>
    <mergeCell ref="J147:K147"/>
    <mergeCell ref="L147:M147"/>
    <mergeCell ref="N147:O147"/>
    <mergeCell ref="P147:R147"/>
    <mergeCell ref="S147:W148"/>
    <mergeCell ref="X147:AA147"/>
    <mergeCell ref="J148:K148"/>
    <mergeCell ref="X145:AA145"/>
    <mergeCell ref="J146:K146"/>
    <mergeCell ref="L146:M146"/>
    <mergeCell ref="N146:O146"/>
    <mergeCell ref="P146:R146"/>
    <mergeCell ref="X146:AA146"/>
    <mergeCell ref="S145:W146"/>
    <mergeCell ref="L148:M148"/>
    <mergeCell ref="C145:I146"/>
    <mergeCell ref="J145:K145"/>
    <mergeCell ref="L145:M145"/>
    <mergeCell ref="N145:O145"/>
    <mergeCell ref="P145:R145"/>
    <mergeCell ref="N148:O148"/>
    <mergeCell ref="P148:R148"/>
    <mergeCell ref="P144:R144"/>
    <mergeCell ref="X144:AA144"/>
    <mergeCell ref="C143:I144"/>
    <mergeCell ref="J143:K143"/>
    <mergeCell ref="L143:M143"/>
    <mergeCell ref="N143:O143"/>
    <mergeCell ref="P143:R143"/>
    <mergeCell ref="S143:W144"/>
    <mergeCell ref="P141:R141"/>
    <mergeCell ref="S141:W142"/>
    <mergeCell ref="X141:AA141"/>
    <mergeCell ref="J142:K142"/>
    <mergeCell ref="L142:M142"/>
    <mergeCell ref="N142:O142"/>
    <mergeCell ref="P142:R142"/>
    <mergeCell ref="X142:AA142"/>
    <mergeCell ref="L141:M141"/>
    <mergeCell ref="N141:O141"/>
    <mergeCell ref="X121:AA121"/>
    <mergeCell ref="J122:K122"/>
    <mergeCell ref="L122:M122"/>
    <mergeCell ref="N122:O122"/>
    <mergeCell ref="P122:R122"/>
    <mergeCell ref="X122:AA122"/>
    <mergeCell ref="C121:I122"/>
    <mergeCell ref="J121:K121"/>
    <mergeCell ref="L121:M121"/>
    <mergeCell ref="N121:O121"/>
    <mergeCell ref="P121:R121"/>
    <mergeCell ref="S121:W122"/>
    <mergeCell ref="X119:AA119"/>
    <mergeCell ref="J120:K120"/>
    <mergeCell ref="L120:M120"/>
    <mergeCell ref="N120:O120"/>
    <mergeCell ref="P120:R120"/>
    <mergeCell ref="X120:AA120"/>
    <mergeCell ref="C119:I120"/>
    <mergeCell ref="J119:K119"/>
    <mergeCell ref="L119:M119"/>
    <mergeCell ref="N119:O119"/>
    <mergeCell ref="P119:R119"/>
    <mergeCell ref="S119:W120"/>
    <mergeCell ref="S117:W118"/>
    <mergeCell ref="X117:AA117"/>
    <mergeCell ref="J118:K118"/>
    <mergeCell ref="L118:M118"/>
    <mergeCell ref="N118:O118"/>
    <mergeCell ref="P118:R118"/>
    <mergeCell ref="X118:AA118"/>
    <mergeCell ref="J116:K116"/>
    <mergeCell ref="L116:M116"/>
    <mergeCell ref="N116:O116"/>
    <mergeCell ref="P116:R116"/>
    <mergeCell ref="X116:AA116"/>
    <mergeCell ref="C117:I118"/>
    <mergeCell ref="J117:K117"/>
    <mergeCell ref="L117:M117"/>
    <mergeCell ref="N117:O117"/>
    <mergeCell ref="P117:R117"/>
    <mergeCell ref="N114:O114"/>
    <mergeCell ref="P114:R114"/>
    <mergeCell ref="X114:AA114"/>
    <mergeCell ref="C115:I116"/>
    <mergeCell ref="J115:K115"/>
    <mergeCell ref="L115:M115"/>
    <mergeCell ref="N115:O115"/>
    <mergeCell ref="P115:R115"/>
    <mergeCell ref="S115:W116"/>
    <mergeCell ref="X115:AA115"/>
    <mergeCell ref="X112:AA112"/>
    <mergeCell ref="C113:I114"/>
    <mergeCell ref="J113:K113"/>
    <mergeCell ref="L113:M113"/>
    <mergeCell ref="N113:O113"/>
    <mergeCell ref="P113:R113"/>
    <mergeCell ref="S113:W114"/>
    <mergeCell ref="X113:AA113"/>
    <mergeCell ref="J114:K114"/>
    <mergeCell ref="L114:M114"/>
    <mergeCell ref="N111:O111"/>
    <mergeCell ref="P111:R111"/>
    <mergeCell ref="L110:M110"/>
    <mergeCell ref="S111:W112"/>
    <mergeCell ref="J112:K112"/>
    <mergeCell ref="L112:M112"/>
    <mergeCell ref="N112:O112"/>
    <mergeCell ref="P112:R112"/>
    <mergeCell ref="N8:S8"/>
    <mergeCell ref="N110:O110"/>
    <mergeCell ref="P110:R110"/>
    <mergeCell ref="X110:AA110"/>
    <mergeCell ref="B107:I109"/>
    <mergeCell ref="J108:O108"/>
    <mergeCell ref="P108:R109"/>
    <mergeCell ref="S108:AA108"/>
    <mergeCell ref="S109:W110"/>
    <mergeCell ref="X109:AA109"/>
    <mergeCell ref="J41:K41"/>
    <mergeCell ref="B7:G9"/>
    <mergeCell ref="B10:G10"/>
    <mergeCell ref="N7:S7"/>
    <mergeCell ref="H7:M7"/>
    <mergeCell ref="C13:G13"/>
    <mergeCell ref="C12:G12"/>
    <mergeCell ref="B11:B16"/>
    <mergeCell ref="C11:G11"/>
    <mergeCell ref="H12:J12"/>
    <mergeCell ref="X33:AA33"/>
    <mergeCell ref="J24:L24"/>
    <mergeCell ref="N10:P10"/>
    <mergeCell ref="Q10:S10"/>
    <mergeCell ref="Y24:AA24"/>
    <mergeCell ref="V21:X23"/>
    <mergeCell ref="Y21:AA23"/>
    <mergeCell ref="S21:U23"/>
    <mergeCell ref="J21:L23"/>
    <mergeCell ref="C50:I51"/>
    <mergeCell ref="C52:I53"/>
    <mergeCell ref="B21:F23"/>
    <mergeCell ref="G21:I23"/>
    <mergeCell ref="B24:F24"/>
    <mergeCell ref="G24:I24"/>
    <mergeCell ref="D33:H33"/>
    <mergeCell ref="B26:AA26"/>
    <mergeCell ref="P41:R41"/>
    <mergeCell ref="J40:K40"/>
    <mergeCell ref="J36:AA36"/>
    <mergeCell ref="P37:R38"/>
    <mergeCell ref="S37:AA37"/>
    <mergeCell ref="J37:O37"/>
    <mergeCell ref="L39:M39"/>
    <mergeCell ref="S38:W39"/>
    <mergeCell ref="X38:AA38"/>
    <mergeCell ref="X31:AA31"/>
    <mergeCell ref="X29:AA29"/>
    <mergeCell ref="X27:AA28"/>
    <mergeCell ref="J42:K42"/>
    <mergeCell ref="J46:K46"/>
    <mergeCell ref="P46:R46"/>
    <mergeCell ref="S46:W47"/>
    <mergeCell ref="C44:I45"/>
    <mergeCell ref="C46:I47"/>
    <mergeCell ref="C48:I49"/>
    <mergeCell ref="N58:O58"/>
    <mergeCell ref="J56:K56"/>
    <mergeCell ref="J51:K51"/>
    <mergeCell ref="M24:O24"/>
    <mergeCell ref="C15:G15"/>
    <mergeCell ref="B36:I38"/>
    <mergeCell ref="N39:O39"/>
    <mergeCell ref="N38:O38"/>
    <mergeCell ref="I30:N30"/>
    <mergeCell ref="B32:C32"/>
    <mergeCell ref="D32:H32"/>
    <mergeCell ref="M21:O23"/>
    <mergeCell ref="V24:X24"/>
    <mergeCell ref="L40:M40"/>
    <mergeCell ref="L41:M41"/>
    <mergeCell ref="T103:W103"/>
    <mergeCell ref="C103:M103"/>
    <mergeCell ref="P40:R40"/>
    <mergeCell ref="P53:R53"/>
    <mergeCell ref="P52:R52"/>
    <mergeCell ref="J43:K43"/>
    <mergeCell ref="C60:I61"/>
    <mergeCell ref="D96:Q96"/>
    <mergeCell ref="S96:U96"/>
    <mergeCell ref="N86:O86"/>
    <mergeCell ref="X100:AA100"/>
    <mergeCell ref="J88:K88"/>
    <mergeCell ref="L88:M88"/>
    <mergeCell ref="N88:O88"/>
    <mergeCell ref="P88:R88"/>
    <mergeCell ref="J89:K89"/>
    <mergeCell ref="C54:I55"/>
    <mergeCell ref="L53:M53"/>
    <mergeCell ref="C42:I43"/>
    <mergeCell ref="J45:K45"/>
    <mergeCell ref="L45:M45"/>
    <mergeCell ref="J49:K49"/>
    <mergeCell ref="J44:K44"/>
    <mergeCell ref="L44:M44"/>
    <mergeCell ref="J52:K52"/>
    <mergeCell ref="C100:M100"/>
    <mergeCell ref="P45:R45"/>
    <mergeCell ref="J127:K127"/>
    <mergeCell ref="L127:M127"/>
    <mergeCell ref="N127:O127"/>
    <mergeCell ref="P127:R127"/>
    <mergeCell ref="S127:W128"/>
    <mergeCell ref="T171:W171"/>
    <mergeCell ref="N105:S105"/>
    <mergeCell ref="C62:I63"/>
    <mergeCell ref="C64:I65"/>
    <mergeCell ref="B99:AA99"/>
    <mergeCell ref="P86:R86"/>
    <mergeCell ref="P89:R89"/>
    <mergeCell ref="X101:AA101"/>
    <mergeCell ref="L92:M92"/>
    <mergeCell ref="P92:R92"/>
    <mergeCell ref="N45:O45"/>
    <mergeCell ref="J47:K47"/>
    <mergeCell ref="C104:M104"/>
    <mergeCell ref="N104:S104"/>
    <mergeCell ref="N171:S171"/>
    <mergeCell ref="L47:M47"/>
    <mergeCell ref="P48:R48"/>
    <mergeCell ref="B110:I110"/>
    <mergeCell ref="C111:I112"/>
    <mergeCell ref="N100:S100"/>
    <mergeCell ref="C105:M105"/>
    <mergeCell ref="C101:M101"/>
    <mergeCell ref="N103:S103"/>
    <mergeCell ref="C102:M102"/>
    <mergeCell ref="N101:S101"/>
    <mergeCell ref="J111:K111"/>
    <mergeCell ref="L111:M111"/>
    <mergeCell ref="N124:O124"/>
    <mergeCell ref="J125:K125"/>
    <mergeCell ref="L125:M125"/>
    <mergeCell ref="N125:O125"/>
    <mergeCell ref="P125:R125"/>
    <mergeCell ref="N172:S172"/>
    <mergeCell ref="N173:S173"/>
    <mergeCell ref="J107:AA107"/>
    <mergeCell ref="C171:M171"/>
    <mergeCell ref="N102:S102"/>
    <mergeCell ref="X102:AA102"/>
    <mergeCell ref="T104:W104"/>
    <mergeCell ref="J109:K110"/>
    <mergeCell ref="L109:M109"/>
    <mergeCell ref="T102:W102"/>
    <mergeCell ref="C139:I140"/>
    <mergeCell ref="J139:K139"/>
    <mergeCell ref="L139:M139"/>
    <mergeCell ref="N139:O139"/>
    <mergeCell ref="J140:K140"/>
    <mergeCell ref="C141:I142"/>
    <mergeCell ref="J141:K141"/>
    <mergeCell ref="X104:AA104"/>
    <mergeCell ref="S125:W126"/>
    <mergeCell ref="X125:AA125"/>
    <mergeCell ref="J126:K126"/>
    <mergeCell ref="L126:M126"/>
    <mergeCell ref="N126:O126"/>
    <mergeCell ref="P126:R126"/>
    <mergeCell ref="X126:AA126"/>
    <mergeCell ref="L43:M43"/>
    <mergeCell ref="P47:R47"/>
    <mergeCell ref="X47:AA47"/>
    <mergeCell ref="L46:M46"/>
    <mergeCell ref="N46:O46"/>
    <mergeCell ref="N248:S248"/>
    <mergeCell ref="T248:W248"/>
    <mergeCell ref="X248:AA248"/>
    <mergeCell ref="T175:W175"/>
    <mergeCell ref="T174:W174"/>
    <mergeCell ref="L140:M140"/>
    <mergeCell ref="N140:O140"/>
    <mergeCell ref="P140:R140"/>
    <mergeCell ref="X171:AA171"/>
    <mergeCell ref="T172:W172"/>
    <mergeCell ref="X173:AA173"/>
    <mergeCell ref="X175:AA175"/>
    <mergeCell ref="X105:AA105"/>
    <mergeCell ref="S139:W140"/>
    <mergeCell ref="X139:AA139"/>
    <mergeCell ref="X140:AA140"/>
    <mergeCell ref="T173:W173"/>
    <mergeCell ref="X174:AA174"/>
    <mergeCell ref="N175:S175"/>
    <mergeCell ref="X129:AA129"/>
    <mergeCell ref="T105:W105"/>
    <mergeCell ref="C173:M173"/>
    <mergeCell ref="X172:AA172"/>
    <mergeCell ref="X111:AA111"/>
    <mergeCell ref="N109:O109"/>
    <mergeCell ref="P139:R139"/>
    <mergeCell ref="L124:M124"/>
    <mergeCell ref="X39:AA39"/>
    <mergeCell ref="X41:AA41"/>
    <mergeCell ref="X103:AA103"/>
    <mergeCell ref="W96:Y96"/>
    <mergeCell ref="S94:U94"/>
    <mergeCell ref="T100:W100"/>
    <mergeCell ref="T101:W101"/>
    <mergeCell ref="X44:AA44"/>
    <mergeCell ref="X42:AA42"/>
    <mergeCell ref="X43:AA43"/>
    <mergeCell ref="X52:AA52"/>
    <mergeCell ref="J48:K48"/>
    <mergeCell ref="L48:M48"/>
    <mergeCell ref="J54:K54"/>
    <mergeCell ref="L54:M54"/>
    <mergeCell ref="L49:M49"/>
    <mergeCell ref="S54:W55"/>
    <mergeCell ref="P54:R54"/>
    <mergeCell ref="X54:AA54"/>
    <mergeCell ref="S52:W53"/>
    <mergeCell ref="X51:AA51"/>
    <mergeCell ref="J50:K50"/>
    <mergeCell ref="S50:W51"/>
    <mergeCell ref="L50:M50"/>
    <mergeCell ref="O29:T29"/>
    <mergeCell ref="N41:O41"/>
    <mergeCell ref="X45:AA45"/>
    <mergeCell ref="N44:O44"/>
    <mergeCell ref="P44:R44"/>
    <mergeCell ref="S44:W45"/>
    <mergeCell ref="P43:R43"/>
    <mergeCell ref="N40:O40"/>
    <mergeCell ref="S40:W41"/>
    <mergeCell ref="X40:AA40"/>
    <mergeCell ref="N43:O43"/>
    <mergeCell ref="P42:R42"/>
    <mergeCell ref="S42:W43"/>
    <mergeCell ref="N42:O42"/>
    <mergeCell ref="X88:AA88"/>
    <mergeCell ref="X46:AA46"/>
    <mergeCell ref="N47:O47"/>
    <mergeCell ref="X49:AA49"/>
    <mergeCell ref="N48:O48"/>
    <mergeCell ref="S48:W49"/>
    <mergeCell ref="X48:AA48"/>
    <mergeCell ref="P55:R55"/>
    <mergeCell ref="N54:O54"/>
    <mergeCell ref="N53:O53"/>
    <mergeCell ref="N49:O49"/>
    <mergeCell ref="P49:R49"/>
    <mergeCell ref="S56:W57"/>
    <mergeCell ref="X50:AA50"/>
    <mergeCell ref="X53:AA53"/>
    <mergeCell ref="X55:AA55"/>
    <mergeCell ref="P57:R57"/>
    <mergeCell ref="X57:AA57"/>
    <mergeCell ref="P50:R50"/>
    <mergeCell ref="X63:AA63"/>
    <mergeCell ref="J62:K62"/>
    <mergeCell ref="L62:M62"/>
    <mergeCell ref="N62:O62"/>
    <mergeCell ref="L51:M51"/>
    <mergeCell ref="N51:O51"/>
    <mergeCell ref="P51:R51"/>
    <mergeCell ref="L52:M52"/>
    <mergeCell ref="J53:K53"/>
    <mergeCell ref="N52:O52"/>
    <mergeCell ref="N55:O55"/>
    <mergeCell ref="X56:AA56"/>
    <mergeCell ref="P58:R58"/>
    <mergeCell ref="L89:M89"/>
    <mergeCell ref="N89:O89"/>
    <mergeCell ref="C85:I86"/>
    <mergeCell ref="C56:I57"/>
    <mergeCell ref="C58:I59"/>
    <mergeCell ref="J57:K57"/>
    <mergeCell ref="J58:K58"/>
    <mergeCell ref="L58:M58"/>
    <mergeCell ref="X60:AA60"/>
    <mergeCell ref="X61:AA61"/>
    <mergeCell ref="S58:W59"/>
    <mergeCell ref="S60:W61"/>
    <mergeCell ref="L56:M56"/>
    <mergeCell ref="N56:O56"/>
    <mergeCell ref="P56:R56"/>
    <mergeCell ref="L57:M57"/>
    <mergeCell ref="N57:O57"/>
    <mergeCell ref="X58:AA58"/>
    <mergeCell ref="J59:K59"/>
    <mergeCell ref="X77:AA77"/>
    <mergeCell ref="X80:AA80"/>
    <mergeCell ref="X81:AA81"/>
    <mergeCell ref="X78:AA78"/>
    <mergeCell ref="J76:K76"/>
    <mergeCell ref="L76:M76"/>
    <mergeCell ref="P77:R77"/>
    <mergeCell ref="X66:AA66"/>
    <mergeCell ref="J67:K67"/>
    <mergeCell ref="L67:M67"/>
    <mergeCell ref="N67:O67"/>
    <mergeCell ref="P67:R67"/>
    <mergeCell ref="X86:AA86"/>
    <mergeCell ref="S85:W86"/>
    <mergeCell ref="S87:W88"/>
    <mergeCell ref="X87:AA87"/>
    <mergeCell ref="X59:AA59"/>
    <mergeCell ref="J61:K61"/>
    <mergeCell ref="L61:M61"/>
    <mergeCell ref="N61:O61"/>
    <mergeCell ref="P61:R61"/>
    <mergeCell ref="N60:O60"/>
    <mergeCell ref="P60:R60"/>
    <mergeCell ref="J60:K60"/>
    <mergeCell ref="L60:M60"/>
    <mergeCell ref="X65:AA65"/>
    <mergeCell ref="P82:R82"/>
    <mergeCell ref="P87:R87"/>
    <mergeCell ref="X64:AA64"/>
    <mergeCell ref="X82:AA82"/>
    <mergeCell ref="P83:R83"/>
    <mergeCell ref="S64:W65"/>
    <mergeCell ref="T252:W252"/>
    <mergeCell ref="C76:I77"/>
    <mergeCell ref="C78:I79"/>
    <mergeCell ref="N79:O79"/>
    <mergeCell ref="X89:AA89"/>
    <mergeCell ref="S89:W90"/>
    <mergeCell ref="L91:M91"/>
    <mergeCell ref="N91:O91"/>
    <mergeCell ref="P91:R91"/>
    <mergeCell ref="N85:O85"/>
    <mergeCell ref="L86:M86"/>
    <mergeCell ref="L87:M87"/>
    <mergeCell ref="X91:AA91"/>
    <mergeCell ref="X90:AA90"/>
    <mergeCell ref="J83:K83"/>
    <mergeCell ref="J85:K85"/>
    <mergeCell ref="P84:R84"/>
    <mergeCell ref="N87:O87"/>
    <mergeCell ref="L90:M90"/>
    <mergeCell ref="J91:K91"/>
    <mergeCell ref="L85:M85"/>
    <mergeCell ref="L83:M83"/>
    <mergeCell ref="N83:O83"/>
    <mergeCell ref="L84:M84"/>
    <mergeCell ref="J87:K87"/>
    <mergeCell ref="J82:K82"/>
    <mergeCell ref="L82:M82"/>
    <mergeCell ref="N82:O82"/>
    <mergeCell ref="J86:K86"/>
    <mergeCell ref="X83:AA83"/>
    <mergeCell ref="P85:R85"/>
    <mergeCell ref="X84:AA84"/>
    <mergeCell ref="S95:U95"/>
    <mergeCell ref="W95:Y95"/>
    <mergeCell ref="D29:H29"/>
    <mergeCell ref="B91:I92"/>
    <mergeCell ref="C16:G16"/>
    <mergeCell ref="K16:M16"/>
    <mergeCell ref="D247:G247"/>
    <mergeCell ref="C251:M251"/>
    <mergeCell ref="C250:M250"/>
    <mergeCell ref="D27:H28"/>
    <mergeCell ref="B29:C29"/>
    <mergeCell ref="B33:C33"/>
    <mergeCell ref="J84:K84"/>
    <mergeCell ref="H16:J16"/>
    <mergeCell ref="C74:I75"/>
    <mergeCell ref="J75:K75"/>
    <mergeCell ref="N75:O75"/>
    <mergeCell ref="P75:R75"/>
    <mergeCell ref="J77:K77"/>
    <mergeCell ref="L77:M77"/>
    <mergeCell ref="P62:R62"/>
    <mergeCell ref="S62:W63"/>
    <mergeCell ref="N63:O63"/>
    <mergeCell ref="P63:R63"/>
    <mergeCell ref="X62:AA62"/>
    <mergeCell ref="P65:R65"/>
    <mergeCell ref="J72:K72"/>
    <mergeCell ref="N72:O72"/>
    <mergeCell ref="N65:O65"/>
    <mergeCell ref="L66:M66"/>
    <mergeCell ref="X75:AA75"/>
    <mergeCell ref="X76:AA76"/>
    <mergeCell ref="J92:K92"/>
    <mergeCell ref="J66:K66"/>
    <mergeCell ref="N252:S252"/>
    <mergeCell ref="S91:W92"/>
    <mergeCell ref="N90:O90"/>
    <mergeCell ref="P90:R90"/>
    <mergeCell ref="J90:K90"/>
    <mergeCell ref="J74:K74"/>
    <mergeCell ref="N84:O84"/>
    <mergeCell ref="N92:O92"/>
    <mergeCell ref="W94:Y94"/>
    <mergeCell ref="I27:N28"/>
    <mergeCell ref="I29:N29"/>
    <mergeCell ref="I33:N33"/>
    <mergeCell ref="C87:I88"/>
    <mergeCell ref="B27:C28"/>
    <mergeCell ref="J63:K63"/>
    <mergeCell ref="L63:M63"/>
    <mergeCell ref="J55:K55"/>
    <mergeCell ref="O33:T33"/>
    <mergeCell ref="D95:Q95"/>
    <mergeCell ref="C66:I67"/>
    <mergeCell ref="C72:I73"/>
    <mergeCell ref="S66:W67"/>
    <mergeCell ref="U29:W29"/>
    <mergeCell ref="U33:W33"/>
    <mergeCell ref="O27:T28"/>
    <mergeCell ref="X252:AA252"/>
    <mergeCell ref="X251:AA251"/>
    <mergeCell ref="U27:W28"/>
    <mergeCell ref="X92:AA92"/>
    <mergeCell ref="X85:AA85"/>
    <mergeCell ref="N77:O77"/>
    <mergeCell ref="P69:R69"/>
    <mergeCell ref="J68:K68"/>
    <mergeCell ref="L68:M68"/>
    <mergeCell ref="N68:O68"/>
    <mergeCell ref="P68:R68"/>
    <mergeCell ref="S68:W69"/>
    <mergeCell ref="J70:K70"/>
    <mergeCell ref="L70:M70"/>
    <mergeCell ref="N70:O70"/>
    <mergeCell ref="K13:M13"/>
    <mergeCell ref="K14:M14"/>
    <mergeCell ref="K15:M15"/>
    <mergeCell ref="H13:J13"/>
    <mergeCell ref="H14:J14"/>
    <mergeCell ref="H15:J15"/>
    <mergeCell ref="L55:M55"/>
    <mergeCell ref="L75:M75"/>
    <mergeCell ref="P64:R64"/>
    <mergeCell ref="N64:O64"/>
    <mergeCell ref="N66:O66"/>
    <mergeCell ref="P66:R66"/>
    <mergeCell ref="J65:K65"/>
    <mergeCell ref="J64:K64"/>
    <mergeCell ref="L64:M64"/>
    <mergeCell ref="L65:M65"/>
    <mergeCell ref="L59:M59"/>
    <mergeCell ref="N59:O59"/>
    <mergeCell ref="P59:R59"/>
    <mergeCell ref="N50:O50"/>
    <mergeCell ref="L38:M38"/>
    <mergeCell ref="L42:M42"/>
    <mergeCell ref="J124:K124"/>
    <mergeCell ref="N71:O71"/>
    <mergeCell ref="N76:O76"/>
    <mergeCell ref="P76:R76"/>
    <mergeCell ref="S76:W77"/>
    <mergeCell ref="J80:K80"/>
    <mergeCell ref="L80:M80"/>
    <mergeCell ref="N80:O80"/>
    <mergeCell ref="P80:R80"/>
    <mergeCell ref="S80:W81"/>
    <mergeCell ref="L73:M73"/>
    <mergeCell ref="N73:O73"/>
    <mergeCell ref="P73:R73"/>
    <mergeCell ref="X73:AA73"/>
    <mergeCell ref="L69:M69"/>
    <mergeCell ref="X67:AA67"/>
    <mergeCell ref="P72:R72"/>
    <mergeCell ref="S72:W73"/>
    <mergeCell ref="X72:AA72"/>
    <mergeCell ref="X74:AA74"/>
    <mergeCell ref="J73:K73"/>
    <mergeCell ref="J69:K69"/>
    <mergeCell ref="X68:AA68"/>
    <mergeCell ref="L72:M72"/>
    <mergeCell ref="N69:O69"/>
    <mergeCell ref="L79:M79"/>
    <mergeCell ref="P79:R79"/>
    <mergeCell ref="X79:AA79"/>
    <mergeCell ref="L74:M74"/>
    <mergeCell ref="N74:O74"/>
    <mergeCell ref="P74:R74"/>
    <mergeCell ref="S74:W75"/>
    <mergeCell ref="J131:K131"/>
    <mergeCell ref="L131:M131"/>
    <mergeCell ref="N131:O131"/>
    <mergeCell ref="P131:R131"/>
    <mergeCell ref="P70:R70"/>
    <mergeCell ref="S70:W71"/>
    <mergeCell ref="X70:AA70"/>
    <mergeCell ref="J71:K71"/>
    <mergeCell ref="L71:M71"/>
    <mergeCell ref="P71:R71"/>
    <mergeCell ref="C68:I69"/>
    <mergeCell ref="C70:I71"/>
    <mergeCell ref="X71:AA71"/>
    <mergeCell ref="J123:K123"/>
    <mergeCell ref="L123:M123"/>
    <mergeCell ref="N123:O123"/>
    <mergeCell ref="P123:R123"/>
    <mergeCell ref="S123:W124"/>
    <mergeCell ref="X123:AA123"/>
    <mergeCell ref="X69:AA69"/>
    <mergeCell ref="P124:R124"/>
    <mergeCell ref="X124:AA124"/>
    <mergeCell ref="J81:K81"/>
    <mergeCell ref="J78:K78"/>
    <mergeCell ref="L78:M78"/>
    <mergeCell ref="N78:O78"/>
    <mergeCell ref="P78:R78"/>
    <mergeCell ref="S78:W79"/>
    <mergeCell ref="L81:M81"/>
    <mergeCell ref="N81:O81"/>
    <mergeCell ref="P81:R81"/>
    <mergeCell ref="J79:K79"/>
    <mergeCell ref="L133:M133"/>
    <mergeCell ref="N133:O133"/>
    <mergeCell ref="P133:R133"/>
    <mergeCell ref="S133:W134"/>
    <mergeCell ref="L138:M138"/>
    <mergeCell ref="X134:AA134"/>
    <mergeCell ref="J135:K135"/>
    <mergeCell ref="L135:M135"/>
    <mergeCell ref="N135:O135"/>
    <mergeCell ref="P135:R135"/>
    <mergeCell ref="S135:W136"/>
    <mergeCell ref="X135:AA135"/>
    <mergeCell ref="J136:K136"/>
    <mergeCell ref="L136:M136"/>
    <mergeCell ref="X127:AA127"/>
    <mergeCell ref="J128:K128"/>
    <mergeCell ref="S131:W132"/>
    <mergeCell ref="L128:M128"/>
    <mergeCell ref="N128:O128"/>
    <mergeCell ref="P128:R128"/>
    <mergeCell ref="X128:AA128"/>
    <mergeCell ref="J129:K129"/>
    <mergeCell ref="L129:M129"/>
    <mergeCell ref="N129:O129"/>
    <mergeCell ref="P129:R129"/>
    <mergeCell ref="S129:W130"/>
    <mergeCell ref="X132:AA132"/>
    <mergeCell ref="J130:K130"/>
    <mergeCell ref="L130:M130"/>
    <mergeCell ref="N130:O130"/>
    <mergeCell ref="P130:R130"/>
    <mergeCell ref="X130:AA130"/>
    <mergeCell ref="C135:I136"/>
    <mergeCell ref="P136:R136"/>
    <mergeCell ref="X136:AA136"/>
    <mergeCell ref="J137:K137"/>
    <mergeCell ref="L137:M137"/>
    <mergeCell ref="N137:O137"/>
    <mergeCell ref="P137:R137"/>
    <mergeCell ref="S137:W138"/>
    <mergeCell ref="X137:AA137"/>
    <mergeCell ref="J138:K138"/>
    <mergeCell ref="C137:I138"/>
    <mergeCell ref="N138:O138"/>
    <mergeCell ref="P138:R138"/>
    <mergeCell ref="X138:AA138"/>
    <mergeCell ref="C123:I124"/>
    <mergeCell ref="C125:I126"/>
    <mergeCell ref="C127:I128"/>
    <mergeCell ref="C129:I130"/>
    <mergeCell ref="C131:I132"/>
    <mergeCell ref="C133:I134"/>
    <mergeCell ref="X133:AA133"/>
    <mergeCell ref="J134:K134"/>
    <mergeCell ref="L134:M134"/>
    <mergeCell ref="N134:O134"/>
    <mergeCell ref="P134:R134"/>
    <mergeCell ref="X131:AA131"/>
    <mergeCell ref="J132:K132"/>
    <mergeCell ref="L132:M132"/>
    <mergeCell ref="N132:O132"/>
    <mergeCell ref="P132:R132"/>
    <mergeCell ref="N136:O136"/>
    <mergeCell ref="J133:K133"/>
    <mergeCell ref="B179:I181"/>
    <mergeCell ref="J179:AA179"/>
    <mergeCell ref="J180:O180"/>
    <mergeCell ref="P180:R181"/>
    <mergeCell ref="S180:AA180"/>
    <mergeCell ref="J181:K182"/>
    <mergeCell ref="L181:M181"/>
    <mergeCell ref="N181:O181"/>
    <mergeCell ref="S181:W182"/>
    <mergeCell ref="X181:AA181"/>
    <mergeCell ref="B182:I182"/>
    <mergeCell ref="L182:M182"/>
    <mergeCell ref="N182:O182"/>
    <mergeCell ref="P182:R182"/>
    <mergeCell ref="X182:AA182"/>
    <mergeCell ref="C183:I184"/>
    <mergeCell ref="J183:K183"/>
    <mergeCell ref="L183:M183"/>
    <mergeCell ref="N183:O183"/>
    <mergeCell ref="P183:R183"/>
    <mergeCell ref="S183:W184"/>
    <mergeCell ref="X183:AA183"/>
    <mergeCell ref="J184:K184"/>
    <mergeCell ref="L184:M184"/>
    <mergeCell ref="N184:O184"/>
    <mergeCell ref="P184:R184"/>
    <mergeCell ref="X184:AA184"/>
    <mergeCell ref="X143:AA143"/>
    <mergeCell ref="J144:K144"/>
    <mergeCell ref="L144:M144"/>
    <mergeCell ref="N144:O144"/>
    <mergeCell ref="X185:AA185"/>
    <mergeCell ref="J186:K186"/>
    <mergeCell ref="L186:M186"/>
    <mergeCell ref="N186:O186"/>
    <mergeCell ref="P186:R186"/>
    <mergeCell ref="X186:AA186"/>
    <mergeCell ref="C187:I188"/>
    <mergeCell ref="J187:K187"/>
    <mergeCell ref="L187:M187"/>
    <mergeCell ref="N187:O187"/>
    <mergeCell ref="P187:R187"/>
    <mergeCell ref="S187:W188"/>
    <mergeCell ref="X187:AA187"/>
    <mergeCell ref="J188:K188"/>
    <mergeCell ref="L188:M188"/>
    <mergeCell ref="N188:O188"/>
    <mergeCell ref="P188:R188"/>
    <mergeCell ref="X188:AA188"/>
    <mergeCell ref="C189:I190"/>
    <mergeCell ref="J189:K189"/>
    <mergeCell ref="L189:M189"/>
    <mergeCell ref="N189:O189"/>
    <mergeCell ref="P189:R189"/>
    <mergeCell ref="S189:W190"/>
    <mergeCell ref="X189:AA189"/>
    <mergeCell ref="J190:K190"/>
    <mergeCell ref="L190:M190"/>
    <mergeCell ref="N190:O190"/>
    <mergeCell ref="P190:R190"/>
    <mergeCell ref="X190:AA190"/>
    <mergeCell ref="C191:I192"/>
    <mergeCell ref="J191:K191"/>
    <mergeCell ref="L191:M191"/>
    <mergeCell ref="N191:O191"/>
    <mergeCell ref="P191:R191"/>
    <mergeCell ref="S191:W192"/>
    <mergeCell ref="X191:AA191"/>
    <mergeCell ref="J192:K192"/>
    <mergeCell ref="L192:M192"/>
    <mergeCell ref="N192:O192"/>
    <mergeCell ref="P192:R192"/>
    <mergeCell ref="X192:AA192"/>
    <mergeCell ref="C193:I194"/>
    <mergeCell ref="J193:K193"/>
    <mergeCell ref="L193:M193"/>
    <mergeCell ref="N193:O193"/>
    <mergeCell ref="P193:R193"/>
    <mergeCell ref="S193:W194"/>
    <mergeCell ref="X193:AA193"/>
    <mergeCell ref="J194:K194"/>
    <mergeCell ref="L194:M194"/>
    <mergeCell ref="N194:O194"/>
    <mergeCell ref="P194:R194"/>
    <mergeCell ref="X194:AA194"/>
    <mergeCell ref="C195:I196"/>
    <mergeCell ref="J195:K195"/>
    <mergeCell ref="L195:M195"/>
    <mergeCell ref="N195:O195"/>
    <mergeCell ref="P195:R195"/>
    <mergeCell ref="S195:W196"/>
    <mergeCell ref="X195:AA195"/>
    <mergeCell ref="J196:K196"/>
    <mergeCell ref="L196:M196"/>
    <mergeCell ref="N196:O196"/>
    <mergeCell ref="P196:R196"/>
    <mergeCell ref="X196:AA196"/>
    <mergeCell ref="C197:I198"/>
    <mergeCell ref="J197:K197"/>
    <mergeCell ref="L197:M197"/>
    <mergeCell ref="N197:O197"/>
    <mergeCell ref="P197:R197"/>
    <mergeCell ref="S197:W198"/>
    <mergeCell ref="X197:AA197"/>
    <mergeCell ref="J198:K198"/>
    <mergeCell ref="L198:M198"/>
    <mergeCell ref="N198:O198"/>
    <mergeCell ref="P198:R198"/>
    <mergeCell ref="X198:AA198"/>
    <mergeCell ref="C199:I200"/>
    <mergeCell ref="J199:K199"/>
    <mergeCell ref="L199:M199"/>
    <mergeCell ref="N199:O199"/>
    <mergeCell ref="P199:R199"/>
    <mergeCell ref="S199:W200"/>
    <mergeCell ref="X199:AA199"/>
    <mergeCell ref="J200:K200"/>
    <mergeCell ref="L200:M200"/>
    <mergeCell ref="N200:O200"/>
    <mergeCell ref="P200:R200"/>
    <mergeCell ref="X200:AA200"/>
    <mergeCell ref="C201:I202"/>
    <mergeCell ref="J201:K201"/>
    <mergeCell ref="L201:M201"/>
    <mergeCell ref="N201:O201"/>
    <mergeCell ref="P201:R201"/>
    <mergeCell ref="S201:W202"/>
    <mergeCell ref="X201:AA201"/>
    <mergeCell ref="J202:K202"/>
    <mergeCell ref="L202:M202"/>
    <mergeCell ref="N202:O202"/>
    <mergeCell ref="P202:R202"/>
    <mergeCell ref="X202:AA202"/>
    <mergeCell ref="C203:I204"/>
    <mergeCell ref="J203:K203"/>
    <mergeCell ref="L203:M203"/>
    <mergeCell ref="N203:O203"/>
    <mergeCell ref="P203:R203"/>
    <mergeCell ref="S203:W204"/>
    <mergeCell ref="X203:AA203"/>
    <mergeCell ref="J204:K204"/>
    <mergeCell ref="L204:M204"/>
    <mergeCell ref="N204:O204"/>
    <mergeCell ref="P204:R204"/>
    <mergeCell ref="X204:AA204"/>
    <mergeCell ref="C205:I206"/>
    <mergeCell ref="J205:K205"/>
    <mergeCell ref="L205:M205"/>
    <mergeCell ref="N205:O205"/>
    <mergeCell ref="P205:R205"/>
    <mergeCell ref="S205:W206"/>
    <mergeCell ref="X205:AA205"/>
    <mergeCell ref="J206:K206"/>
    <mergeCell ref="L206:M206"/>
    <mergeCell ref="N206:O206"/>
    <mergeCell ref="P206:R206"/>
    <mergeCell ref="X206:AA206"/>
    <mergeCell ref="C207:I208"/>
    <mergeCell ref="J207:K207"/>
    <mergeCell ref="L207:M207"/>
    <mergeCell ref="N207:O207"/>
    <mergeCell ref="P207:R207"/>
    <mergeCell ref="S207:W208"/>
    <mergeCell ref="X207:AA207"/>
    <mergeCell ref="J208:K208"/>
    <mergeCell ref="L208:M208"/>
    <mergeCell ref="N208:O208"/>
    <mergeCell ref="P208:R208"/>
    <mergeCell ref="X208:AA208"/>
    <mergeCell ref="C209:I210"/>
    <mergeCell ref="J209:K209"/>
    <mergeCell ref="L209:M209"/>
    <mergeCell ref="N209:O209"/>
    <mergeCell ref="P209:R209"/>
    <mergeCell ref="S209:W210"/>
    <mergeCell ref="X209:AA209"/>
    <mergeCell ref="J210:K210"/>
    <mergeCell ref="L210:M210"/>
    <mergeCell ref="N210:O210"/>
    <mergeCell ref="P210:R210"/>
    <mergeCell ref="X210:AA210"/>
    <mergeCell ref="C211:I212"/>
    <mergeCell ref="J211:K211"/>
    <mergeCell ref="L211:M211"/>
    <mergeCell ref="N211:O211"/>
    <mergeCell ref="P211:R211"/>
    <mergeCell ref="S211:W212"/>
    <mergeCell ref="X211:AA211"/>
    <mergeCell ref="J212:K212"/>
    <mergeCell ref="L212:M212"/>
    <mergeCell ref="N212:O212"/>
    <mergeCell ref="P212:R212"/>
    <mergeCell ref="X212:AA212"/>
    <mergeCell ref="C213:I214"/>
    <mergeCell ref="J213:K213"/>
    <mergeCell ref="L213:M213"/>
    <mergeCell ref="N213:O213"/>
    <mergeCell ref="P213:R213"/>
    <mergeCell ref="S213:W214"/>
    <mergeCell ref="X213:AA213"/>
    <mergeCell ref="J214:K214"/>
    <mergeCell ref="L214:M214"/>
    <mergeCell ref="N214:O214"/>
    <mergeCell ref="P214:R214"/>
    <mergeCell ref="X214:AA214"/>
    <mergeCell ref="C215:I216"/>
    <mergeCell ref="J215:K215"/>
    <mergeCell ref="L215:M215"/>
    <mergeCell ref="N215:O215"/>
    <mergeCell ref="P215:R215"/>
    <mergeCell ref="S215:W216"/>
    <mergeCell ref="X215:AA215"/>
    <mergeCell ref="J216:K216"/>
    <mergeCell ref="L216:M216"/>
    <mergeCell ref="N216:O216"/>
    <mergeCell ref="P216:R216"/>
    <mergeCell ref="X216:AA216"/>
    <mergeCell ref="C217:I218"/>
    <mergeCell ref="J217:K217"/>
    <mergeCell ref="L217:M217"/>
    <mergeCell ref="N217:O217"/>
    <mergeCell ref="P217:R217"/>
    <mergeCell ref="S217:W218"/>
    <mergeCell ref="X217:AA217"/>
    <mergeCell ref="J218:K218"/>
    <mergeCell ref="L218:M218"/>
    <mergeCell ref="N218:O218"/>
    <mergeCell ref="P218:R218"/>
    <mergeCell ref="X218:AA218"/>
    <mergeCell ref="C219:I220"/>
    <mergeCell ref="J219:K219"/>
    <mergeCell ref="L219:M219"/>
    <mergeCell ref="N219:O219"/>
    <mergeCell ref="P219:R219"/>
    <mergeCell ref="S219:W220"/>
    <mergeCell ref="X219:AA219"/>
    <mergeCell ref="J220:K220"/>
    <mergeCell ref="L220:M220"/>
    <mergeCell ref="N220:O220"/>
    <mergeCell ref="P220:R220"/>
    <mergeCell ref="X220:AA220"/>
    <mergeCell ref="C221:I222"/>
    <mergeCell ref="J221:K221"/>
    <mergeCell ref="L221:M221"/>
    <mergeCell ref="N221:O221"/>
    <mergeCell ref="P221:R221"/>
    <mergeCell ref="S221:W222"/>
    <mergeCell ref="X221:AA221"/>
    <mergeCell ref="J222:K222"/>
    <mergeCell ref="L222:M222"/>
    <mergeCell ref="N222:O222"/>
    <mergeCell ref="P222:R222"/>
    <mergeCell ref="X222:AA222"/>
    <mergeCell ref="B223:I224"/>
    <mergeCell ref="J223:K223"/>
    <mergeCell ref="L223:M223"/>
    <mergeCell ref="N223:O223"/>
    <mergeCell ref="P223:R223"/>
    <mergeCell ref="S223:W224"/>
    <mergeCell ref="X223:AA223"/>
    <mergeCell ref="J224:K224"/>
    <mergeCell ref="L224:M224"/>
    <mergeCell ref="N224:O224"/>
    <mergeCell ref="P224:R224"/>
    <mergeCell ref="X224:AA224"/>
    <mergeCell ref="B225:I225"/>
    <mergeCell ref="J225:K225"/>
    <mergeCell ref="L225:M225"/>
    <mergeCell ref="N225:O225"/>
    <mergeCell ref="P225:R225"/>
    <mergeCell ref="X225:AA225"/>
    <mergeCell ref="C226:I227"/>
    <mergeCell ref="J226:K226"/>
    <mergeCell ref="L226:M226"/>
    <mergeCell ref="N226:O226"/>
    <mergeCell ref="P226:R226"/>
    <mergeCell ref="S226:W227"/>
    <mergeCell ref="X226:AA226"/>
    <mergeCell ref="J227:K227"/>
    <mergeCell ref="L227:M227"/>
    <mergeCell ref="N227:O227"/>
    <mergeCell ref="P227:R227"/>
    <mergeCell ref="X227:AA227"/>
    <mergeCell ref="C228:I229"/>
    <mergeCell ref="J228:K228"/>
    <mergeCell ref="L228:M228"/>
    <mergeCell ref="N228:O228"/>
    <mergeCell ref="P228:R228"/>
    <mergeCell ref="S228:W229"/>
    <mergeCell ref="X228:AA228"/>
    <mergeCell ref="J229:K229"/>
    <mergeCell ref="L229:M229"/>
    <mergeCell ref="N229:O229"/>
    <mergeCell ref="P229:R229"/>
    <mergeCell ref="X229:AA229"/>
    <mergeCell ref="C230:I231"/>
    <mergeCell ref="J230:K230"/>
    <mergeCell ref="L230:M230"/>
    <mergeCell ref="N230:O230"/>
    <mergeCell ref="P230:R230"/>
    <mergeCell ref="S230:W231"/>
    <mergeCell ref="X230:AA230"/>
    <mergeCell ref="J231:K231"/>
    <mergeCell ref="L231:M231"/>
    <mergeCell ref="N231:O231"/>
    <mergeCell ref="P231:R231"/>
    <mergeCell ref="X231:AA231"/>
    <mergeCell ref="S238:U238"/>
    <mergeCell ref="W238:Y238"/>
    <mergeCell ref="D239:Q239"/>
    <mergeCell ref="S239:U239"/>
    <mergeCell ref="W239:Y239"/>
    <mergeCell ref="D240:Q240"/>
    <mergeCell ref="S240:U240"/>
    <mergeCell ref="W240:Y240"/>
    <mergeCell ref="B232:I233"/>
    <mergeCell ref="J232:K232"/>
    <mergeCell ref="L232:M232"/>
    <mergeCell ref="N232:O232"/>
    <mergeCell ref="P232:R232"/>
    <mergeCell ref="S232:W233"/>
    <mergeCell ref="X232:AA232"/>
    <mergeCell ref="J233:K233"/>
    <mergeCell ref="L233:M233"/>
    <mergeCell ref="N233:O233"/>
    <mergeCell ref="P233:R233"/>
    <mergeCell ref="X233:AA233"/>
    <mergeCell ref="B234:I235"/>
    <mergeCell ref="J234:K234"/>
    <mergeCell ref="L234:M234"/>
    <mergeCell ref="N234:O234"/>
    <mergeCell ref="P234:R234"/>
    <mergeCell ref="S234:W235"/>
    <mergeCell ref="X234:AA234"/>
    <mergeCell ref="J235:K235"/>
    <mergeCell ref="L235:M235"/>
    <mergeCell ref="N235:O235"/>
    <mergeCell ref="P235:R235"/>
    <mergeCell ref="X235:AA235"/>
  </mergeCells>
  <phoneticPr fontId="2"/>
  <printOptions horizontalCentered="1"/>
  <pageMargins left="0.70866141732283472" right="0.70866141732283472" top="0.74803149606299213" bottom="0.74803149606299213" header="0.31496062992125984" footer="0.31496062992125984"/>
  <pageSetup paperSize="9" firstPageNumber="4" fitToHeight="0" orientation="portrait" cellComments="asDisplayed" r:id="rId1"/>
  <headerFooter alignWithMargins="0">
    <oddHeader>&amp;R&amp;10&amp;A</oddHeader>
    <oddFooter>&amp;C&amp;P</oddFooter>
  </headerFooter>
  <rowBreaks count="6" manualBreakCount="6">
    <brk id="33" max="16383" man="1"/>
    <brk id="92" max="26" man="1"/>
    <brk id="105" max="26" man="1"/>
    <brk id="163" max="26" man="1"/>
    <brk id="177" max="26" man="1"/>
    <brk id="240"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F0"/>
    <pageSetUpPr fitToPage="1"/>
  </sheetPr>
  <dimension ref="A1:AX100"/>
  <sheetViews>
    <sheetView view="pageBreakPreview" topLeftCell="A6" zoomScaleNormal="100" zoomScaleSheetLayoutView="100" zoomScalePageLayoutView="80" workbookViewId="0">
      <selection activeCell="Z17" sqref="Z17:AA17"/>
    </sheetView>
  </sheetViews>
  <sheetFormatPr defaultColWidth="3.109375" defaultRowHeight="9" customHeight="1" x14ac:dyDescent="0.2"/>
  <cols>
    <col min="1" max="28" width="3.44140625" style="1" customWidth="1"/>
    <col min="29" max="16384" width="3.109375" style="1"/>
  </cols>
  <sheetData>
    <row r="1" spans="1:50" s="74" customFormat="1" ht="22.5" customHeight="1" x14ac:dyDescent="0.2">
      <c r="A1" s="194" t="str">
        <f>+L8</f>
        <v/>
      </c>
      <c r="B1" s="194">
        <f>+X17</f>
        <v>2.5</v>
      </c>
      <c r="C1" s="194">
        <f>+Z17</f>
        <v>1</v>
      </c>
      <c r="D1" s="194">
        <f>+L21</f>
        <v>0</v>
      </c>
      <c r="E1" s="194">
        <f>+N41</f>
        <v>0</v>
      </c>
      <c r="F1" s="194">
        <f>+T51</f>
        <v>0</v>
      </c>
      <c r="G1" s="160">
        <f>+W51</f>
        <v>0</v>
      </c>
      <c r="H1" s="160"/>
      <c r="I1" s="160"/>
      <c r="J1" s="160"/>
      <c r="K1" s="160"/>
      <c r="L1" s="160"/>
      <c r="N1" s="160"/>
      <c r="O1" s="160"/>
      <c r="P1" s="160"/>
      <c r="Q1" s="160"/>
      <c r="R1" s="160"/>
      <c r="S1" s="160"/>
      <c r="T1" s="160"/>
      <c r="W1" s="91"/>
      <c r="X1" s="91"/>
      <c r="Z1" s="91"/>
      <c r="AA1" s="91"/>
      <c r="AB1" s="91"/>
      <c r="AC1" s="91"/>
      <c r="AD1" s="91"/>
      <c r="AE1" s="91"/>
      <c r="AF1" s="91"/>
      <c r="AG1" s="92"/>
      <c r="AH1" s="78"/>
      <c r="AI1" s="78"/>
      <c r="AJ1" s="78"/>
      <c r="AK1" s="81"/>
      <c r="AL1" s="78"/>
      <c r="AM1" s="79"/>
      <c r="AN1" s="79"/>
      <c r="AO1" s="79"/>
      <c r="AP1" s="79"/>
      <c r="AQ1" s="79"/>
      <c r="AR1" s="79"/>
      <c r="AS1" s="81"/>
      <c r="AT1" s="81"/>
      <c r="AU1" s="81"/>
      <c r="AV1" s="81"/>
      <c r="AW1" s="81"/>
      <c r="AX1" s="81"/>
    </row>
    <row r="2" spans="1:50" s="80" customFormat="1" ht="23.25" customHeight="1" x14ac:dyDescent="0.2">
      <c r="A2" s="80" t="s">
        <v>199</v>
      </c>
      <c r="B2" s="80" t="s">
        <v>332</v>
      </c>
      <c r="C2" s="80" t="s">
        <v>333</v>
      </c>
      <c r="D2" s="80" t="s">
        <v>334</v>
      </c>
      <c r="E2" s="80" t="s">
        <v>652</v>
      </c>
      <c r="F2" s="80" t="s">
        <v>335</v>
      </c>
      <c r="G2" s="80" t="s">
        <v>336</v>
      </c>
    </row>
    <row r="3" spans="1:50" s="80" customFormat="1" ht="23.25" customHeight="1" x14ac:dyDescent="0.2">
      <c r="A3" s="96" t="s">
        <v>176</v>
      </c>
    </row>
    <row r="4" spans="1:50" ht="22.5" customHeight="1" x14ac:dyDescent="0.2">
      <c r="A4" s="162" t="s">
        <v>577</v>
      </c>
      <c r="B4" s="164"/>
      <c r="C4" s="164"/>
      <c r="D4" s="164"/>
      <c r="E4" s="164"/>
      <c r="F4" s="164"/>
      <c r="G4" s="220"/>
      <c r="H4" s="163"/>
      <c r="I4" s="163"/>
      <c r="J4" s="163"/>
    </row>
    <row r="5" spans="1:50" ht="13.5" customHeight="1" x14ac:dyDescent="0.2">
      <c r="A5" s="42"/>
      <c r="B5" s="38"/>
      <c r="C5" s="38"/>
      <c r="D5" s="38"/>
      <c r="E5" s="38"/>
      <c r="F5" s="38"/>
      <c r="G5" s="43"/>
    </row>
    <row r="6" spans="1:50" customFormat="1" ht="21" customHeight="1" x14ac:dyDescent="0.2">
      <c r="B6" s="48" t="s">
        <v>578</v>
      </c>
      <c r="L6" s="50"/>
      <c r="M6" s="50"/>
      <c r="N6" s="50"/>
      <c r="P6" s="50"/>
      <c r="Q6" s="50"/>
      <c r="R6" s="50"/>
    </row>
    <row r="7" spans="1:50" customFormat="1" ht="15" customHeight="1" x14ac:dyDescent="0.2">
      <c r="B7" s="342" t="s">
        <v>199</v>
      </c>
      <c r="C7" s="343"/>
      <c r="D7" s="343"/>
      <c r="E7" s="344"/>
      <c r="F7" s="735" t="s">
        <v>531</v>
      </c>
      <c r="G7" s="736"/>
      <c r="H7" s="737"/>
      <c r="I7" s="735" t="s">
        <v>532</v>
      </c>
      <c r="J7" s="736"/>
      <c r="K7" s="737"/>
      <c r="L7" s="735" t="s">
        <v>566</v>
      </c>
      <c r="M7" s="736"/>
      <c r="N7" s="737"/>
      <c r="O7" s="738"/>
      <c r="P7" s="738"/>
      <c r="Q7" s="738"/>
      <c r="R7" s="738"/>
      <c r="S7" s="738"/>
      <c r="T7" s="738"/>
      <c r="U7" s="738"/>
      <c r="V7" s="738"/>
      <c r="W7" s="738"/>
      <c r="AA7" s="49"/>
    </row>
    <row r="8" spans="1:50" customFormat="1" ht="15" customHeight="1" x14ac:dyDescent="0.2">
      <c r="B8" s="669"/>
      <c r="C8" s="670"/>
      <c r="D8" s="670"/>
      <c r="E8" s="671"/>
      <c r="F8" s="774"/>
      <c r="G8" s="775"/>
      <c r="H8" s="776"/>
      <c r="I8" s="774"/>
      <c r="J8" s="775"/>
      <c r="K8" s="776"/>
      <c r="L8" s="777" t="str">
        <f>IFERROR(AVERAGE(F8,I8),"")</f>
        <v/>
      </c>
      <c r="M8" s="676"/>
      <c r="N8" s="677"/>
      <c r="O8" s="734"/>
      <c r="P8" s="734"/>
      <c r="Q8" s="734"/>
      <c r="R8" s="734"/>
      <c r="S8" s="734"/>
      <c r="T8" s="734"/>
      <c r="U8" s="734"/>
      <c r="V8" s="734"/>
      <c r="W8" s="734"/>
      <c r="AA8" s="49" t="s">
        <v>58</v>
      </c>
    </row>
    <row r="9" spans="1:50" s="97" customFormat="1" ht="15" customHeight="1" x14ac:dyDescent="0.2">
      <c r="B9" s="747" t="s">
        <v>250</v>
      </c>
      <c r="C9" s="747"/>
      <c r="D9" s="747" t="s">
        <v>48</v>
      </c>
      <c r="E9" s="747"/>
      <c r="F9" s="747" t="s">
        <v>0</v>
      </c>
      <c r="G9" s="747"/>
      <c r="H9" s="330" t="s">
        <v>196</v>
      </c>
      <c r="I9" s="331"/>
      <c r="J9" s="332"/>
      <c r="K9" s="330" t="s">
        <v>197</v>
      </c>
      <c r="L9" s="331"/>
      <c r="M9" s="332"/>
      <c r="N9" s="330" t="s">
        <v>49</v>
      </c>
      <c r="O9" s="331"/>
      <c r="P9" s="331"/>
      <c r="Q9" s="331"/>
      <c r="R9" s="331"/>
      <c r="S9" s="331"/>
      <c r="T9" s="332"/>
      <c r="U9" s="330" t="s">
        <v>100</v>
      </c>
      <c r="V9" s="331"/>
      <c r="W9" s="332"/>
      <c r="X9" s="330" t="s">
        <v>1</v>
      </c>
      <c r="Y9" s="332"/>
      <c r="Z9" s="330" t="s">
        <v>2</v>
      </c>
      <c r="AA9" s="332"/>
    </row>
    <row r="10" spans="1:50" customFormat="1" ht="41.4" customHeight="1" x14ac:dyDescent="0.2">
      <c r="B10" s="791" t="s">
        <v>531</v>
      </c>
      <c r="C10" s="792"/>
      <c r="D10" s="543" t="s">
        <v>496</v>
      </c>
      <c r="E10" s="543"/>
      <c r="F10" s="790" t="s">
        <v>497</v>
      </c>
      <c r="G10" s="790"/>
      <c r="H10" s="748" t="s">
        <v>459</v>
      </c>
      <c r="I10" s="749"/>
      <c r="J10" s="750"/>
      <c r="K10" s="748" t="s">
        <v>198</v>
      </c>
      <c r="L10" s="749"/>
      <c r="M10" s="750"/>
      <c r="N10" s="744" t="s">
        <v>460</v>
      </c>
      <c r="O10" s="745"/>
      <c r="P10" s="745"/>
      <c r="Q10" s="745"/>
      <c r="R10" s="745"/>
      <c r="S10" s="745"/>
      <c r="T10" s="746"/>
      <c r="U10" s="744" t="s">
        <v>461</v>
      </c>
      <c r="V10" s="745"/>
      <c r="W10" s="746"/>
      <c r="X10" s="788">
        <v>5</v>
      </c>
      <c r="Y10" s="789"/>
      <c r="Z10" s="788">
        <v>2</v>
      </c>
      <c r="AA10" s="789"/>
    </row>
    <row r="11" spans="1:50" customFormat="1" ht="30.75" customHeight="1" x14ac:dyDescent="0.2">
      <c r="B11" s="793"/>
      <c r="C11" s="794"/>
      <c r="D11" s="730"/>
      <c r="E11" s="730"/>
      <c r="F11" s="730"/>
      <c r="G11" s="730"/>
      <c r="H11" s="785"/>
      <c r="I11" s="786"/>
      <c r="J11" s="787"/>
      <c r="K11" s="785"/>
      <c r="L11" s="786"/>
      <c r="M11" s="787"/>
      <c r="N11" s="731"/>
      <c r="O11" s="732"/>
      <c r="P11" s="732"/>
      <c r="Q11" s="732"/>
      <c r="R11" s="732"/>
      <c r="S11" s="732"/>
      <c r="T11" s="733"/>
      <c r="U11" s="731"/>
      <c r="V11" s="732"/>
      <c r="W11" s="733"/>
      <c r="X11" s="728"/>
      <c r="Y11" s="729"/>
      <c r="Z11" s="728"/>
      <c r="AA11" s="729"/>
    </row>
    <row r="12" spans="1:50" customFormat="1" ht="30.75" customHeight="1" x14ac:dyDescent="0.2">
      <c r="B12" s="795"/>
      <c r="C12" s="796"/>
      <c r="D12" s="730"/>
      <c r="E12" s="730"/>
      <c r="F12" s="730"/>
      <c r="G12" s="730"/>
      <c r="H12" s="785"/>
      <c r="I12" s="786"/>
      <c r="J12" s="787"/>
      <c r="K12" s="785"/>
      <c r="L12" s="786"/>
      <c r="M12" s="787"/>
      <c r="N12" s="731"/>
      <c r="O12" s="732"/>
      <c r="P12" s="732"/>
      <c r="Q12" s="732"/>
      <c r="R12" s="732"/>
      <c r="S12" s="732"/>
      <c r="T12" s="733"/>
      <c r="U12" s="731"/>
      <c r="V12" s="732"/>
      <c r="W12" s="733"/>
      <c r="X12" s="728"/>
      <c r="Y12" s="729"/>
      <c r="Z12" s="728"/>
      <c r="AA12" s="729"/>
    </row>
    <row r="13" spans="1:50" customFormat="1" ht="15" customHeight="1" x14ac:dyDescent="0.2">
      <c r="B13" s="339" t="s">
        <v>16</v>
      </c>
      <c r="C13" s="340"/>
      <c r="D13" s="340"/>
      <c r="E13" s="340"/>
      <c r="F13" s="340"/>
      <c r="G13" s="340"/>
      <c r="H13" s="340"/>
      <c r="I13" s="340"/>
      <c r="J13" s="340"/>
      <c r="K13" s="340"/>
      <c r="L13" s="340"/>
      <c r="M13" s="340"/>
      <c r="N13" s="340"/>
      <c r="O13" s="340"/>
      <c r="P13" s="340"/>
      <c r="Q13" s="340"/>
      <c r="R13" s="340"/>
      <c r="S13" s="340"/>
      <c r="T13" s="340"/>
      <c r="U13" s="340"/>
      <c r="V13" s="340"/>
      <c r="W13" s="341"/>
      <c r="X13" s="739">
        <f>SUM(X10:Y12)</f>
        <v>5</v>
      </c>
      <c r="Y13" s="740"/>
      <c r="Z13" s="739">
        <f>SUM(Z10:AA12)</f>
        <v>2</v>
      </c>
      <c r="AA13" s="740"/>
    </row>
    <row r="14" spans="1:50" customFormat="1" ht="30.75" customHeight="1" x14ac:dyDescent="0.2">
      <c r="B14" s="791" t="s">
        <v>532</v>
      </c>
      <c r="C14" s="792"/>
      <c r="D14" s="730"/>
      <c r="E14" s="730"/>
      <c r="F14" s="730"/>
      <c r="G14" s="730"/>
      <c r="H14" s="785"/>
      <c r="I14" s="786"/>
      <c r="J14" s="787"/>
      <c r="K14" s="785"/>
      <c r="L14" s="786"/>
      <c r="M14" s="787"/>
      <c r="N14" s="731"/>
      <c r="O14" s="732"/>
      <c r="P14" s="732"/>
      <c r="Q14" s="732"/>
      <c r="R14" s="732"/>
      <c r="S14" s="732"/>
      <c r="T14" s="733"/>
      <c r="U14" s="731"/>
      <c r="V14" s="732"/>
      <c r="W14" s="733"/>
      <c r="X14" s="728"/>
      <c r="Y14" s="729"/>
      <c r="Z14" s="728"/>
      <c r="AA14" s="729"/>
    </row>
    <row r="15" spans="1:50" customFormat="1" ht="30.75" customHeight="1" x14ac:dyDescent="0.2">
      <c r="B15" s="795"/>
      <c r="C15" s="796"/>
      <c r="D15" s="730"/>
      <c r="E15" s="730"/>
      <c r="F15" s="730"/>
      <c r="G15" s="730"/>
      <c r="H15" s="785"/>
      <c r="I15" s="786"/>
      <c r="J15" s="787"/>
      <c r="K15" s="785"/>
      <c r="L15" s="786"/>
      <c r="M15" s="787"/>
      <c r="N15" s="731"/>
      <c r="O15" s="732"/>
      <c r="P15" s="732"/>
      <c r="Q15" s="732"/>
      <c r="R15" s="732"/>
      <c r="S15" s="732"/>
      <c r="T15" s="733"/>
      <c r="U15" s="731"/>
      <c r="V15" s="732"/>
      <c r="W15" s="733"/>
      <c r="X15" s="728"/>
      <c r="Y15" s="729"/>
      <c r="Z15" s="728"/>
      <c r="AA15" s="729"/>
    </row>
    <row r="16" spans="1:50" customFormat="1" ht="15" customHeight="1" x14ac:dyDescent="0.2">
      <c r="B16" s="339" t="s">
        <v>16</v>
      </c>
      <c r="C16" s="340"/>
      <c r="D16" s="340"/>
      <c r="E16" s="340"/>
      <c r="F16" s="340"/>
      <c r="G16" s="340"/>
      <c r="H16" s="340"/>
      <c r="I16" s="340"/>
      <c r="J16" s="340"/>
      <c r="K16" s="340"/>
      <c r="L16" s="340"/>
      <c r="M16" s="340"/>
      <c r="N16" s="340"/>
      <c r="O16" s="340"/>
      <c r="P16" s="340"/>
      <c r="Q16" s="340"/>
      <c r="R16" s="340"/>
      <c r="S16" s="340"/>
      <c r="T16" s="340"/>
      <c r="U16" s="340"/>
      <c r="V16" s="340"/>
      <c r="W16" s="341"/>
      <c r="X16" s="739">
        <f>SUM(X14:Y15)</f>
        <v>0</v>
      </c>
      <c r="Y16" s="740"/>
      <c r="Z16" s="739">
        <f>SUM(Z14:AA15)</f>
        <v>0</v>
      </c>
      <c r="AA16" s="740"/>
    </row>
    <row r="17" spans="1:27" customFormat="1" ht="15" customHeight="1" x14ac:dyDescent="0.2">
      <c r="B17" s="339" t="s">
        <v>579</v>
      </c>
      <c r="C17" s="340"/>
      <c r="D17" s="340"/>
      <c r="E17" s="340"/>
      <c r="F17" s="340"/>
      <c r="G17" s="340"/>
      <c r="H17" s="340"/>
      <c r="I17" s="340"/>
      <c r="J17" s="340"/>
      <c r="K17" s="340"/>
      <c r="L17" s="340"/>
      <c r="M17" s="340"/>
      <c r="N17" s="340"/>
      <c r="O17" s="340"/>
      <c r="P17" s="340"/>
      <c r="Q17" s="340"/>
      <c r="R17" s="340"/>
      <c r="S17" s="340"/>
      <c r="T17" s="340"/>
      <c r="U17" s="340"/>
      <c r="V17" s="340"/>
      <c r="W17" s="341"/>
      <c r="X17" s="810">
        <f>IFERROR(AVERAGE(X13,X16*12/9),"")</f>
        <v>2.5</v>
      </c>
      <c r="Y17" s="811"/>
      <c r="Z17" s="810">
        <f>IFERROR(AVERAGE(Z13,Z16*12/9),"")</f>
        <v>1</v>
      </c>
      <c r="AA17" s="811"/>
    </row>
    <row r="18" spans="1:27" customFormat="1" ht="15" customHeight="1" x14ac:dyDescent="0.2">
      <c r="A18" s="66"/>
      <c r="B18" s="43"/>
      <c r="C18" s="43"/>
      <c r="D18" s="43"/>
      <c r="E18" s="43"/>
      <c r="F18" s="43"/>
      <c r="G18" s="43"/>
    </row>
    <row r="19" spans="1:27" customFormat="1" ht="21" customHeight="1" x14ac:dyDescent="0.2">
      <c r="B19" s="48" t="s">
        <v>580</v>
      </c>
      <c r="O19" s="50"/>
      <c r="P19" s="50"/>
      <c r="Q19" s="50"/>
    </row>
    <row r="20" spans="1:27" customFormat="1" ht="15" customHeight="1" x14ac:dyDescent="0.2">
      <c r="B20" s="342" t="s">
        <v>199</v>
      </c>
      <c r="C20" s="343"/>
      <c r="D20" s="343"/>
      <c r="E20" s="344"/>
      <c r="F20" s="735" t="s">
        <v>531</v>
      </c>
      <c r="G20" s="736"/>
      <c r="H20" s="737"/>
      <c r="I20" s="735" t="s">
        <v>532</v>
      </c>
      <c r="J20" s="736"/>
      <c r="K20" s="737"/>
      <c r="L20" s="735" t="s">
        <v>566</v>
      </c>
      <c r="M20" s="736"/>
      <c r="N20" s="737"/>
      <c r="O20" s="738"/>
      <c r="P20" s="738"/>
      <c r="Q20" s="738"/>
      <c r="R20" s="738"/>
      <c r="S20" s="738"/>
      <c r="T20" s="738"/>
      <c r="U20" s="738"/>
      <c r="V20" s="738"/>
      <c r="W20" s="738"/>
      <c r="AA20" s="49"/>
    </row>
    <row r="21" spans="1:27" customFormat="1" ht="15" customHeight="1" x14ac:dyDescent="0.2">
      <c r="B21" s="669"/>
      <c r="C21" s="670"/>
      <c r="D21" s="670"/>
      <c r="E21" s="671"/>
      <c r="F21" s="774"/>
      <c r="G21" s="775"/>
      <c r="H21" s="776"/>
      <c r="I21" s="774"/>
      <c r="J21" s="775"/>
      <c r="K21" s="776"/>
      <c r="L21" s="777">
        <f>IFERROR(AVERAGE(F21,I21*12/9),"")</f>
        <v>0</v>
      </c>
      <c r="M21" s="676"/>
      <c r="N21" s="677"/>
      <c r="O21" s="734"/>
      <c r="P21" s="734"/>
      <c r="Q21" s="734"/>
      <c r="R21" s="734"/>
      <c r="S21" s="734"/>
      <c r="T21" s="734"/>
      <c r="U21" s="734"/>
      <c r="V21" s="734"/>
      <c r="W21" s="734"/>
      <c r="AA21" s="49"/>
    </row>
    <row r="22" spans="1:27" customFormat="1" ht="15" customHeight="1" x14ac:dyDescent="0.2">
      <c r="A22" s="66"/>
      <c r="B22" s="735" t="s">
        <v>250</v>
      </c>
      <c r="C22" s="737"/>
      <c r="D22" s="779" t="s">
        <v>462</v>
      </c>
      <c r="E22" s="780"/>
      <c r="F22" s="771" t="s">
        <v>200</v>
      </c>
      <c r="G22" s="771"/>
      <c r="H22" s="771"/>
      <c r="I22" s="771" t="s">
        <v>201</v>
      </c>
      <c r="J22" s="771"/>
      <c r="K22" s="771"/>
      <c r="L22" s="339" t="s">
        <v>46</v>
      </c>
      <c r="M22" s="340"/>
      <c r="N22" s="340"/>
      <c r="O22" s="340"/>
      <c r="P22" s="340"/>
      <c r="Q22" s="340"/>
      <c r="R22" s="340"/>
      <c r="S22" s="340"/>
      <c r="T22" s="340"/>
      <c r="U22" s="340"/>
      <c r="V22" s="341"/>
      <c r="W22" s="339" t="s">
        <v>31</v>
      </c>
      <c r="X22" s="340"/>
      <c r="Y22" s="340"/>
      <c r="Z22" s="340"/>
      <c r="AA22" s="341"/>
    </row>
    <row r="23" spans="1:27" customFormat="1" ht="24" customHeight="1" x14ac:dyDescent="0.2">
      <c r="A23" s="66"/>
      <c r="B23" s="803" t="s">
        <v>531</v>
      </c>
      <c r="C23" s="804"/>
      <c r="D23" s="807"/>
      <c r="E23" s="808"/>
      <c r="F23" s="809"/>
      <c r="G23" s="809"/>
      <c r="H23" s="809"/>
      <c r="I23" s="809"/>
      <c r="J23" s="809"/>
      <c r="K23" s="809"/>
      <c r="L23" s="809"/>
      <c r="M23" s="809"/>
      <c r="N23" s="809"/>
      <c r="O23" s="809"/>
      <c r="P23" s="809"/>
      <c r="Q23" s="809"/>
      <c r="R23" s="809"/>
      <c r="S23" s="809"/>
      <c r="T23" s="809"/>
      <c r="U23" s="809"/>
      <c r="V23" s="809"/>
      <c r="W23" s="781"/>
      <c r="X23" s="781"/>
      <c r="Y23" s="781"/>
      <c r="Z23" s="781"/>
      <c r="AA23" s="781"/>
    </row>
    <row r="24" spans="1:27" customFormat="1" ht="24" customHeight="1" x14ac:dyDescent="0.2">
      <c r="A24" s="66"/>
      <c r="B24" s="805"/>
      <c r="C24" s="806"/>
      <c r="D24" s="807"/>
      <c r="E24" s="808"/>
      <c r="F24" s="809"/>
      <c r="G24" s="809"/>
      <c r="H24" s="809"/>
      <c r="I24" s="809"/>
      <c r="J24" s="809"/>
      <c r="K24" s="809"/>
      <c r="L24" s="809"/>
      <c r="M24" s="809"/>
      <c r="N24" s="809"/>
      <c r="O24" s="809"/>
      <c r="P24" s="809"/>
      <c r="Q24" s="809"/>
      <c r="R24" s="809"/>
      <c r="S24" s="809"/>
      <c r="T24" s="809"/>
      <c r="U24" s="809"/>
      <c r="V24" s="809"/>
      <c r="W24" s="781"/>
      <c r="X24" s="781"/>
      <c r="Y24" s="781"/>
      <c r="Z24" s="781"/>
      <c r="AA24" s="781"/>
    </row>
    <row r="25" spans="1:27" customFormat="1" ht="24" customHeight="1" x14ac:dyDescent="0.2">
      <c r="A25" s="66"/>
      <c r="B25" s="803" t="s">
        <v>532</v>
      </c>
      <c r="C25" s="804"/>
      <c r="D25" s="813"/>
      <c r="E25" s="814"/>
      <c r="F25" s="809"/>
      <c r="G25" s="809"/>
      <c r="H25" s="809"/>
      <c r="I25" s="809"/>
      <c r="J25" s="809"/>
      <c r="K25" s="809"/>
      <c r="L25" s="809"/>
      <c r="M25" s="809"/>
      <c r="N25" s="809"/>
      <c r="O25" s="809"/>
      <c r="P25" s="809"/>
      <c r="Q25" s="809"/>
      <c r="R25" s="809"/>
      <c r="S25" s="809"/>
      <c r="T25" s="809"/>
      <c r="U25" s="809"/>
      <c r="V25" s="809"/>
      <c r="W25" s="781"/>
      <c r="X25" s="781"/>
      <c r="Y25" s="781"/>
      <c r="Z25" s="781"/>
      <c r="AA25" s="781"/>
    </row>
    <row r="26" spans="1:27" customFormat="1" ht="24" customHeight="1" x14ac:dyDescent="0.2">
      <c r="A26" s="66"/>
      <c r="B26" s="805"/>
      <c r="C26" s="806"/>
      <c r="D26" s="813"/>
      <c r="E26" s="814"/>
      <c r="F26" s="809"/>
      <c r="G26" s="809"/>
      <c r="H26" s="809"/>
      <c r="I26" s="809"/>
      <c r="J26" s="809"/>
      <c r="K26" s="809"/>
      <c r="L26" s="809"/>
      <c r="M26" s="809"/>
      <c r="N26" s="809"/>
      <c r="O26" s="809"/>
      <c r="P26" s="809"/>
      <c r="Q26" s="809"/>
      <c r="R26" s="809"/>
      <c r="S26" s="809"/>
      <c r="T26" s="809"/>
      <c r="U26" s="809"/>
      <c r="V26" s="809"/>
      <c r="W26" s="781"/>
      <c r="X26" s="781"/>
      <c r="Y26" s="781"/>
      <c r="Z26" s="781"/>
      <c r="AA26" s="781"/>
    </row>
    <row r="27" spans="1:27" customFormat="1" ht="12.75" customHeight="1" x14ac:dyDescent="0.2">
      <c r="A27" s="66"/>
      <c r="B27" s="226"/>
      <c r="C27" s="226"/>
      <c r="D27" s="7"/>
      <c r="E27" s="7"/>
      <c r="F27" s="7"/>
      <c r="G27" s="7"/>
      <c r="H27" s="7"/>
      <c r="I27" s="7"/>
      <c r="J27" s="7"/>
      <c r="K27" s="7"/>
      <c r="L27" s="7"/>
      <c r="M27" s="7"/>
      <c r="N27" s="7"/>
      <c r="O27" s="7"/>
      <c r="P27" s="7"/>
      <c r="Q27" s="7"/>
      <c r="R27" s="7"/>
      <c r="S27" s="7"/>
      <c r="T27" s="7"/>
      <c r="U27" s="7"/>
      <c r="V27" s="7"/>
      <c r="W27" s="225"/>
      <c r="X27" s="225"/>
      <c r="Y27" s="225"/>
      <c r="Z27" s="225"/>
      <c r="AA27" s="225"/>
    </row>
    <row r="28" spans="1:27" customFormat="1" ht="18.75" customHeight="1" x14ac:dyDescent="0.2">
      <c r="B28" s="48" t="s">
        <v>581</v>
      </c>
      <c r="O28" s="50"/>
      <c r="P28" s="50"/>
      <c r="Q28" s="50"/>
    </row>
    <row r="29" spans="1:27" customFormat="1" ht="18.75" customHeight="1" x14ac:dyDescent="0.2">
      <c r="B29" s="48" t="s">
        <v>640</v>
      </c>
      <c r="O29" s="50"/>
      <c r="P29" s="50"/>
      <c r="Q29" s="50"/>
    </row>
    <row r="30" spans="1:27" customFormat="1" ht="37.5" customHeight="1" x14ac:dyDescent="0.2">
      <c r="A30" s="66"/>
      <c r="B30" s="339" t="s">
        <v>550</v>
      </c>
      <c r="C30" s="340"/>
      <c r="D30" s="340"/>
      <c r="E30" s="340"/>
      <c r="F30" s="341"/>
      <c r="G30" s="339" t="s">
        <v>551</v>
      </c>
      <c r="H30" s="340"/>
      <c r="I30" s="340"/>
      <c r="J30" s="340"/>
      <c r="K30" s="340"/>
      <c r="L30" s="340"/>
      <c r="M30" s="340"/>
      <c r="N30" s="340"/>
      <c r="O30" s="340"/>
      <c r="P30" s="340"/>
      <c r="Q30" s="340"/>
      <c r="R30" s="340"/>
      <c r="S30" s="340"/>
      <c r="T30" s="340"/>
      <c r="U30" s="341"/>
      <c r="V30" s="771" t="s">
        <v>552</v>
      </c>
      <c r="W30" s="771"/>
      <c r="X30" s="771"/>
      <c r="Y30" s="817" t="s">
        <v>553</v>
      </c>
      <c r="Z30" s="817"/>
      <c r="AA30" s="817"/>
    </row>
    <row r="31" spans="1:27" customFormat="1" ht="45" customHeight="1" x14ac:dyDescent="0.2">
      <c r="A31" s="66"/>
      <c r="B31" s="818"/>
      <c r="C31" s="819"/>
      <c r="D31" s="819"/>
      <c r="E31" s="819"/>
      <c r="F31" s="820"/>
      <c r="G31" s="821"/>
      <c r="H31" s="822"/>
      <c r="I31" s="822"/>
      <c r="J31" s="822"/>
      <c r="K31" s="822"/>
      <c r="L31" s="822"/>
      <c r="M31" s="822"/>
      <c r="N31" s="822"/>
      <c r="O31" s="822"/>
      <c r="P31" s="822"/>
      <c r="Q31" s="822"/>
      <c r="R31" s="822"/>
      <c r="S31" s="822"/>
      <c r="T31" s="822"/>
      <c r="U31" s="823"/>
      <c r="V31" s="809"/>
      <c r="W31" s="809"/>
      <c r="X31" s="809"/>
      <c r="Y31" s="809"/>
      <c r="Z31" s="809"/>
      <c r="AA31" s="809"/>
    </row>
    <row r="32" spans="1:27" customFormat="1" ht="45" customHeight="1" x14ac:dyDescent="0.2">
      <c r="A32" s="66"/>
      <c r="B32" s="818"/>
      <c r="C32" s="819"/>
      <c r="D32" s="819"/>
      <c r="E32" s="819"/>
      <c r="F32" s="820"/>
      <c r="G32" s="821"/>
      <c r="H32" s="822"/>
      <c r="I32" s="822"/>
      <c r="J32" s="822"/>
      <c r="K32" s="822"/>
      <c r="L32" s="822"/>
      <c r="M32" s="822"/>
      <c r="N32" s="822"/>
      <c r="O32" s="822"/>
      <c r="P32" s="822"/>
      <c r="Q32" s="822"/>
      <c r="R32" s="822"/>
      <c r="S32" s="822"/>
      <c r="T32" s="822"/>
      <c r="U32" s="823"/>
      <c r="V32" s="813"/>
      <c r="W32" s="826"/>
      <c r="X32" s="814"/>
      <c r="Y32" s="813"/>
      <c r="Z32" s="826"/>
      <c r="AA32" s="814"/>
    </row>
    <row r="33" spans="1:31" customFormat="1" ht="45" customHeight="1" x14ac:dyDescent="0.2">
      <c r="A33" s="66"/>
      <c r="B33" s="818"/>
      <c r="C33" s="819"/>
      <c r="D33" s="819"/>
      <c r="E33" s="819"/>
      <c r="F33" s="820"/>
      <c r="G33" s="821"/>
      <c r="H33" s="822"/>
      <c r="I33" s="822"/>
      <c r="J33" s="822"/>
      <c r="K33" s="822"/>
      <c r="L33" s="822"/>
      <c r="M33" s="822"/>
      <c r="N33" s="822"/>
      <c r="O33" s="822"/>
      <c r="P33" s="822"/>
      <c r="Q33" s="822"/>
      <c r="R33" s="822"/>
      <c r="S33" s="822"/>
      <c r="T33" s="822"/>
      <c r="U33" s="823"/>
      <c r="V33" s="809"/>
      <c r="W33" s="809"/>
      <c r="X33" s="809"/>
      <c r="Y33" s="809"/>
      <c r="Z33" s="809"/>
      <c r="AA33" s="809"/>
    </row>
    <row r="34" spans="1:31" customFormat="1" ht="45" customHeight="1" x14ac:dyDescent="0.2">
      <c r="A34" s="66"/>
      <c r="B34" s="818"/>
      <c r="C34" s="819"/>
      <c r="D34" s="819"/>
      <c r="E34" s="819"/>
      <c r="F34" s="820"/>
      <c r="G34" s="821"/>
      <c r="H34" s="822"/>
      <c r="I34" s="822"/>
      <c r="J34" s="822"/>
      <c r="K34" s="822"/>
      <c r="L34" s="822"/>
      <c r="M34" s="822"/>
      <c r="N34" s="822"/>
      <c r="O34" s="822"/>
      <c r="P34" s="822"/>
      <c r="Q34" s="822"/>
      <c r="R34" s="822"/>
      <c r="S34" s="822"/>
      <c r="T34" s="822"/>
      <c r="U34" s="823"/>
      <c r="V34" s="813"/>
      <c r="W34" s="826"/>
      <c r="X34" s="814"/>
      <c r="Y34" s="813"/>
      <c r="Z34" s="826"/>
      <c r="AA34" s="814"/>
    </row>
    <row r="35" spans="1:31" customFormat="1" ht="45" customHeight="1" x14ac:dyDescent="0.2">
      <c r="A35" s="66"/>
      <c r="B35" s="818"/>
      <c r="C35" s="819"/>
      <c r="D35" s="819"/>
      <c r="E35" s="819"/>
      <c r="F35" s="820"/>
      <c r="G35" s="821"/>
      <c r="H35" s="822"/>
      <c r="I35" s="822"/>
      <c r="J35" s="822"/>
      <c r="K35" s="822"/>
      <c r="L35" s="822"/>
      <c r="M35" s="822"/>
      <c r="N35" s="822"/>
      <c r="O35" s="822"/>
      <c r="P35" s="822"/>
      <c r="Q35" s="822"/>
      <c r="R35" s="822"/>
      <c r="S35" s="822"/>
      <c r="T35" s="822"/>
      <c r="U35" s="823"/>
      <c r="V35" s="809"/>
      <c r="W35" s="809"/>
      <c r="X35" s="809"/>
      <c r="Y35" s="809"/>
      <c r="Z35" s="809"/>
      <c r="AA35" s="809"/>
    </row>
    <row r="36" spans="1:31" customFormat="1" ht="45" customHeight="1" x14ac:dyDescent="0.2">
      <c r="A36" s="66"/>
      <c r="B36" s="818"/>
      <c r="C36" s="819"/>
      <c r="D36" s="819"/>
      <c r="E36" s="819"/>
      <c r="F36" s="820"/>
      <c r="G36" s="821"/>
      <c r="H36" s="822"/>
      <c r="I36" s="822"/>
      <c r="J36" s="822"/>
      <c r="K36" s="822"/>
      <c r="L36" s="822"/>
      <c r="M36" s="822"/>
      <c r="N36" s="822"/>
      <c r="O36" s="822"/>
      <c r="P36" s="822"/>
      <c r="Q36" s="822"/>
      <c r="R36" s="822"/>
      <c r="S36" s="822"/>
      <c r="T36" s="822"/>
      <c r="U36" s="823"/>
      <c r="V36" s="813"/>
      <c r="W36" s="826"/>
      <c r="X36" s="814"/>
      <c r="Y36" s="813"/>
      <c r="Z36" s="826"/>
      <c r="AA36" s="814"/>
    </row>
    <row r="37" spans="1:31" customFormat="1" ht="15" customHeight="1" x14ac:dyDescent="0.2">
      <c r="B37" s="2"/>
      <c r="C37" s="2"/>
      <c r="D37" s="2"/>
      <c r="E37" s="2"/>
      <c r="F37" s="2"/>
      <c r="G37" s="2"/>
      <c r="H37" s="2"/>
      <c r="I37" s="2"/>
      <c r="J37" s="2"/>
      <c r="K37" s="2"/>
      <c r="L37" s="2"/>
      <c r="M37" s="5"/>
      <c r="N37" s="5"/>
      <c r="O37" s="3"/>
      <c r="P37" s="2"/>
      <c r="Q37" s="2"/>
      <c r="R37" s="2"/>
      <c r="S37" s="5"/>
      <c r="T37" s="5"/>
      <c r="U37" s="3"/>
      <c r="V37" s="2"/>
      <c r="W37" s="2"/>
      <c r="X37" s="2"/>
      <c r="Y37" s="5"/>
      <c r="Z37" s="5"/>
      <c r="AA37" s="3"/>
    </row>
    <row r="38" spans="1:31" customFormat="1" ht="21" customHeight="1" x14ac:dyDescent="0.2">
      <c r="B38" s="48" t="s">
        <v>582</v>
      </c>
      <c r="O38" s="50"/>
      <c r="P38" s="50"/>
      <c r="Q38" s="50"/>
    </row>
    <row r="39" spans="1:31" customFormat="1" ht="21" customHeight="1" x14ac:dyDescent="0.2">
      <c r="B39" s="48" t="s">
        <v>640</v>
      </c>
      <c r="O39" s="50"/>
      <c r="P39" s="50"/>
      <c r="Q39" s="50"/>
    </row>
    <row r="40" spans="1:31" customFormat="1" ht="30" customHeight="1" x14ac:dyDescent="0.2">
      <c r="B40" s="342" t="s">
        <v>554</v>
      </c>
      <c r="C40" s="343"/>
      <c r="D40" s="343"/>
      <c r="E40" s="344"/>
      <c r="F40" s="702" t="s">
        <v>531</v>
      </c>
      <c r="G40" s="703"/>
      <c r="H40" s="703"/>
      <c r="I40" s="704"/>
      <c r="J40" s="702" t="s">
        <v>532</v>
      </c>
      <c r="K40" s="703"/>
      <c r="L40" s="703"/>
      <c r="M40" s="703"/>
      <c r="N40" s="702" t="s">
        <v>566</v>
      </c>
      <c r="O40" s="703"/>
      <c r="P40" s="703"/>
      <c r="Q40" s="704"/>
      <c r="R40" s="2"/>
      <c r="S40" s="2"/>
      <c r="T40" s="2"/>
      <c r="U40" s="2"/>
      <c r="V40" s="50"/>
      <c r="AE40" s="49"/>
    </row>
    <row r="41" spans="1:31" customFormat="1" ht="30" customHeight="1" x14ac:dyDescent="0.2">
      <c r="B41" s="669"/>
      <c r="C41" s="670"/>
      <c r="D41" s="670"/>
      <c r="E41" s="671"/>
      <c r="F41" s="774"/>
      <c r="G41" s="775"/>
      <c r="H41" s="775"/>
      <c r="I41" s="776"/>
      <c r="J41" s="774"/>
      <c r="K41" s="775"/>
      <c r="L41" s="775"/>
      <c r="M41" s="775"/>
      <c r="N41" s="833">
        <f>+IFERROR(AVERAGE(F41,J41*12/9),"")</f>
        <v>0</v>
      </c>
      <c r="O41" s="833"/>
      <c r="P41" s="833"/>
      <c r="Q41" s="833"/>
      <c r="R41" s="275"/>
      <c r="S41" s="275"/>
      <c r="T41" s="275"/>
      <c r="U41" s="275"/>
      <c r="V41" s="50"/>
      <c r="AA41" s="47" t="s">
        <v>410</v>
      </c>
      <c r="AC41" s="49"/>
    </row>
    <row r="42" spans="1:31" s="114" customFormat="1" ht="30" customHeight="1" x14ac:dyDescent="0.2">
      <c r="B42" s="771" t="s">
        <v>75</v>
      </c>
      <c r="C42" s="771"/>
      <c r="D42" s="771"/>
      <c r="E42" s="771"/>
      <c r="F42" s="339" t="s">
        <v>76</v>
      </c>
      <c r="G42" s="340"/>
      <c r="H42" s="340"/>
      <c r="I42" s="341"/>
      <c r="J42" s="771" t="s">
        <v>555</v>
      </c>
      <c r="K42" s="771"/>
      <c r="L42" s="771"/>
      <c r="M42" s="771"/>
      <c r="N42" s="832"/>
      <c r="O42" s="672" t="s">
        <v>47</v>
      </c>
      <c r="P42" s="673"/>
      <c r="Q42" s="673"/>
      <c r="R42" s="673"/>
      <c r="S42" s="673"/>
      <c r="T42" s="673"/>
      <c r="U42" s="673"/>
      <c r="V42" s="340"/>
      <c r="W42" s="340"/>
      <c r="X42" s="341"/>
      <c r="Y42" s="817" t="s">
        <v>556</v>
      </c>
      <c r="Z42" s="817"/>
      <c r="AA42" s="817"/>
    </row>
    <row r="43" spans="1:31" s="114" customFormat="1" ht="60" customHeight="1" x14ac:dyDescent="0.2">
      <c r="B43" s="840"/>
      <c r="C43" s="840"/>
      <c r="D43" s="840"/>
      <c r="E43" s="840"/>
      <c r="F43" s="827"/>
      <c r="G43" s="828"/>
      <c r="H43" s="828"/>
      <c r="I43" s="829"/>
      <c r="J43" s="830"/>
      <c r="K43" s="830"/>
      <c r="L43" s="830"/>
      <c r="M43" s="830"/>
      <c r="N43" s="830"/>
      <c r="O43" s="827"/>
      <c r="P43" s="828"/>
      <c r="Q43" s="828"/>
      <c r="R43" s="828"/>
      <c r="S43" s="828"/>
      <c r="T43" s="828"/>
      <c r="U43" s="828"/>
      <c r="V43" s="828"/>
      <c r="W43" s="828"/>
      <c r="X43" s="829"/>
      <c r="Y43" s="831"/>
      <c r="Z43" s="831"/>
      <c r="AA43" s="831"/>
    </row>
    <row r="44" spans="1:31" s="114" customFormat="1" ht="60" customHeight="1" x14ac:dyDescent="0.2">
      <c r="B44" s="840"/>
      <c r="C44" s="840"/>
      <c r="D44" s="840"/>
      <c r="E44" s="840"/>
      <c r="F44" s="827"/>
      <c r="G44" s="828"/>
      <c r="H44" s="828"/>
      <c r="I44" s="829"/>
      <c r="J44" s="830"/>
      <c r="K44" s="830"/>
      <c r="L44" s="830"/>
      <c r="M44" s="830"/>
      <c r="N44" s="830"/>
      <c r="O44" s="827"/>
      <c r="P44" s="828"/>
      <c r="Q44" s="828"/>
      <c r="R44" s="828"/>
      <c r="S44" s="828"/>
      <c r="T44" s="828"/>
      <c r="U44" s="828"/>
      <c r="V44" s="828"/>
      <c r="W44" s="828"/>
      <c r="X44" s="829"/>
      <c r="Y44" s="831"/>
      <c r="Z44" s="831"/>
      <c r="AA44" s="831"/>
    </row>
    <row r="45" spans="1:31" s="114" customFormat="1" ht="60" customHeight="1" x14ac:dyDescent="0.2">
      <c r="B45" s="840"/>
      <c r="C45" s="840"/>
      <c r="D45" s="840"/>
      <c r="E45" s="840"/>
      <c r="F45" s="827"/>
      <c r="G45" s="828"/>
      <c r="H45" s="828"/>
      <c r="I45" s="829"/>
      <c r="J45" s="830"/>
      <c r="K45" s="830"/>
      <c r="L45" s="830"/>
      <c r="M45" s="830"/>
      <c r="N45" s="830"/>
      <c r="O45" s="827"/>
      <c r="P45" s="828"/>
      <c r="Q45" s="828"/>
      <c r="R45" s="828"/>
      <c r="S45" s="828"/>
      <c r="T45" s="828"/>
      <c r="U45" s="828"/>
      <c r="V45" s="828"/>
      <c r="W45" s="828"/>
      <c r="X45" s="829"/>
      <c r="Y45" s="831"/>
      <c r="Z45" s="831"/>
      <c r="AA45" s="831"/>
    </row>
    <row r="46" spans="1:31" s="114" customFormat="1" ht="15.6" customHeight="1" x14ac:dyDescent="0.2">
      <c r="B46" s="143"/>
      <c r="C46" s="143"/>
      <c r="D46" s="143"/>
      <c r="E46" s="143"/>
      <c r="F46" s="276"/>
      <c r="G46" s="276"/>
      <c r="H46" s="276"/>
      <c r="I46" s="276"/>
      <c r="J46" s="186"/>
      <c r="K46" s="186"/>
      <c r="L46" s="186"/>
      <c r="M46" s="186"/>
      <c r="N46" s="186"/>
      <c r="O46" s="276"/>
      <c r="P46" s="276"/>
      <c r="Q46" s="276"/>
      <c r="R46" s="276"/>
      <c r="S46" s="276"/>
      <c r="T46" s="276"/>
      <c r="U46" s="276"/>
      <c r="V46" s="276"/>
      <c r="W46" s="276"/>
      <c r="X46" s="276"/>
      <c r="Y46" s="277"/>
      <c r="Z46" s="277"/>
      <c r="AA46" s="277"/>
    </row>
    <row r="47" spans="1:31" customFormat="1" ht="21" customHeight="1" x14ac:dyDescent="0.2">
      <c r="B47" s="48" t="s">
        <v>583</v>
      </c>
    </row>
    <row r="48" spans="1:31" customFormat="1" ht="15" customHeight="1" x14ac:dyDescent="0.2">
      <c r="B48" s="48"/>
      <c r="Q48" s="49"/>
      <c r="Y48" s="49" t="s">
        <v>410</v>
      </c>
      <c r="AA48" s="49"/>
    </row>
    <row r="49" spans="2:27" customFormat="1" ht="15" customHeight="1" x14ac:dyDescent="0.2">
      <c r="B49" s="754"/>
      <c r="C49" s="755"/>
      <c r="D49" s="755"/>
      <c r="E49" s="755"/>
      <c r="F49" s="755"/>
      <c r="G49" s="756"/>
      <c r="H49" s="693" t="s">
        <v>531</v>
      </c>
      <c r="I49" s="694"/>
      <c r="J49" s="694"/>
      <c r="K49" s="694"/>
      <c r="L49" s="694"/>
      <c r="M49" s="695"/>
      <c r="N49" s="693" t="s">
        <v>532</v>
      </c>
      <c r="O49" s="694"/>
      <c r="P49" s="694"/>
      <c r="Q49" s="694"/>
      <c r="R49" s="694"/>
      <c r="S49" s="695"/>
      <c r="T49" s="693" t="s">
        <v>566</v>
      </c>
      <c r="U49" s="694"/>
      <c r="V49" s="694"/>
      <c r="W49" s="694"/>
      <c r="X49" s="694"/>
      <c r="Y49" s="695"/>
    </row>
    <row r="50" spans="2:27" customFormat="1" ht="15" customHeight="1" x14ac:dyDescent="0.2">
      <c r="B50" s="757"/>
      <c r="C50" s="758"/>
      <c r="D50" s="758"/>
      <c r="E50" s="758"/>
      <c r="F50" s="758"/>
      <c r="G50" s="759"/>
      <c r="H50" s="693" t="s">
        <v>83</v>
      </c>
      <c r="I50" s="694"/>
      <c r="J50" s="695"/>
      <c r="K50" s="693" t="s">
        <v>82</v>
      </c>
      <c r="L50" s="694"/>
      <c r="M50" s="695"/>
      <c r="N50" s="693" t="s">
        <v>83</v>
      </c>
      <c r="O50" s="694"/>
      <c r="P50" s="695"/>
      <c r="Q50" s="693" t="s">
        <v>82</v>
      </c>
      <c r="R50" s="694"/>
      <c r="S50" s="695"/>
      <c r="T50" s="693" t="s">
        <v>83</v>
      </c>
      <c r="U50" s="694"/>
      <c r="V50" s="695"/>
      <c r="W50" s="693" t="s">
        <v>82</v>
      </c>
      <c r="X50" s="694"/>
      <c r="Y50" s="695"/>
    </row>
    <row r="51" spans="2:27" customFormat="1" ht="16.5" customHeight="1" x14ac:dyDescent="0.2">
      <c r="B51" s="802" t="s">
        <v>55</v>
      </c>
      <c r="C51" s="802"/>
      <c r="D51" s="802"/>
      <c r="E51" s="802"/>
      <c r="F51" s="802"/>
      <c r="G51" s="802"/>
      <c r="H51" s="751">
        <f>SUM(H52:J55)</f>
        <v>0</v>
      </c>
      <c r="I51" s="752"/>
      <c r="J51" s="753"/>
      <c r="K51" s="751">
        <f>SUM(K52:M55)</f>
        <v>0</v>
      </c>
      <c r="L51" s="752"/>
      <c r="M51" s="753"/>
      <c r="N51" s="751">
        <f>SUM(N52:P55)</f>
        <v>0</v>
      </c>
      <c r="O51" s="752"/>
      <c r="P51" s="753"/>
      <c r="Q51" s="751">
        <f>SUM(Q52:S55)</f>
        <v>0</v>
      </c>
      <c r="R51" s="752"/>
      <c r="S51" s="753"/>
      <c r="T51" s="837">
        <f t="shared" ref="T51:T62" si="0">IFERROR(AVERAGE(H51,N51*12/9),"")</f>
        <v>0</v>
      </c>
      <c r="U51" s="838"/>
      <c r="V51" s="839"/>
      <c r="W51" s="837">
        <f t="shared" ref="W51:W62" si="1">IFERROR(AVERAGE(K51,Q51*12/9),"")</f>
        <v>0</v>
      </c>
      <c r="X51" s="838"/>
      <c r="Y51" s="839"/>
    </row>
    <row r="52" spans="2:27" customFormat="1" ht="15" customHeight="1" x14ac:dyDescent="0.2">
      <c r="B52" s="772" t="s">
        <v>64</v>
      </c>
      <c r="C52" s="772"/>
      <c r="D52" s="770" t="s">
        <v>53</v>
      </c>
      <c r="E52" s="770"/>
      <c r="F52" s="770"/>
      <c r="G52" s="770"/>
      <c r="H52" s="767"/>
      <c r="I52" s="768"/>
      <c r="J52" s="769"/>
      <c r="K52" s="767"/>
      <c r="L52" s="768"/>
      <c r="M52" s="769"/>
      <c r="N52" s="767"/>
      <c r="O52" s="768"/>
      <c r="P52" s="769"/>
      <c r="Q52" s="767"/>
      <c r="R52" s="768"/>
      <c r="S52" s="769"/>
      <c r="T52" s="837">
        <f t="shared" si="0"/>
        <v>0</v>
      </c>
      <c r="U52" s="838"/>
      <c r="V52" s="839"/>
      <c r="W52" s="837">
        <f t="shared" si="1"/>
        <v>0</v>
      </c>
      <c r="X52" s="838"/>
      <c r="Y52" s="839"/>
    </row>
    <row r="53" spans="2:27" customFormat="1" ht="15" customHeight="1" x14ac:dyDescent="0.2">
      <c r="B53" s="772"/>
      <c r="C53" s="772"/>
      <c r="D53" s="770" t="s">
        <v>42</v>
      </c>
      <c r="E53" s="770"/>
      <c r="F53" s="770"/>
      <c r="G53" s="770"/>
      <c r="H53" s="767"/>
      <c r="I53" s="768"/>
      <c r="J53" s="769"/>
      <c r="K53" s="767"/>
      <c r="L53" s="768"/>
      <c r="M53" s="769"/>
      <c r="N53" s="767"/>
      <c r="O53" s="768"/>
      <c r="P53" s="769"/>
      <c r="Q53" s="767"/>
      <c r="R53" s="768"/>
      <c r="S53" s="769"/>
      <c r="T53" s="837">
        <f t="shared" si="0"/>
        <v>0</v>
      </c>
      <c r="U53" s="838"/>
      <c r="V53" s="839"/>
      <c r="W53" s="837">
        <f t="shared" si="1"/>
        <v>0</v>
      </c>
      <c r="X53" s="838"/>
      <c r="Y53" s="839"/>
    </row>
    <row r="54" spans="2:27" customFormat="1" ht="15" customHeight="1" x14ac:dyDescent="0.2">
      <c r="B54" s="772"/>
      <c r="C54" s="772"/>
      <c r="D54" s="770" t="s">
        <v>54</v>
      </c>
      <c r="E54" s="770"/>
      <c r="F54" s="770"/>
      <c r="G54" s="770"/>
      <c r="H54" s="767"/>
      <c r="I54" s="768"/>
      <c r="J54" s="769"/>
      <c r="K54" s="767"/>
      <c r="L54" s="768"/>
      <c r="M54" s="769"/>
      <c r="N54" s="767"/>
      <c r="O54" s="768"/>
      <c r="P54" s="769"/>
      <c r="Q54" s="767"/>
      <c r="R54" s="768"/>
      <c r="S54" s="769"/>
      <c r="T54" s="837">
        <f t="shared" si="0"/>
        <v>0</v>
      </c>
      <c r="U54" s="838"/>
      <c r="V54" s="839"/>
      <c r="W54" s="837">
        <f t="shared" si="1"/>
        <v>0</v>
      </c>
      <c r="X54" s="838"/>
      <c r="Y54" s="839"/>
    </row>
    <row r="55" spans="2:27" customFormat="1" ht="15" customHeight="1" thickBot="1" x14ac:dyDescent="0.25">
      <c r="B55" s="773"/>
      <c r="C55" s="773"/>
      <c r="D55" s="766" t="s">
        <v>62</v>
      </c>
      <c r="E55" s="766"/>
      <c r="F55" s="766"/>
      <c r="G55" s="766"/>
      <c r="H55" s="760"/>
      <c r="I55" s="761"/>
      <c r="J55" s="762"/>
      <c r="K55" s="760"/>
      <c r="L55" s="761"/>
      <c r="M55" s="762"/>
      <c r="N55" s="760"/>
      <c r="O55" s="761"/>
      <c r="P55" s="762"/>
      <c r="Q55" s="760"/>
      <c r="R55" s="761"/>
      <c r="S55" s="762"/>
      <c r="T55" s="834">
        <f t="shared" si="0"/>
        <v>0</v>
      </c>
      <c r="U55" s="835"/>
      <c r="V55" s="836"/>
      <c r="W55" s="834">
        <f t="shared" si="1"/>
        <v>0</v>
      </c>
      <c r="X55" s="835"/>
      <c r="Y55" s="836"/>
    </row>
    <row r="56" spans="2:27" customFormat="1" ht="15" customHeight="1" thickTop="1" x14ac:dyDescent="0.2">
      <c r="B56" s="797" t="s">
        <v>65</v>
      </c>
      <c r="C56" s="797"/>
      <c r="D56" s="763" t="s">
        <v>21</v>
      </c>
      <c r="E56" s="764"/>
      <c r="F56" s="764"/>
      <c r="G56" s="765"/>
      <c r="H56" s="799"/>
      <c r="I56" s="800"/>
      <c r="J56" s="801"/>
      <c r="K56" s="799"/>
      <c r="L56" s="800"/>
      <c r="M56" s="801"/>
      <c r="N56" s="799"/>
      <c r="O56" s="800"/>
      <c r="P56" s="801"/>
      <c r="Q56" s="799"/>
      <c r="R56" s="800"/>
      <c r="S56" s="801"/>
      <c r="T56" s="841">
        <f t="shared" si="0"/>
        <v>0</v>
      </c>
      <c r="U56" s="842"/>
      <c r="V56" s="843"/>
      <c r="W56" s="841">
        <f t="shared" si="1"/>
        <v>0</v>
      </c>
      <c r="X56" s="842"/>
      <c r="Y56" s="843"/>
    </row>
    <row r="57" spans="2:27" customFormat="1" ht="15" customHeight="1" x14ac:dyDescent="0.2">
      <c r="B57" s="798"/>
      <c r="C57" s="798"/>
      <c r="D57" s="782" t="s">
        <v>43</v>
      </c>
      <c r="E57" s="783"/>
      <c r="F57" s="783"/>
      <c r="G57" s="784"/>
      <c r="H57" s="767"/>
      <c r="I57" s="768"/>
      <c r="J57" s="769"/>
      <c r="K57" s="767"/>
      <c r="L57" s="768"/>
      <c r="M57" s="769"/>
      <c r="N57" s="767"/>
      <c r="O57" s="768"/>
      <c r="P57" s="769"/>
      <c r="Q57" s="767"/>
      <c r="R57" s="768"/>
      <c r="S57" s="769"/>
      <c r="T57" s="837">
        <f t="shared" si="0"/>
        <v>0</v>
      </c>
      <c r="U57" s="838"/>
      <c r="V57" s="839"/>
      <c r="W57" s="837">
        <f t="shared" si="1"/>
        <v>0</v>
      </c>
      <c r="X57" s="838"/>
      <c r="Y57" s="839"/>
    </row>
    <row r="58" spans="2:27" customFormat="1" ht="15" customHeight="1" x14ac:dyDescent="0.2">
      <c r="B58" s="798"/>
      <c r="C58" s="798"/>
      <c r="D58" s="782" t="s">
        <v>44</v>
      </c>
      <c r="E58" s="783"/>
      <c r="F58" s="783"/>
      <c r="G58" s="784"/>
      <c r="H58" s="767"/>
      <c r="I58" s="768"/>
      <c r="J58" s="769"/>
      <c r="K58" s="767"/>
      <c r="L58" s="768"/>
      <c r="M58" s="769"/>
      <c r="N58" s="767"/>
      <c r="O58" s="768"/>
      <c r="P58" s="769"/>
      <c r="Q58" s="767"/>
      <c r="R58" s="768"/>
      <c r="S58" s="769"/>
      <c r="T58" s="837">
        <f t="shared" si="0"/>
        <v>0</v>
      </c>
      <c r="U58" s="838"/>
      <c r="V58" s="839"/>
      <c r="W58" s="837">
        <f t="shared" si="1"/>
        <v>0</v>
      </c>
      <c r="X58" s="838"/>
      <c r="Y58" s="839"/>
    </row>
    <row r="59" spans="2:27" customFormat="1" ht="15" customHeight="1" x14ac:dyDescent="0.2">
      <c r="B59" s="798"/>
      <c r="C59" s="798"/>
      <c r="D59" s="782" t="s">
        <v>59</v>
      </c>
      <c r="E59" s="783"/>
      <c r="F59" s="783"/>
      <c r="G59" s="784"/>
      <c r="H59" s="767"/>
      <c r="I59" s="768"/>
      <c r="J59" s="769"/>
      <c r="K59" s="767"/>
      <c r="L59" s="768"/>
      <c r="M59" s="769"/>
      <c r="N59" s="767"/>
      <c r="O59" s="768"/>
      <c r="P59" s="769"/>
      <c r="Q59" s="767"/>
      <c r="R59" s="768"/>
      <c r="S59" s="769"/>
      <c r="T59" s="837">
        <f t="shared" si="0"/>
        <v>0</v>
      </c>
      <c r="U59" s="838"/>
      <c r="V59" s="839"/>
      <c r="W59" s="837">
        <f t="shared" si="1"/>
        <v>0</v>
      </c>
      <c r="X59" s="838"/>
      <c r="Y59" s="839"/>
    </row>
    <row r="60" spans="2:27" customFormat="1" ht="15" customHeight="1" x14ac:dyDescent="0.2">
      <c r="B60" s="798"/>
      <c r="C60" s="798"/>
      <c r="D60" s="782" t="s">
        <v>60</v>
      </c>
      <c r="E60" s="783"/>
      <c r="F60" s="783"/>
      <c r="G60" s="784"/>
      <c r="H60" s="767"/>
      <c r="I60" s="768"/>
      <c r="J60" s="769"/>
      <c r="K60" s="767"/>
      <c r="L60" s="768"/>
      <c r="M60" s="769"/>
      <c r="N60" s="767"/>
      <c r="O60" s="768"/>
      <c r="P60" s="769"/>
      <c r="Q60" s="767"/>
      <c r="R60" s="768"/>
      <c r="S60" s="769"/>
      <c r="T60" s="837">
        <f t="shared" si="0"/>
        <v>0</v>
      </c>
      <c r="U60" s="838"/>
      <c r="V60" s="839"/>
      <c r="W60" s="837">
        <f t="shared" si="1"/>
        <v>0</v>
      </c>
      <c r="X60" s="838"/>
      <c r="Y60" s="839"/>
    </row>
    <row r="61" spans="2:27" customFormat="1" ht="15" customHeight="1" x14ac:dyDescent="0.2">
      <c r="B61" s="798"/>
      <c r="C61" s="798"/>
      <c r="D61" s="782" t="s">
        <v>45</v>
      </c>
      <c r="E61" s="783"/>
      <c r="F61" s="783"/>
      <c r="G61" s="784"/>
      <c r="H61" s="767"/>
      <c r="I61" s="768"/>
      <c r="J61" s="769"/>
      <c r="K61" s="767"/>
      <c r="L61" s="768"/>
      <c r="M61" s="769"/>
      <c r="N61" s="767"/>
      <c r="O61" s="768"/>
      <c r="P61" s="769"/>
      <c r="Q61" s="767"/>
      <c r="R61" s="768"/>
      <c r="S61" s="769"/>
      <c r="T61" s="837">
        <f t="shared" si="0"/>
        <v>0</v>
      </c>
      <c r="U61" s="838"/>
      <c r="V61" s="839"/>
      <c r="W61" s="837">
        <f t="shared" si="1"/>
        <v>0</v>
      </c>
      <c r="X61" s="838"/>
      <c r="Y61" s="839"/>
    </row>
    <row r="62" spans="2:27" customFormat="1" ht="15" customHeight="1" x14ac:dyDescent="0.2">
      <c r="B62" s="798"/>
      <c r="C62" s="798"/>
      <c r="D62" s="782" t="s">
        <v>61</v>
      </c>
      <c r="E62" s="783"/>
      <c r="F62" s="783"/>
      <c r="G62" s="784"/>
      <c r="H62" s="767"/>
      <c r="I62" s="768"/>
      <c r="J62" s="769"/>
      <c r="K62" s="767"/>
      <c r="L62" s="768"/>
      <c r="M62" s="769"/>
      <c r="N62" s="767"/>
      <c r="O62" s="768"/>
      <c r="P62" s="769"/>
      <c r="Q62" s="767"/>
      <c r="R62" s="768"/>
      <c r="S62" s="769"/>
      <c r="T62" s="837">
        <f t="shared" si="0"/>
        <v>0</v>
      </c>
      <c r="U62" s="838"/>
      <c r="V62" s="839"/>
      <c r="W62" s="837">
        <f t="shared" si="1"/>
        <v>0</v>
      </c>
      <c r="X62" s="838"/>
      <c r="Y62" s="839"/>
    </row>
    <row r="63" spans="2:27" customFormat="1" ht="15" customHeight="1" x14ac:dyDescent="0.2">
      <c r="B63" s="2"/>
      <c r="C63" s="2"/>
      <c r="D63" s="2"/>
      <c r="E63" s="2"/>
      <c r="F63" s="2"/>
      <c r="G63" s="2"/>
      <c r="H63" s="2"/>
      <c r="I63" s="2"/>
      <c r="J63" s="2"/>
      <c r="K63" s="2"/>
      <c r="L63" s="2"/>
      <c r="M63" s="5"/>
      <c r="N63" s="5"/>
      <c r="O63" s="3"/>
      <c r="P63" s="2"/>
      <c r="Q63" s="2"/>
      <c r="R63" s="2"/>
      <c r="S63" s="5"/>
      <c r="T63" s="5"/>
      <c r="U63" s="3"/>
      <c r="V63" s="2"/>
      <c r="W63" s="2"/>
      <c r="X63" s="2"/>
      <c r="Y63" s="5"/>
      <c r="Z63" s="5"/>
      <c r="AA63" s="3"/>
    </row>
    <row r="64" spans="2:27" customFormat="1" ht="15" customHeight="1" x14ac:dyDescent="0.2">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row>
    <row r="65" spans="2:27" customFormat="1" ht="21" customHeight="1" x14ac:dyDescent="0.2">
      <c r="B65" s="48" t="s">
        <v>584</v>
      </c>
      <c r="AA65" s="67" t="s">
        <v>58</v>
      </c>
    </row>
    <row r="66" spans="2:27" customFormat="1" ht="15" customHeight="1" x14ac:dyDescent="0.2">
      <c r="B66" s="339" t="s">
        <v>250</v>
      </c>
      <c r="C66" s="341"/>
      <c r="D66" s="778" t="s">
        <v>483</v>
      </c>
      <c r="E66" s="778"/>
      <c r="F66" s="778"/>
      <c r="G66" s="778"/>
      <c r="H66" s="778"/>
      <c r="I66" s="778"/>
      <c r="J66" s="778" t="s">
        <v>463</v>
      </c>
      <c r="K66" s="778"/>
      <c r="L66" s="778"/>
      <c r="M66" s="778"/>
      <c r="N66" s="778"/>
      <c r="O66" s="778"/>
      <c r="P66" s="778"/>
      <c r="Q66" s="778"/>
      <c r="R66" s="778"/>
      <c r="S66" s="778"/>
      <c r="T66" s="778"/>
      <c r="U66" s="778"/>
      <c r="V66" s="778"/>
      <c r="W66" s="778"/>
      <c r="X66" s="330" t="s">
        <v>1</v>
      </c>
      <c r="Y66" s="332"/>
      <c r="Z66" s="330" t="s">
        <v>2</v>
      </c>
      <c r="AA66" s="332"/>
    </row>
    <row r="67" spans="2:27" customFormat="1" ht="15" customHeight="1" x14ac:dyDescent="0.2">
      <c r="B67" s="791" t="s">
        <v>531</v>
      </c>
      <c r="C67" s="792"/>
      <c r="D67" s="816"/>
      <c r="E67" s="816"/>
      <c r="F67" s="816"/>
      <c r="G67" s="816"/>
      <c r="H67" s="816"/>
      <c r="I67" s="816"/>
      <c r="J67" s="546"/>
      <c r="K67" s="546"/>
      <c r="L67" s="546"/>
      <c r="M67" s="546"/>
      <c r="N67" s="546"/>
      <c r="O67" s="546"/>
      <c r="P67" s="546"/>
      <c r="Q67" s="546"/>
      <c r="R67" s="546"/>
      <c r="S67" s="546"/>
      <c r="T67" s="546"/>
      <c r="U67" s="546"/>
      <c r="V67" s="546"/>
      <c r="W67" s="546"/>
      <c r="X67" s="544"/>
      <c r="Y67" s="544"/>
      <c r="Z67" s="544"/>
      <c r="AA67" s="544"/>
    </row>
    <row r="68" spans="2:27" customFormat="1" ht="15" customHeight="1" x14ac:dyDescent="0.2">
      <c r="B68" s="793"/>
      <c r="C68" s="794"/>
      <c r="D68" s="741"/>
      <c r="E68" s="742"/>
      <c r="F68" s="742"/>
      <c r="G68" s="742"/>
      <c r="H68" s="742"/>
      <c r="I68" s="743"/>
      <c r="J68" s="744"/>
      <c r="K68" s="745"/>
      <c r="L68" s="745"/>
      <c r="M68" s="745"/>
      <c r="N68" s="745"/>
      <c r="O68" s="745"/>
      <c r="P68" s="745"/>
      <c r="Q68" s="745"/>
      <c r="R68" s="745"/>
      <c r="S68" s="745"/>
      <c r="T68" s="745"/>
      <c r="U68" s="745"/>
      <c r="V68" s="745"/>
      <c r="W68" s="746"/>
      <c r="X68" s="544"/>
      <c r="Y68" s="544"/>
      <c r="Z68" s="544"/>
      <c r="AA68" s="544"/>
    </row>
    <row r="69" spans="2:27" customFormat="1" ht="15" customHeight="1" x14ac:dyDescent="0.2">
      <c r="B69" s="793"/>
      <c r="C69" s="794"/>
      <c r="D69" s="741"/>
      <c r="E69" s="742"/>
      <c r="F69" s="742"/>
      <c r="G69" s="742"/>
      <c r="H69" s="742"/>
      <c r="I69" s="743"/>
      <c r="J69" s="744"/>
      <c r="K69" s="745"/>
      <c r="L69" s="745"/>
      <c r="M69" s="745"/>
      <c r="N69" s="745"/>
      <c r="O69" s="745"/>
      <c r="P69" s="745"/>
      <c r="Q69" s="745"/>
      <c r="R69" s="745"/>
      <c r="S69" s="745"/>
      <c r="T69" s="745"/>
      <c r="U69" s="745"/>
      <c r="V69" s="745"/>
      <c r="W69" s="746"/>
      <c r="X69" s="544"/>
      <c r="Y69" s="544"/>
      <c r="Z69" s="544"/>
      <c r="AA69" s="544"/>
    </row>
    <row r="70" spans="2:27" customFormat="1" ht="15" customHeight="1" x14ac:dyDescent="0.2">
      <c r="B70" s="795"/>
      <c r="C70" s="796"/>
      <c r="D70" s="741"/>
      <c r="E70" s="742"/>
      <c r="F70" s="742"/>
      <c r="G70" s="742"/>
      <c r="H70" s="742"/>
      <c r="I70" s="743"/>
      <c r="J70" s="744"/>
      <c r="K70" s="745"/>
      <c r="L70" s="745"/>
      <c r="M70" s="745"/>
      <c r="N70" s="745"/>
      <c r="O70" s="745"/>
      <c r="P70" s="745"/>
      <c r="Q70" s="745"/>
      <c r="R70" s="745"/>
      <c r="S70" s="745"/>
      <c r="T70" s="745"/>
      <c r="U70" s="745"/>
      <c r="V70" s="745"/>
      <c r="W70" s="746"/>
      <c r="X70" s="544"/>
      <c r="Y70" s="812"/>
      <c r="Z70" s="544"/>
      <c r="AA70" s="812"/>
    </row>
    <row r="71" spans="2:27" customFormat="1" ht="15" customHeight="1" x14ac:dyDescent="0.2">
      <c r="B71" s="339" t="s">
        <v>16</v>
      </c>
      <c r="C71" s="340"/>
      <c r="D71" s="340"/>
      <c r="E71" s="340"/>
      <c r="F71" s="340"/>
      <c r="G71" s="340"/>
      <c r="H71" s="340"/>
      <c r="I71" s="340"/>
      <c r="J71" s="340"/>
      <c r="K71" s="340"/>
      <c r="L71" s="340"/>
      <c r="M71" s="340"/>
      <c r="N71" s="340"/>
      <c r="O71" s="340"/>
      <c r="P71" s="340"/>
      <c r="Q71" s="340"/>
      <c r="R71" s="340"/>
      <c r="S71" s="340"/>
      <c r="T71" s="340"/>
      <c r="U71" s="340"/>
      <c r="V71" s="340"/>
      <c r="W71" s="341"/>
      <c r="X71" s="824">
        <f>SUM(X67:Y70)</f>
        <v>0</v>
      </c>
      <c r="Y71" s="825"/>
      <c r="Z71" s="824">
        <f>SUM(Z67:AA70)</f>
        <v>0</v>
      </c>
      <c r="AA71" s="825"/>
    </row>
    <row r="72" spans="2:27" customFormat="1" ht="15" customHeight="1" x14ac:dyDescent="0.2">
      <c r="B72" s="791" t="s">
        <v>532</v>
      </c>
      <c r="C72" s="792"/>
      <c r="D72" s="816"/>
      <c r="E72" s="816"/>
      <c r="F72" s="816"/>
      <c r="G72" s="816"/>
      <c r="H72" s="816"/>
      <c r="I72" s="816"/>
      <c r="J72" s="546"/>
      <c r="K72" s="546"/>
      <c r="L72" s="546"/>
      <c r="M72" s="546"/>
      <c r="N72" s="546"/>
      <c r="O72" s="546"/>
      <c r="P72" s="546"/>
      <c r="Q72" s="546"/>
      <c r="R72" s="546"/>
      <c r="S72" s="546"/>
      <c r="T72" s="546"/>
      <c r="U72" s="546"/>
      <c r="V72" s="546"/>
      <c r="W72" s="546"/>
      <c r="X72" s="544"/>
      <c r="Y72" s="544"/>
      <c r="Z72" s="544"/>
      <c r="AA72" s="544"/>
    </row>
    <row r="73" spans="2:27" customFormat="1" ht="15" customHeight="1" x14ac:dyDescent="0.2">
      <c r="B73" s="793"/>
      <c r="C73" s="794"/>
      <c r="D73" s="741"/>
      <c r="E73" s="742"/>
      <c r="F73" s="742"/>
      <c r="G73" s="742"/>
      <c r="H73" s="742"/>
      <c r="I73" s="743"/>
      <c r="J73" s="744"/>
      <c r="K73" s="745"/>
      <c r="L73" s="745"/>
      <c r="M73" s="745"/>
      <c r="N73" s="745"/>
      <c r="O73" s="745"/>
      <c r="P73" s="745"/>
      <c r="Q73" s="745"/>
      <c r="R73" s="745"/>
      <c r="S73" s="745"/>
      <c r="T73" s="745"/>
      <c r="U73" s="745"/>
      <c r="V73" s="745"/>
      <c r="W73" s="746"/>
      <c r="X73" s="544"/>
      <c r="Y73" s="544"/>
      <c r="Z73" s="544"/>
      <c r="AA73" s="544"/>
    </row>
    <row r="74" spans="2:27" customFormat="1" ht="15" customHeight="1" x14ac:dyDescent="0.2">
      <c r="B74" s="793"/>
      <c r="C74" s="794"/>
      <c r="D74" s="741"/>
      <c r="E74" s="742"/>
      <c r="F74" s="742"/>
      <c r="G74" s="742"/>
      <c r="H74" s="742"/>
      <c r="I74" s="743"/>
      <c r="J74" s="744"/>
      <c r="K74" s="745"/>
      <c r="L74" s="745"/>
      <c r="M74" s="745"/>
      <c r="N74" s="745"/>
      <c r="O74" s="745"/>
      <c r="P74" s="745"/>
      <c r="Q74" s="745"/>
      <c r="R74" s="745"/>
      <c r="S74" s="745"/>
      <c r="T74" s="745"/>
      <c r="U74" s="745"/>
      <c r="V74" s="745"/>
      <c r="W74" s="746"/>
      <c r="X74" s="544"/>
      <c r="Y74" s="544"/>
      <c r="Z74" s="544"/>
      <c r="AA74" s="544"/>
    </row>
    <row r="75" spans="2:27" customFormat="1" ht="15" customHeight="1" x14ac:dyDescent="0.2">
      <c r="B75" s="795"/>
      <c r="C75" s="796"/>
      <c r="D75" s="741"/>
      <c r="E75" s="742"/>
      <c r="F75" s="742"/>
      <c r="G75" s="742"/>
      <c r="H75" s="742"/>
      <c r="I75" s="743"/>
      <c r="J75" s="744"/>
      <c r="K75" s="745"/>
      <c r="L75" s="745"/>
      <c r="M75" s="745"/>
      <c r="N75" s="745"/>
      <c r="O75" s="745"/>
      <c r="P75" s="745"/>
      <c r="Q75" s="745"/>
      <c r="R75" s="745"/>
      <c r="S75" s="745"/>
      <c r="T75" s="745"/>
      <c r="U75" s="745"/>
      <c r="V75" s="745"/>
      <c r="W75" s="746"/>
      <c r="X75" s="544"/>
      <c r="Y75" s="812"/>
      <c r="Z75" s="544"/>
      <c r="AA75" s="812"/>
    </row>
    <row r="76" spans="2:27" customFormat="1" ht="15" customHeight="1" x14ac:dyDescent="0.2">
      <c r="B76" s="771" t="s">
        <v>16</v>
      </c>
      <c r="C76" s="771"/>
      <c r="D76" s="771"/>
      <c r="E76" s="771"/>
      <c r="F76" s="771"/>
      <c r="G76" s="771"/>
      <c r="H76" s="771"/>
      <c r="I76" s="771"/>
      <c r="J76" s="771"/>
      <c r="K76" s="771"/>
      <c r="L76" s="771"/>
      <c r="M76" s="771"/>
      <c r="N76" s="771"/>
      <c r="O76" s="771"/>
      <c r="P76" s="771"/>
      <c r="Q76" s="771"/>
      <c r="R76" s="771"/>
      <c r="S76" s="771"/>
      <c r="T76" s="771"/>
      <c r="U76" s="771"/>
      <c r="V76" s="771"/>
      <c r="W76" s="771"/>
      <c r="X76" s="815">
        <f>SUM(X72:Y75)</f>
        <v>0</v>
      </c>
      <c r="Y76" s="815"/>
      <c r="Z76" s="815">
        <f>SUM(Z72:AA75)</f>
        <v>0</v>
      </c>
      <c r="AA76" s="815"/>
    </row>
    <row r="77" spans="2:27" ht="15" customHeight="1" x14ac:dyDescent="0.2"/>
    <row r="78" spans="2:27" ht="15" customHeight="1" x14ac:dyDescent="0.2"/>
    <row r="79" spans="2:27" ht="15" customHeight="1" x14ac:dyDescent="0.2"/>
    <row r="80" spans="2:27"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sheetData>
  <mergeCells count="310">
    <mergeCell ref="T62:V62"/>
    <mergeCell ref="W62:Y62"/>
    <mergeCell ref="D11:E11"/>
    <mergeCell ref="F11:G11"/>
    <mergeCell ref="H11:J11"/>
    <mergeCell ref="K11:M11"/>
    <mergeCell ref="N11:T11"/>
    <mergeCell ref="U11:W11"/>
    <mergeCell ref="X11:Y11"/>
    <mergeCell ref="T59:V59"/>
    <mergeCell ref="W59:Y59"/>
    <mergeCell ref="T60:V60"/>
    <mergeCell ref="W60:Y60"/>
    <mergeCell ref="T61:V61"/>
    <mergeCell ref="W61:Y61"/>
    <mergeCell ref="T56:V56"/>
    <mergeCell ref="W56:Y56"/>
    <mergeCell ref="T57:V57"/>
    <mergeCell ref="W57:Y57"/>
    <mergeCell ref="T58:V58"/>
    <mergeCell ref="W58:Y58"/>
    <mergeCell ref="T53:V53"/>
    <mergeCell ref="W53:Y53"/>
    <mergeCell ref="T55:V55"/>
    <mergeCell ref="W55:Y55"/>
    <mergeCell ref="T50:V50"/>
    <mergeCell ref="W50:Y50"/>
    <mergeCell ref="T51:V51"/>
    <mergeCell ref="W51:Y51"/>
    <mergeCell ref="T52:V52"/>
    <mergeCell ref="W52:Y52"/>
    <mergeCell ref="Z11:AA11"/>
    <mergeCell ref="B43:E43"/>
    <mergeCell ref="F43:I43"/>
    <mergeCell ref="J43:N43"/>
    <mergeCell ref="O43:X43"/>
    <mergeCell ref="Y43:AA43"/>
    <mergeCell ref="J41:M41"/>
    <mergeCell ref="B42:E42"/>
    <mergeCell ref="T54:V54"/>
    <mergeCell ref="W54:Y54"/>
    <mergeCell ref="T49:Y49"/>
    <mergeCell ref="B44:E44"/>
    <mergeCell ref="F44:I44"/>
    <mergeCell ref="J44:N44"/>
    <mergeCell ref="O44:X44"/>
    <mergeCell ref="Y44:AA44"/>
    <mergeCell ref="B45:E45"/>
    <mergeCell ref="F45:I45"/>
    <mergeCell ref="J45:N45"/>
    <mergeCell ref="O45:X45"/>
    <mergeCell ref="Y45:AA45"/>
    <mergeCell ref="F42:I42"/>
    <mergeCell ref="J42:N42"/>
    <mergeCell ref="O42:X42"/>
    <mergeCell ref="B36:F36"/>
    <mergeCell ref="G36:U36"/>
    <mergeCell ref="V36:X36"/>
    <mergeCell ref="Y36:AA36"/>
    <mergeCell ref="B40:E41"/>
    <mergeCell ref="F40:I40"/>
    <mergeCell ref="J40:M40"/>
    <mergeCell ref="F41:I41"/>
    <mergeCell ref="N40:Q40"/>
    <mergeCell ref="N41:Q41"/>
    <mergeCell ref="Y42:AA42"/>
    <mergeCell ref="B34:F34"/>
    <mergeCell ref="G34:U34"/>
    <mergeCell ref="V34:X34"/>
    <mergeCell ref="Y34:AA34"/>
    <mergeCell ref="B35:F35"/>
    <mergeCell ref="G35:U35"/>
    <mergeCell ref="V35:X35"/>
    <mergeCell ref="Y35:AA35"/>
    <mergeCell ref="B32:F32"/>
    <mergeCell ref="G32:U32"/>
    <mergeCell ref="V32:X32"/>
    <mergeCell ref="Y32:AA32"/>
    <mergeCell ref="B33:F33"/>
    <mergeCell ref="G33:U33"/>
    <mergeCell ref="V33:X33"/>
    <mergeCell ref="Y33:AA33"/>
    <mergeCell ref="B30:F30"/>
    <mergeCell ref="G30:U30"/>
    <mergeCell ref="V30:X30"/>
    <mergeCell ref="Y30:AA30"/>
    <mergeCell ref="B31:F31"/>
    <mergeCell ref="G31:U31"/>
    <mergeCell ref="V31:X31"/>
    <mergeCell ref="Y31:AA31"/>
    <mergeCell ref="D75:I75"/>
    <mergeCell ref="J75:W75"/>
    <mergeCell ref="X75:Y75"/>
    <mergeCell ref="Z75:AA75"/>
    <mergeCell ref="Z70:AA70"/>
    <mergeCell ref="B71:W71"/>
    <mergeCell ref="X71:Y71"/>
    <mergeCell ref="Z71:AA71"/>
    <mergeCell ref="B67:C70"/>
    <mergeCell ref="D67:I67"/>
    <mergeCell ref="J67:W67"/>
    <mergeCell ref="X67:Y67"/>
    <mergeCell ref="Z67:AA67"/>
    <mergeCell ref="D68:I68"/>
    <mergeCell ref="J68:W68"/>
    <mergeCell ref="X68:Y68"/>
    <mergeCell ref="B76:W76"/>
    <mergeCell ref="X76:Y76"/>
    <mergeCell ref="Z76:AA76"/>
    <mergeCell ref="J73:W73"/>
    <mergeCell ref="X73:Y73"/>
    <mergeCell ref="Z73:AA73"/>
    <mergeCell ref="D74:I74"/>
    <mergeCell ref="J74:W74"/>
    <mergeCell ref="X74:Y74"/>
    <mergeCell ref="Z74:AA74"/>
    <mergeCell ref="B72:C75"/>
    <mergeCell ref="D72:I72"/>
    <mergeCell ref="J72:W72"/>
    <mergeCell ref="X72:Y72"/>
    <mergeCell ref="Z72:AA72"/>
    <mergeCell ref="D73:I73"/>
    <mergeCell ref="Z68:AA68"/>
    <mergeCell ref="X70:Y70"/>
    <mergeCell ref="B25:C26"/>
    <mergeCell ref="D25:E25"/>
    <mergeCell ref="F25:H25"/>
    <mergeCell ref="I25:K25"/>
    <mergeCell ref="L25:V25"/>
    <mergeCell ref="W25:AA25"/>
    <mergeCell ref="D26:E26"/>
    <mergeCell ref="F26:H26"/>
    <mergeCell ref="I26:K26"/>
    <mergeCell ref="L26:V26"/>
    <mergeCell ref="D69:I69"/>
    <mergeCell ref="J69:W69"/>
    <mergeCell ref="N60:P60"/>
    <mergeCell ref="X69:Y69"/>
    <mergeCell ref="Z69:AA69"/>
    <mergeCell ref="Q62:S62"/>
    <mergeCell ref="N57:P57"/>
    <mergeCell ref="Q57:S57"/>
    <mergeCell ref="N58:P58"/>
    <mergeCell ref="Q58:S58"/>
    <mergeCell ref="N59:P59"/>
    <mergeCell ref="Q59:S59"/>
    <mergeCell ref="D15:E15"/>
    <mergeCell ref="F15:G15"/>
    <mergeCell ref="H15:J15"/>
    <mergeCell ref="K15:M15"/>
    <mergeCell ref="X14:Y14"/>
    <mergeCell ref="Z14:AA14"/>
    <mergeCell ref="B23:C24"/>
    <mergeCell ref="D23:E23"/>
    <mergeCell ref="F23:H23"/>
    <mergeCell ref="I23:K23"/>
    <mergeCell ref="L23:V23"/>
    <mergeCell ref="W23:AA23"/>
    <mergeCell ref="D24:E24"/>
    <mergeCell ref="F24:H24"/>
    <mergeCell ref="I24:K24"/>
    <mergeCell ref="L24:V24"/>
    <mergeCell ref="W24:AA24"/>
    <mergeCell ref="B17:W17"/>
    <mergeCell ref="X17:Y17"/>
    <mergeCell ref="Z17:AA17"/>
    <mergeCell ref="L7:N7"/>
    <mergeCell ref="O7:Q7"/>
    <mergeCell ref="I8:K8"/>
    <mergeCell ref="L8:N8"/>
    <mergeCell ref="O8:Q8"/>
    <mergeCell ref="U14:W14"/>
    <mergeCell ref="N15:T15"/>
    <mergeCell ref="N56:P56"/>
    <mergeCell ref="Q56:S56"/>
    <mergeCell ref="R7:T7"/>
    <mergeCell ref="R8:T8"/>
    <mergeCell ref="U7:W7"/>
    <mergeCell ref="U8:W8"/>
    <mergeCell ref="N49:S49"/>
    <mergeCell ref="N50:P50"/>
    <mergeCell ref="Q50:S50"/>
    <mergeCell ref="N51:P51"/>
    <mergeCell ref="Q51:S51"/>
    <mergeCell ref="N52:P52"/>
    <mergeCell ref="Q52:S52"/>
    <mergeCell ref="H49:M49"/>
    <mergeCell ref="K51:M51"/>
    <mergeCell ref="F22:H22"/>
    <mergeCell ref="L22:V22"/>
    <mergeCell ref="H59:J59"/>
    <mergeCell ref="H60:J60"/>
    <mergeCell ref="K53:M53"/>
    <mergeCell ref="K54:M54"/>
    <mergeCell ref="Q60:S60"/>
    <mergeCell ref="N61:P61"/>
    <mergeCell ref="Q61:S61"/>
    <mergeCell ref="N53:P53"/>
    <mergeCell ref="Q53:S53"/>
    <mergeCell ref="N54:P54"/>
    <mergeCell ref="Q54:S54"/>
    <mergeCell ref="N55:P55"/>
    <mergeCell ref="Q55:S55"/>
    <mergeCell ref="Z10:AA10"/>
    <mergeCell ref="X9:Y9"/>
    <mergeCell ref="K58:M58"/>
    <mergeCell ref="H55:J55"/>
    <mergeCell ref="H58:J58"/>
    <mergeCell ref="K57:M57"/>
    <mergeCell ref="K50:M50"/>
    <mergeCell ref="K56:M56"/>
    <mergeCell ref="B51:G51"/>
    <mergeCell ref="H56:J56"/>
    <mergeCell ref="H57:J57"/>
    <mergeCell ref="H50:J50"/>
    <mergeCell ref="U15:W15"/>
    <mergeCell ref="X15:Y15"/>
    <mergeCell ref="Z15:AA15"/>
    <mergeCell ref="B16:W16"/>
    <mergeCell ref="X16:Y16"/>
    <mergeCell ref="Z16:AA16"/>
    <mergeCell ref="B14:C15"/>
    <mergeCell ref="D14:E14"/>
    <mergeCell ref="F14:G14"/>
    <mergeCell ref="H14:J14"/>
    <mergeCell ref="K14:M14"/>
    <mergeCell ref="N14:T14"/>
    <mergeCell ref="Z66:AA66"/>
    <mergeCell ref="X66:Y66"/>
    <mergeCell ref="D66:I66"/>
    <mergeCell ref="D62:G62"/>
    <mergeCell ref="H62:J62"/>
    <mergeCell ref="B9:C9"/>
    <mergeCell ref="D12:E12"/>
    <mergeCell ref="U9:W9"/>
    <mergeCell ref="N10:T10"/>
    <mergeCell ref="F10:G10"/>
    <mergeCell ref="B10:C12"/>
    <mergeCell ref="K12:M12"/>
    <mergeCell ref="N12:T12"/>
    <mergeCell ref="O21:Q21"/>
    <mergeCell ref="D61:G61"/>
    <mergeCell ref="B13:W13"/>
    <mergeCell ref="B20:E21"/>
    <mergeCell ref="F20:H20"/>
    <mergeCell ref="I20:K20"/>
    <mergeCell ref="D60:G60"/>
    <mergeCell ref="B56:C62"/>
    <mergeCell ref="D52:G52"/>
    <mergeCell ref="D58:G58"/>
    <mergeCell ref="D59:G59"/>
    <mergeCell ref="B66:C66"/>
    <mergeCell ref="N62:P62"/>
    <mergeCell ref="B7:E8"/>
    <mergeCell ref="F7:H7"/>
    <mergeCell ref="F8:H8"/>
    <mergeCell ref="I7:K7"/>
    <mergeCell ref="B22:C22"/>
    <mergeCell ref="I21:K21"/>
    <mergeCell ref="L21:N21"/>
    <mergeCell ref="F21:H21"/>
    <mergeCell ref="J66:W66"/>
    <mergeCell ref="K61:M61"/>
    <mergeCell ref="K62:M62"/>
    <mergeCell ref="H61:J61"/>
    <mergeCell ref="D53:G53"/>
    <mergeCell ref="D22:E22"/>
    <mergeCell ref="W26:AA26"/>
    <mergeCell ref="D57:G57"/>
    <mergeCell ref="H9:J9"/>
    <mergeCell ref="K9:M9"/>
    <mergeCell ref="Z9:AA9"/>
    <mergeCell ref="H12:J12"/>
    <mergeCell ref="X10:Y10"/>
    <mergeCell ref="W22:AA22"/>
    <mergeCell ref="D70:I70"/>
    <mergeCell ref="J70:W70"/>
    <mergeCell ref="D9:E9"/>
    <mergeCell ref="D10:E10"/>
    <mergeCell ref="N9:T9"/>
    <mergeCell ref="F9:G9"/>
    <mergeCell ref="U10:W10"/>
    <mergeCell ref="H10:J10"/>
    <mergeCell ref="K10:M10"/>
    <mergeCell ref="R21:T21"/>
    <mergeCell ref="H51:J51"/>
    <mergeCell ref="B49:G50"/>
    <mergeCell ref="K55:M55"/>
    <mergeCell ref="D56:G56"/>
    <mergeCell ref="D55:G55"/>
    <mergeCell ref="H52:J52"/>
    <mergeCell ref="D54:G54"/>
    <mergeCell ref="H53:J53"/>
    <mergeCell ref="K52:M52"/>
    <mergeCell ref="H54:J54"/>
    <mergeCell ref="I22:K22"/>
    <mergeCell ref="B52:C55"/>
    <mergeCell ref="K59:M59"/>
    <mergeCell ref="K60:M60"/>
    <mergeCell ref="Z12:AA12"/>
    <mergeCell ref="F12:G12"/>
    <mergeCell ref="U12:W12"/>
    <mergeCell ref="X12:Y12"/>
    <mergeCell ref="U21:W21"/>
    <mergeCell ref="L20:N20"/>
    <mergeCell ref="O20:Q20"/>
    <mergeCell ref="R20:T20"/>
    <mergeCell ref="U20:W20"/>
    <mergeCell ref="X13:Y13"/>
    <mergeCell ref="Z13:AA13"/>
  </mergeCells>
  <phoneticPr fontId="2"/>
  <dataValidations count="2">
    <dataValidation imeMode="on" allowBlank="1" showInputMessage="1" showErrorMessage="1" sqref="O43:O46 F43:F46 G44:I46" xr:uid="{00000000-0002-0000-0200-000000000000}"/>
    <dataValidation imeMode="off" allowBlank="1" showInputMessage="1" showErrorMessage="1" sqref="Y43:AA46" xr:uid="{00000000-0002-0000-0200-000001000000}"/>
  </dataValidations>
  <printOptions horizontalCentered="1"/>
  <pageMargins left="0.59055118110236227" right="0.59055118110236227" top="0.72187500000000004" bottom="0.78740157480314965" header="0.51181102362204722" footer="0.39370078740157483"/>
  <pageSetup paperSize="9" scale="98" firstPageNumber="11" fitToHeight="0" orientation="portrait" cellComments="asDisplayed" r:id="rId1"/>
  <headerFooter alignWithMargins="0">
    <oddHeader>&amp;R&amp;10
&amp;A</oddHeader>
    <oddFooter>&amp;C&amp;P</oddFooter>
  </headerFooter>
  <rowBreaks count="3" manualBreakCount="3">
    <brk id="26" max="26" man="1"/>
    <brk id="45" max="26" man="1"/>
    <brk id="64"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B0F0"/>
    <pageSetUpPr fitToPage="1"/>
  </sheetPr>
  <dimension ref="A1:AJ32"/>
  <sheetViews>
    <sheetView view="pageBreakPreview" topLeftCell="A3" zoomScaleNormal="100" zoomScaleSheetLayoutView="100" workbookViewId="0">
      <selection activeCell="L31" sqref="L31"/>
    </sheetView>
  </sheetViews>
  <sheetFormatPr defaultColWidth="3.109375" defaultRowHeight="9" customHeight="1" x14ac:dyDescent="0.2"/>
  <cols>
    <col min="1" max="5" width="3.77734375" style="1" bestFit="1" customWidth="1"/>
    <col min="6" max="16384" width="3.109375" style="1"/>
  </cols>
  <sheetData>
    <row r="1" spans="1:36" s="74" customFormat="1" ht="22.5" customHeight="1" x14ac:dyDescent="0.2">
      <c r="A1" s="194">
        <f>+P14</f>
        <v>0</v>
      </c>
      <c r="B1" s="194">
        <f>+R14</f>
        <v>0</v>
      </c>
      <c r="C1" s="194">
        <f>+P19</f>
        <v>0</v>
      </c>
      <c r="D1" s="194" t="str">
        <f>+R19</f>
        <v/>
      </c>
      <c r="E1" s="194">
        <f>+P30</f>
        <v>0</v>
      </c>
      <c r="F1" s="160"/>
      <c r="G1" s="160"/>
      <c r="H1" s="160"/>
      <c r="I1" s="91"/>
      <c r="J1" s="91"/>
      <c r="L1" s="91"/>
      <c r="M1" s="91"/>
      <c r="N1" s="91"/>
      <c r="O1" s="91"/>
      <c r="P1" s="91"/>
      <c r="Q1" s="91"/>
      <c r="R1" s="91"/>
      <c r="S1" s="92"/>
      <c r="T1" s="78"/>
      <c r="U1" s="78"/>
      <c r="V1" s="78"/>
      <c r="W1" s="81"/>
      <c r="X1" s="78"/>
      <c r="Y1" s="79"/>
      <c r="Z1" s="79"/>
      <c r="AA1" s="79"/>
      <c r="AB1" s="79"/>
      <c r="AC1" s="79"/>
      <c r="AD1" s="79"/>
      <c r="AE1" s="81"/>
      <c r="AF1" s="81"/>
      <c r="AG1" s="81"/>
      <c r="AH1" s="81"/>
      <c r="AI1" s="81"/>
      <c r="AJ1" s="81"/>
    </row>
    <row r="2" spans="1:36" s="80" customFormat="1" ht="23.25" customHeight="1" x14ac:dyDescent="0.2">
      <c r="A2" s="80" t="s">
        <v>337</v>
      </c>
      <c r="B2" s="80" t="s">
        <v>338</v>
      </c>
      <c r="C2" s="80" t="s">
        <v>339</v>
      </c>
      <c r="D2" s="80" t="s">
        <v>340</v>
      </c>
      <c r="E2" s="80" t="s">
        <v>341</v>
      </c>
    </row>
    <row r="3" spans="1:36" s="80" customFormat="1" ht="23.25" customHeight="1" x14ac:dyDescent="0.2">
      <c r="A3" s="96" t="s">
        <v>176</v>
      </c>
    </row>
    <row r="4" spans="1:36" ht="21" customHeight="1" x14ac:dyDescent="0.2">
      <c r="A4" s="162" t="s">
        <v>585</v>
      </c>
      <c r="B4" s="29"/>
      <c r="C4" s="29"/>
      <c r="D4" s="29"/>
      <c r="E4" s="30"/>
      <c r="F4" s="30"/>
      <c r="G4" s="30"/>
      <c r="H4" s="30"/>
      <c r="I4" s="31"/>
      <c r="J4" s="163"/>
      <c r="K4" s="163"/>
    </row>
    <row r="5" spans="1:36" s="33" customFormat="1" ht="15" customHeight="1" x14ac:dyDescent="0.2">
      <c r="A5" s="34"/>
      <c r="B5" s="34"/>
      <c r="C5" s="34"/>
      <c r="D5" s="34"/>
    </row>
    <row r="6" spans="1:36" customFormat="1" ht="21" customHeight="1" x14ac:dyDescent="0.2">
      <c r="B6" s="48" t="s">
        <v>586</v>
      </c>
      <c r="AE6" s="49" t="s">
        <v>410</v>
      </c>
    </row>
    <row r="7" spans="1:36" customFormat="1" ht="15" customHeight="1" x14ac:dyDescent="0.2">
      <c r="B7" s="867" t="s">
        <v>66</v>
      </c>
      <c r="C7" s="868"/>
      <c r="D7" s="868"/>
      <c r="E7" s="868"/>
      <c r="F7" s="868"/>
      <c r="G7" s="869"/>
      <c r="H7" s="342" t="s">
        <v>531</v>
      </c>
      <c r="I7" s="343"/>
      <c r="J7" s="343"/>
      <c r="K7" s="344"/>
      <c r="L7" s="342" t="s">
        <v>532</v>
      </c>
      <c r="M7" s="343"/>
      <c r="N7" s="343"/>
      <c r="O7" s="344"/>
      <c r="P7" s="342" t="s">
        <v>566</v>
      </c>
      <c r="Q7" s="343"/>
      <c r="R7" s="343"/>
      <c r="S7" s="344"/>
      <c r="T7" s="2"/>
      <c r="U7" s="2"/>
      <c r="V7" s="2"/>
      <c r="W7" s="2"/>
      <c r="X7" s="2"/>
      <c r="Y7" s="2"/>
      <c r="Z7" s="2"/>
      <c r="AA7" s="2"/>
      <c r="AB7" s="2"/>
      <c r="AC7" s="2"/>
      <c r="AD7" s="2"/>
      <c r="AE7" s="2"/>
    </row>
    <row r="8" spans="1:36" customFormat="1" ht="15" customHeight="1" x14ac:dyDescent="0.2">
      <c r="B8" s="870"/>
      <c r="C8" s="871"/>
      <c r="D8" s="871"/>
      <c r="E8" s="871"/>
      <c r="F8" s="871"/>
      <c r="G8" s="872"/>
      <c r="H8" s="21"/>
      <c r="I8" s="23"/>
      <c r="J8" s="330" t="s">
        <v>17</v>
      </c>
      <c r="K8" s="332"/>
      <c r="L8" s="21"/>
      <c r="M8" s="23"/>
      <c r="N8" s="330" t="s">
        <v>17</v>
      </c>
      <c r="O8" s="332"/>
      <c r="P8" s="21"/>
      <c r="Q8" s="23"/>
      <c r="R8" s="330" t="s">
        <v>17</v>
      </c>
      <c r="S8" s="332"/>
      <c r="T8" s="4"/>
      <c r="U8" s="4"/>
      <c r="V8" s="155"/>
      <c r="W8" s="155"/>
      <c r="X8" s="4"/>
      <c r="Y8" s="4"/>
      <c r="Z8" s="155"/>
      <c r="AA8" s="155"/>
      <c r="AB8" s="4"/>
      <c r="AC8" s="4"/>
      <c r="AD8" s="155"/>
      <c r="AE8" s="155"/>
    </row>
    <row r="9" spans="1:36" customFormat="1" ht="15" customHeight="1" x14ac:dyDescent="0.2">
      <c r="B9" s="873" t="s">
        <v>67</v>
      </c>
      <c r="C9" s="874"/>
      <c r="D9" s="874"/>
      <c r="E9" s="874"/>
      <c r="F9" s="874"/>
      <c r="G9" s="875"/>
      <c r="H9" s="640"/>
      <c r="I9" s="642"/>
      <c r="J9" s="856"/>
      <c r="K9" s="857"/>
      <c r="L9" s="640"/>
      <c r="M9" s="642"/>
      <c r="N9" s="856"/>
      <c r="O9" s="857"/>
      <c r="P9" s="879" t="str">
        <f t="shared" ref="P9:P14" si="0">+IFERROR(AVERAGE(H9,L9),"")</f>
        <v/>
      </c>
      <c r="Q9" s="880"/>
      <c r="R9" s="879" t="str">
        <f t="shared" ref="R9:R14" si="1">+IFERROR(AVERAGE(J9,N9),"")</f>
        <v/>
      </c>
      <c r="S9" s="880"/>
      <c r="T9" s="5"/>
      <c r="U9" s="5"/>
      <c r="V9" s="256"/>
      <c r="W9" s="256"/>
      <c r="X9" s="5"/>
      <c r="Y9" s="5"/>
      <c r="Z9" s="256"/>
      <c r="AA9" s="256"/>
      <c r="AB9" s="257"/>
      <c r="AC9" s="257"/>
      <c r="AD9" s="258"/>
      <c r="AE9" s="258"/>
    </row>
    <row r="10" spans="1:36" customFormat="1" ht="15" customHeight="1" x14ac:dyDescent="0.2">
      <c r="B10" s="22"/>
      <c r="C10" s="864" t="s">
        <v>626</v>
      </c>
      <c r="D10" s="865"/>
      <c r="E10" s="865"/>
      <c r="F10" s="865"/>
      <c r="G10" s="866"/>
      <c r="H10" s="640"/>
      <c r="I10" s="642"/>
      <c r="J10" s="856"/>
      <c r="K10" s="857"/>
      <c r="L10" s="640"/>
      <c r="M10" s="642"/>
      <c r="N10" s="856"/>
      <c r="O10" s="857"/>
      <c r="P10" s="879" t="str">
        <f t="shared" si="0"/>
        <v/>
      </c>
      <c r="Q10" s="880"/>
      <c r="R10" s="879" t="str">
        <f t="shared" si="1"/>
        <v/>
      </c>
      <c r="S10" s="880"/>
      <c r="T10" s="5"/>
      <c r="U10" s="5"/>
      <c r="V10" s="256"/>
      <c r="W10" s="256"/>
      <c r="X10" s="5"/>
      <c r="Y10" s="5"/>
      <c r="Z10" s="256"/>
      <c r="AA10" s="256"/>
      <c r="AB10" s="257"/>
      <c r="AC10" s="257"/>
      <c r="AD10" s="258"/>
      <c r="AE10" s="258"/>
    </row>
    <row r="11" spans="1:36" customFormat="1" ht="15" customHeight="1" x14ac:dyDescent="0.2">
      <c r="B11" s="876" t="s">
        <v>68</v>
      </c>
      <c r="C11" s="877"/>
      <c r="D11" s="877"/>
      <c r="E11" s="877"/>
      <c r="F11" s="877"/>
      <c r="G11" s="878"/>
      <c r="H11" s="640"/>
      <c r="I11" s="642"/>
      <c r="J11" s="856"/>
      <c r="K11" s="857"/>
      <c r="L11" s="640"/>
      <c r="M11" s="642"/>
      <c r="N11" s="856"/>
      <c r="O11" s="857"/>
      <c r="P11" s="879" t="str">
        <f t="shared" si="0"/>
        <v/>
      </c>
      <c r="Q11" s="880"/>
      <c r="R11" s="879" t="str">
        <f t="shared" si="1"/>
        <v/>
      </c>
      <c r="S11" s="880"/>
      <c r="T11" s="5"/>
      <c r="U11" s="5"/>
      <c r="V11" s="256"/>
      <c r="W11" s="256"/>
      <c r="X11" s="5"/>
      <c r="Y11" s="5"/>
      <c r="Z11" s="256"/>
      <c r="AA11" s="256"/>
      <c r="AB11" s="257"/>
      <c r="AC11" s="257"/>
      <c r="AD11" s="258"/>
      <c r="AE11" s="258"/>
    </row>
    <row r="12" spans="1:36" customFormat="1" ht="15" customHeight="1" x14ac:dyDescent="0.2">
      <c r="B12" s="22"/>
      <c r="C12" s="864" t="s">
        <v>626</v>
      </c>
      <c r="D12" s="865"/>
      <c r="E12" s="865"/>
      <c r="F12" s="865"/>
      <c r="G12" s="866"/>
      <c r="H12" s="640"/>
      <c r="I12" s="642"/>
      <c r="J12" s="856"/>
      <c r="K12" s="857"/>
      <c r="L12" s="640"/>
      <c r="M12" s="642"/>
      <c r="N12" s="856"/>
      <c r="O12" s="857"/>
      <c r="P12" s="879" t="str">
        <f t="shared" si="0"/>
        <v/>
      </c>
      <c r="Q12" s="880"/>
      <c r="R12" s="879" t="str">
        <f t="shared" si="1"/>
        <v/>
      </c>
      <c r="S12" s="880"/>
      <c r="T12" s="5"/>
      <c r="U12" s="5"/>
      <c r="V12" s="256"/>
      <c r="W12" s="256"/>
      <c r="X12" s="5"/>
      <c r="Y12" s="5"/>
      <c r="Z12" s="256"/>
      <c r="AA12" s="256"/>
      <c r="AB12" s="257"/>
      <c r="AC12" s="257"/>
      <c r="AD12" s="258"/>
      <c r="AE12" s="258"/>
    </row>
    <row r="13" spans="1:36" customFormat="1" ht="15" customHeight="1" thickBot="1" x14ac:dyDescent="0.25">
      <c r="B13" s="881" t="s">
        <v>50</v>
      </c>
      <c r="C13" s="882"/>
      <c r="D13" s="882"/>
      <c r="E13" s="882"/>
      <c r="F13" s="882"/>
      <c r="G13" s="883"/>
      <c r="H13" s="848"/>
      <c r="I13" s="849"/>
      <c r="J13" s="850"/>
      <c r="K13" s="851"/>
      <c r="L13" s="848"/>
      <c r="M13" s="849"/>
      <c r="N13" s="850"/>
      <c r="O13" s="851"/>
      <c r="P13" s="879" t="str">
        <f t="shared" si="0"/>
        <v/>
      </c>
      <c r="Q13" s="880"/>
      <c r="R13" s="879" t="str">
        <f t="shared" si="1"/>
        <v/>
      </c>
      <c r="S13" s="880"/>
      <c r="T13" s="5"/>
      <c r="U13" s="5"/>
      <c r="V13" s="256"/>
      <c r="W13" s="256"/>
      <c r="X13" s="5"/>
      <c r="Y13" s="5"/>
      <c r="Z13" s="256"/>
      <c r="AA13" s="256"/>
      <c r="AB13" s="257"/>
      <c r="AC13" s="257"/>
      <c r="AD13" s="258"/>
      <c r="AE13" s="258"/>
    </row>
    <row r="14" spans="1:36" customFormat="1" ht="15" customHeight="1" thickTop="1" x14ac:dyDescent="0.2">
      <c r="B14" s="884" t="s">
        <v>55</v>
      </c>
      <c r="C14" s="885"/>
      <c r="D14" s="885"/>
      <c r="E14" s="885"/>
      <c r="F14" s="885"/>
      <c r="G14" s="886"/>
      <c r="H14" s="852">
        <f>H9+H11+H13</f>
        <v>0</v>
      </c>
      <c r="I14" s="853"/>
      <c r="J14" s="854">
        <f>J9+J11+J13</f>
        <v>0</v>
      </c>
      <c r="K14" s="855"/>
      <c r="L14" s="852">
        <f>L9+L11+L13</f>
        <v>0</v>
      </c>
      <c r="M14" s="853"/>
      <c r="N14" s="854">
        <f>N9+N11+N13</f>
        <v>0</v>
      </c>
      <c r="O14" s="855"/>
      <c r="P14" s="887">
        <f t="shared" si="0"/>
        <v>0</v>
      </c>
      <c r="Q14" s="888"/>
      <c r="R14" s="887">
        <f t="shared" si="1"/>
        <v>0</v>
      </c>
      <c r="S14" s="888"/>
      <c r="T14" s="5"/>
      <c r="U14" s="5"/>
      <c r="V14" s="256"/>
      <c r="W14" s="256"/>
      <c r="X14" s="5"/>
      <c r="Y14" s="5"/>
      <c r="Z14" s="256"/>
      <c r="AA14" s="256"/>
      <c r="AB14" s="257"/>
      <c r="AC14" s="257"/>
      <c r="AD14" s="258"/>
      <c r="AE14" s="258"/>
    </row>
    <row r="15" spans="1:36" customFormat="1" ht="15" customHeight="1" x14ac:dyDescent="0.2">
      <c r="B15" s="4"/>
      <c r="C15" s="4"/>
      <c r="D15" s="4"/>
      <c r="E15" s="4"/>
      <c r="F15" s="4"/>
      <c r="G15" s="4"/>
      <c r="H15" s="28"/>
      <c r="I15" s="28"/>
      <c r="J15" s="28"/>
      <c r="K15" s="28"/>
      <c r="L15" s="28"/>
      <c r="M15" s="28"/>
      <c r="N15" s="28"/>
      <c r="O15" s="28"/>
      <c r="P15" s="28"/>
      <c r="Q15" s="28"/>
      <c r="R15" s="28"/>
      <c r="S15" s="28"/>
      <c r="T15" s="28"/>
      <c r="U15" s="28"/>
      <c r="V15" s="28"/>
      <c r="W15" s="28"/>
      <c r="X15" s="28"/>
      <c r="Y15" s="28"/>
      <c r="Z15" s="28"/>
      <c r="AA15" s="28"/>
    </row>
    <row r="16" spans="1:36" customFormat="1" ht="21" customHeight="1" x14ac:dyDescent="0.2">
      <c r="B16" s="48" t="s">
        <v>587</v>
      </c>
      <c r="C16" s="4"/>
      <c r="D16" s="4"/>
      <c r="E16" s="4"/>
      <c r="F16" s="4"/>
      <c r="G16" s="4"/>
      <c r="H16" s="5"/>
      <c r="I16" s="5"/>
      <c r="J16" s="5"/>
      <c r="K16" s="5"/>
      <c r="L16" s="5"/>
      <c r="M16" s="5"/>
      <c r="N16" s="5"/>
      <c r="O16" s="5"/>
      <c r="P16" s="5"/>
      <c r="Q16" s="5"/>
      <c r="R16" s="5"/>
      <c r="S16" s="5"/>
      <c r="T16" s="5"/>
      <c r="U16" s="5"/>
      <c r="V16" s="5"/>
      <c r="W16" s="5"/>
      <c r="X16" s="5"/>
      <c r="Y16" s="5"/>
      <c r="Z16" s="5"/>
      <c r="AA16" s="5"/>
      <c r="AE16" s="49" t="s">
        <v>410</v>
      </c>
    </row>
    <row r="17" spans="2:31" customFormat="1" ht="15" customHeight="1" x14ac:dyDescent="0.2">
      <c r="B17" s="867" t="s">
        <v>66</v>
      </c>
      <c r="C17" s="868"/>
      <c r="D17" s="868"/>
      <c r="E17" s="868"/>
      <c r="F17" s="868"/>
      <c r="G17" s="869"/>
      <c r="H17" s="844" t="s">
        <v>531</v>
      </c>
      <c r="I17" s="845"/>
      <c r="J17" s="846"/>
      <c r="K17" s="847"/>
      <c r="L17" s="844" t="s">
        <v>532</v>
      </c>
      <c r="M17" s="845"/>
      <c r="N17" s="846"/>
      <c r="O17" s="847"/>
      <c r="P17" s="693" t="s">
        <v>566</v>
      </c>
      <c r="Q17" s="694"/>
      <c r="R17" s="694"/>
      <c r="S17" s="695"/>
      <c r="T17" s="7"/>
      <c r="U17" s="7"/>
      <c r="V17" s="7"/>
      <c r="W17" s="7"/>
      <c r="X17" s="7"/>
      <c r="Y17" s="7"/>
      <c r="Z17" s="7"/>
      <c r="AA17" s="7"/>
      <c r="AB17" s="7"/>
      <c r="AC17" s="7"/>
      <c r="AD17" s="7"/>
      <c r="AE17" s="7"/>
    </row>
    <row r="18" spans="2:31" customFormat="1" ht="15" customHeight="1" x14ac:dyDescent="0.2">
      <c r="B18" s="870"/>
      <c r="C18" s="871"/>
      <c r="D18" s="871"/>
      <c r="E18" s="871"/>
      <c r="F18" s="871"/>
      <c r="G18" s="872"/>
      <c r="H18" s="778" t="s">
        <v>52</v>
      </c>
      <c r="I18" s="778"/>
      <c r="J18" s="778" t="s">
        <v>26</v>
      </c>
      <c r="K18" s="778"/>
      <c r="L18" s="778" t="s">
        <v>52</v>
      </c>
      <c r="M18" s="778"/>
      <c r="N18" s="778" t="s">
        <v>26</v>
      </c>
      <c r="O18" s="778"/>
      <c r="P18" s="778" t="s">
        <v>52</v>
      </c>
      <c r="Q18" s="778"/>
      <c r="R18" s="778" t="s">
        <v>26</v>
      </c>
      <c r="S18" s="778"/>
      <c r="T18" s="7"/>
      <c r="U18" s="7"/>
      <c r="V18" s="7"/>
      <c r="W18" s="7"/>
      <c r="X18" s="7"/>
      <c r="Y18" s="7"/>
      <c r="Z18" s="7"/>
      <c r="AA18" s="7"/>
      <c r="AB18" s="7"/>
      <c r="AC18" s="7"/>
      <c r="AD18" s="7"/>
      <c r="AE18" s="7"/>
    </row>
    <row r="19" spans="2:31" customFormat="1" ht="15" customHeight="1" x14ac:dyDescent="0.2">
      <c r="B19" s="864" t="s">
        <v>27</v>
      </c>
      <c r="C19" s="865"/>
      <c r="D19" s="865"/>
      <c r="E19" s="865"/>
      <c r="F19" s="865"/>
      <c r="G19" s="866"/>
      <c r="H19" s="640"/>
      <c r="I19" s="642"/>
      <c r="J19" s="640"/>
      <c r="K19" s="642"/>
      <c r="L19" s="640"/>
      <c r="M19" s="642"/>
      <c r="N19" s="640"/>
      <c r="O19" s="642"/>
      <c r="P19" s="889">
        <f>+IFERROR(AVERAGE(,H19,L19),"")</f>
        <v>0</v>
      </c>
      <c r="Q19" s="890"/>
      <c r="R19" s="889" t="str">
        <f>+IFERROR(AVERAGE(J19,N19),"")</f>
        <v/>
      </c>
      <c r="S19" s="890"/>
      <c r="T19" s="5"/>
      <c r="U19" s="5"/>
      <c r="V19" s="5"/>
      <c r="W19" s="5"/>
      <c r="X19" s="5"/>
      <c r="Y19" s="5"/>
      <c r="Z19" s="5"/>
      <c r="AA19" s="5"/>
      <c r="AB19" s="5"/>
      <c r="AC19" s="5"/>
      <c r="AD19" s="5"/>
      <c r="AE19" s="5"/>
    </row>
    <row r="20" spans="2:31" customFormat="1" ht="15" customHeight="1" x14ac:dyDescent="0.2">
      <c r="B20" s="4"/>
      <c r="C20" s="4"/>
      <c r="D20" s="4"/>
      <c r="E20" s="4"/>
      <c r="F20" s="4"/>
      <c r="G20" s="4"/>
      <c r="H20" s="5"/>
      <c r="I20" s="5"/>
      <c r="J20" s="5"/>
      <c r="K20" s="5"/>
      <c r="L20" s="5"/>
      <c r="M20" s="5"/>
      <c r="N20" s="5"/>
      <c r="O20" s="5"/>
      <c r="P20" s="5"/>
      <c r="Q20" s="5"/>
      <c r="R20" s="5"/>
      <c r="S20" s="5"/>
      <c r="T20" s="5"/>
      <c r="U20" s="5"/>
      <c r="V20" s="5"/>
      <c r="W20" s="5"/>
      <c r="X20" s="5"/>
      <c r="Y20" s="5"/>
      <c r="Z20" s="5"/>
      <c r="AA20" s="5"/>
    </row>
    <row r="21" spans="2:31" customFormat="1" ht="21" customHeight="1" x14ac:dyDescent="0.2">
      <c r="B21" s="48" t="s">
        <v>588</v>
      </c>
      <c r="AE21" s="49" t="s">
        <v>410</v>
      </c>
    </row>
    <row r="22" spans="2:31" customFormat="1" ht="15" customHeight="1" x14ac:dyDescent="0.2">
      <c r="B22" s="861" t="s">
        <v>63</v>
      </c>
      <c r="C22" s="862"/>
      <c r="D22" s="862"/>
      <c r="E22" s="862"/>
      <c r="F22" s="862"/>
      <c r="G22" s="863"/>
      <c r="H22" s="844" t="s">
        <v>531</v>
      </c>
      <c r="I22" s="845"/>
      <c r="J22" s="846"/>
      <c r="K22" s="847"/>
      <c r="L22" s="844" t="s">
        <v>532</v>
      </c>
      <c r="M22" s="845"/>
      <c r="N22" s="846"/>
      <c r="O22" s="847"/>
      <c r="P22" s="693" t="s">
        <v>566</v>
      </c>
      <c r="Q22" s="694"/>
      <c r="R22" s="694"/>
      <c r="S22" s="695"/>
      <c r="T22" s="7"/>
      <c r="U22" s="7"/>
      <c r="V22" s="7"/>
      <c r="W22" s="7"/>
      <c r="X22" s="7"/>
      <c r="Y22" s="7"/>
      <c r="Z22" s="7"/>
      <c r="AA22" s="7"/>
      <c r="AB22" s="7"/>
      <c r="AC22" s="7"/>
      <c r="AD22" s="7"/>
      <c r="AE22" s="7"/>
    </row>
    <row r="23" spans="2:31" customFormat="1" ht="15" customHeight="1" x14ac:dyDescent="0.2">
      <c r="B23" s="858" t="s">
        <v>77</v>
      </c>
      <c r="C23" s="859"/>
      <c r="D23" s="859"/>
      <c r="E23" s="859"/>
      <c r="F23" s="859"/>
      <c r="G23" s="860"/>
      <c r="H23" s="767"/>
      <c r="I23" s="768"/>
      <c r="J23" s="768"/>
      <c r="K23" s="769"/>
      <c r="L23" s="767"/>
      <c r="M23" s="768"/>
      <c r="N23" s="768"/>
      <c r="O23" s="769"/>
      <c r="P23" s="891">
        <f t="shared" ref="P23:P30" si="2">+IFERROR(AVERAGE(H23,L23*12/9),"")</f>
        <v>0</v>
      </c>
      <c r="Q23" s="892"/>
      <c r="R23" s="892"/>
      <c r="S23" s="893"/>
      <c r="T23" s="255"/>
      <c r="U23" s="255"/>
      <c r="V23" s="255"/>
      <c r="W23" s="255"/>
      <c r="X23" s="255"/>
      <c r="Y23" s="255"/>
      <c r="Z23" s="255"/>
      <c r="AA23" s="255"/>
      <c r="AB23" s="255"/>
      <c r="AC23" s="255"/>
      <c r="AD23" s="255"/>
      <c r="AE23" s="255"/>
    </row>
    <row r="24" spans="2:31" customFormat="1" ht="15" customHeight="1" x14ac:dyDescent="0.2">
      <c r="B24" s="858" t="s">
        <v>43</v>
      </c>
      <c r="C24" s="859"/>
      <c r="D24" s="859"/>
      <c r="E24" s="859"/>
      <c r="F24" s="859"/>
      <c r="G24" s="860"/>
      <c r="H24" s="767"/>
      <c r="I24" s="768"/>
      <c r="J24" s="768"/>
      <c r="K24" s="769"/>
      <c r="L24" s="767"/>
      <c r="M24" s="768"/>
      <c r="N24" s="768"/>
      <c r="O24" s="769"/>
      <c r="P24" s="891">
        <f t="shared" si="2"/>
        <v>0</v>
      </c>
      <c r="Q24" s="892"/>
      <c r="R24" s="892"/>
      <c r="S24" s="893"/>
      <c r="T24" s="255"/>
      <c r="U24" s="255"/>
      <c r="V24" s="255"/>
      <c r="W24" s="255"/>
      <c r="X24" s="255"/>
      <c r="Y24" s="255"/>
      <c r="Z24" s="255"/>
      <c r="AA24" s="255"/>
      <c r="AB24" s="255"/>
      <c r="AC24" s="255"/>
      <c r="AD24" s="255"/>
      <c r="AE24" s="255"/>
    </row>
    <row r="25" spans="2:31" customFormat="1" ht="15" customHeight="1" x14ac:dyDescent="0.2">
      <c r="B25" s="858" t="s">
        <v>44</v>
      </c>
      <c r="C25" s="859"/>
      <c r="D25" s="859"/>
      <c r="E25" s="859"/>
      <c r="F25" s="859"/>
      <c r="G25" s="860"/>
      <c r="H25" s="767"/>
      <c r="I25" s="768"/>
      <c r="J25" s="768"/>
      <c r="K25" s="769"/>
      <c r="L25" s="767"/>
      <c r="M25" s="768"/>
      <c r="N25" s="768"/>
      <c r="O25" s="769"/>
      <c r="P25" s="891">
        <f t="shared" si="2"/>
        <v>0</v>
      </c>
      <c r="Q25" s="892"/>
      <c r="R25" s="892"/>
      <c r="S25" s="893"/>
      <c r="T25" s="255"/>
      <c r="U25" s="255"/>
      <c r="V25" s="255"/>
      <c r="W25" s="255"/>
      <c r="X25" s="255"/>
      <c r="Y25" s="255"/>
      <c r="Z25" s="255"/>
      <c r="AA25" s="255"/>
      <c r="AB25" s="255"/>
      <c r="AC25" s="255"/>
      <c r="AD25" s="255"/>
      <c r="AE25" s="255"/>
    </row>
    <row r="26" spans="2:31" customFormat="1" ht="15" customHeight="1" x14ac:dyDescent="0.2">
      <c r="B26" s="858" t="s">
        <v>59</v>
      </c>
      <c r="C26" s="859"/>
      <c r="D26" s="859"/>
      <c r="E26" s="859"/>
      <c r="F26" s="859"/>
      <c r="G26" s="860"/>
      <c r="H26" s="767"/>
      <c r="I26" s="768"/>
      <c r="J26" s="768"/>
      <c r="K26" s="769"/>
      <c r="L26" s="767"/>
      <c r="M26" s="768"/>
      <c r="N26" s="768"/>
      <c r="O26" s="769"/>
      <c r="P26" s="891">
        <f t="shared" si="2"/>
        <v>0</v>
      </c>
      <c r="Q26" s="892"/>
      <c r="R26" s="892"/>
      <c r="S26" s="893"/>
      <c r="T26" s="255"/>
      <c r="U26" s="255"/>
      <c r="V26" s="255"/>
      <c r="W26" s="255"/>
      <c r="X26" s="255"/>
      <c r="Y26" s="255"/>
      <c r="Z26" s="255"/>
      <c r="AA26" s="255"/>
      <c r="AB26" s="255"/>
      <c r="AC26" s="255"/>
      <c r="AD26" s="255"/>
      <c r="AE26" s="255"/>
    </row>
    <row r="27" spans="2:31" customFormat="1" ht="15" customHeight="1" x14ac:dyDescent="0.2">
      <c r="B27" s="858" t="s">
        <v>60</v>
      </c>
      <c r="C27" s="859"/>
      <c r="D27" s="859"/>
      <c r="E27" s="859"/>
      <c r="F27" s="859"/>
      <c r="G27" s="860"/>
      <c r="H27" s="767"/>
      <c r="I27" s="768"/>
      <c r="J27" s="768"/>
      <c r="K27" s="769"/>
      <c r="L27" s="767"/>
      <c r="M27" s="768"/>
      <c r="N27" s="768"/>
      <c r="O27" s="769"/>
      <c r="P27" s="891">
        <f t="shared" si="2"/>
        <v>0</v>
      </c>
      <c r="Q27" s="892"/>
      <c r="R27" s="892"/>
      <c r="S27" s="893"/>
      <c r="T27" s="255"/>
      <c r="U27" s="255"/>
      <c r="V27" s="255"/>
      <c r="W27" s="255"/>
      <c r="X27" s="255"/>
      <c r="Y27" s="255"/>
      <c r="Z27" s="255"/>
      <c r="AA27" s="255"/>
      <c r="AB27" s="255"/>
      <c r="AC27" s="255"/>
      <c r="AD27" s="255"/>
      <c r="AE27" s="255"/>
    </row>
    <row r="28" spans="2:31" customFormat="1" ht="15" customHeight="1" x14ac:dyDescent="0.2">
      <c r="B28" s="858" t="s">
        <v>45</v>
      </c>
      <c r="C28" s="859"/>
      <c r="D28" s="859"/>
      <c r="E28" s="859"/>
      <c r="F28" s="859"/>
      <c r="G28" s="860"/>
      <c r="H28" s="767"/>
      <c r="I28" s="768"/>
      <c r="J28" s="768"/>
      <c r="K28" s="769"/>
      <c r="L28" s="767"/>
      <c r="M28" s="768"/>
      <c r="N28" s="768"/>
      <c r="O28" s="769"/>
      <c r="P28" s="891">
        <f t="shared" si="2"/>
        <v>0</v>
      </c>
      <c r="Q28" s="892"/>
      <c r="R28" s="892"/>
      <c r="S28" s="893"/>
      <c r="T28" s="255"/>
      <c r="U28" s="255"/>
      <c r="V28" s="255"/>
      <c r="W28" s="255"/>
      <c r="X28" s="255"/>
      <c r="Y28" s="255"/>
      <c r="Z28" s="255"/>
      <c r="AA28" s="255"/>
      <c r="AB28" s="255"/>
      <c r="AC28" s="255"/>
      <c r="AD28" s="255"/>
      <c r="AE28" s="255"/>
    </row>
    <row r="29" spans="2:31" customFormat="1" ht="15" customHeight="1" x14ac:dyDescent="0.2">
      <c r="B29" s="858" t="s">
        <v>61</v>
      </c>
      <c r="C29" s="859"/>
      <c r="D29" s="859"/>
      <c r="E29" s="859"/>
      <c r="F29" s="859"/>
      <c r="G29" s="860"/>
      <c r="H29" s="767"/>
      <c r="I29" s="768"/>
      <c r="J29" s="768"/>
      <c r="K29" s="769"/>
      <c r="L29" s="767"/>
      <c r="M29" s="768"/>
      <c r="N29" s="768"/>
      <c r="O29" s="769"/>
      <c r="P29" s="891">
        <f t="shared" si="2"/>
        <v>0</v>
      </c>
      <c r="Q29" s="892"/>
      <c r="R29" s="892"/>
      <c r="S29" s="893"/>
      <c r="T29" s="255"/>
      <c r="U29" s="255"/>
      <c r="V29" s="255"/>
      <c r="W29" s="255"/>
      <c r="X29" s="255"/>
      <c r="Y29" s="255"/>
      <c r="Z29" s="255"/>
      <c r="AA29" s="255"/>
      <c r="AB29" s="255"/>
      <c r="AC29" s="255"/>
      <c r="AD29" s="255"/>
      <c r="AE29" s="255"/>
    </row>
    <row r="30" spans="2:31" customFormat="1" ht="15" customHeight="1" x14ac:dyDescent="0.2">
      <c r="B30" s="330" t="s">
        <v>55</v>
      </c>
      <c r="C30" s="331"/>
      <c r="D30" s="331"/>
      <c r="E30" s="331"/>
      <c r="F30" s="331"/>
      <c r="G30" s="332"/>
      <c r="H30" s="751">
        <f>SUM(H23:K29)</f>
        <v>0</v>
      </c>
      <c r="I30" s="752"/>
      <c r="J30" s="752"/>
      <c r="K30" s="753"/>
      <c r="L30" s="751">
        <f>SUM(L23:O29)</f>
        <v>0</v>
      </c>
      <c r="M30" s="752"/>
      <c r="N30" s="752"/>
      <c r="O30" s="753"/>
      <c r="P30" s="891">
        <f t="shared" si="2"/>
        <v>0</v>
      </c>
      <c r="Q30" s="892"/>
      <c r="R30" s="892"/>
      <c r="S30" s="893"/>
      <c r="T30" s="255"/>
      <c r="U30" s="255"/>
      <c r="V30" s="255"/>
      <c r="W30" s="255"/>
      <c r="X30" s="255"/>
      <c r="Y30" s="255"/>
      <c r="Z30" s="255"/>
      <c r="AA30" s="255"/>
      <c r="AB30" s="255"/>
      <c r="AC30" s="255"/>
      <c r="AD30" s="255"/>
      <c r="AE30" s="255"/>
    </row>
    <row r="31" spans="2:31" customFormat="1" ht="15" customHeight="1" x14ac:dyDescent="0.2"/>
    <row r="32" spans="2:31" s="8" customFormat="1" ht="9" customHeight="1" x14ac:dyDescent="0.2"/>
  </sheetData>
  <mergeCells count="102">
    <mergeCell ref="P28:S28"/>
    <mergeCell ref="P29:S29"/>
    <mergeCell ref="P30:S30"/>
    <mergeCell ref="P22:S22"/>
    <mergeCell ref="P23:S23"/>
    <mergeCell ref="P24:S24"/>
    <mergeCell ref="P25:S25"/>
    <mergeCell ref="P26:S26"/>
    <mergeCell ref="P27:S27"/>
    <mergeCell ref="P14:Q14"/>
    <mergeCell ref="R14:S14"/>
    <mergeCell ref="P17:S17"/>
    <mergeCell ref="P18:Q18"/>
    <mergeCell ref="R18:S18"/>
    <mergeCell ref="P19:Q19"/>
    <mergeCell ref="R19:S19"/>
    <mergeCell ref="P11:Q11"/>
    <mergeCell ref="R11:S11"/>
    <mergeCell ref="P12:Q12"/>
    <mergeCell ref="R12:S12"/>
    <mergeCell ref="P13:Q13"/>
    <mergeCell ref="R13:S13"/>
    <mergeCell ref="P7:S7"/>
    <mergeCell ref="R8:S8"/>
    <mergeCell ref="P9:Q9"/>
    <mergeCell ref="R9:S9"/>
    <mergeCell ref="P10:Q10"/>
    <mergeCell ref="R10:S10"/>
    <mergeCell ref="B13:G13"/>
    <mergeCell ref="H19:I19"/>
    <mergeCell ref="J19:K19"/>
    <mergeCell ref="B19:G19"/>
    <mergeCell ref="C12:G12"/>
    <mergeCell ref="H12:I12"/>
    <mergeCell ref="H18:I18"/>
    <mergeCell ref="B17:G18"/>
    <mergeCell ref="H13:I13"/>
    <mergeCell ref="H14:I14"/>
    <mergeCell ref="B14:G14"/>
    <mergeCell ref="H17:K17"/>
    <mergeCell ref="J18:K18"/>
    <mergeCell ref="H7:K7"/>
    <mergeCell ref="J13:K13"/>
    <mergeCell ref="J14:K14"/>
    <mergeCell ref="J10:K10"/>
    <mergeCell ref="J11:K11"/>
    <mergeCell ref="J12:K12"/>
    <mergeCell ref="C10:G10"/>
    <mergeCell ref="J8:K8"/>
    <mergeCell ref="J9:K9"/>
    <mergeCell ref="H10:I10"/>
    <mergeCell ref="H11:I11"/>
    <mergeCell ref="B7:G8"/>
    <mergeCell ref="H9:I9"/>
    <mergeCell ref="B9:G9"/>
    <mergeCell ref="B11:G11"/>
    <mergeCell ref="B29:G29"/>
    <mergeCell ref="B30:G30"/>
    <mergeCell ref="B22:G22"/>
    <mergeCell ref="B23:G23"/>
    <mergeCell ref="B24:G24"/>
    <mergeCell ref="B25:G25"/>
    <mergeCell ref="H22:K22"/>
    <mergeCell ref="H23:K23"/>
    <mergeCell ref="H24:K24"/>
    <mergeCell ref="B26:G26"/>
    <mergeCell ref="B27:G27"/>
    <mergeCell ref="B28:G28"/>
    <mergeCell ref="H29:K29"/>
    <mergeCell ref="H30:K30"/>
    <mergeCell ref="H25:K25"/>
    <mergeCell ref="H26:K26"/>
    <mergeCell ref="H27:K27"/>
    <mergeCell ref="H28:K28"/>
    <mergeCell ref="L7:O7"/>
    <mergeCell ref="N8:O8"/>
    <mergeCell ref="L9:M9"/>
    <mergeCell ref="N9:O9"/>
    <mergeCell ref="L10:M10"/>
    <mergeCell ref="N10:O10"/>
    <mergeCell ref="L11:M11"/>
    <mergeCell ref="N11:O11"/>
    <mergeCell ref="L12:M12"/>
    <mergeCell ref="N12:O12"/>
    <mergeCell ref="L13:M13"/>
    <mergeCell ref="N13:O13"/>
    <mergeCell ref="L14:M14"/>
    <mergeCell ref="N14:O14"/>
    <mergeCell ref="L17:O17"/>
    <mergeCell ref="L18:M18"/>
    <mergeCell ref="N18:O18"/>
    <mergeCell ref="L19:M19"/>
    <mergeCell ref="N19:O19"/>
    <mergeCell ref="L28:O28"/>
    <mergeCell ref="L29:O29"/>
    <mergeCell ref="L30:O30"/>
    <mergeCell ref="L22:O22"/>
    <mergeCell ref="L23:O23"/>
    <mergeCell ref="L24:O24"/>
    <mergeCell ref="L25:O25"/>
    <mergeCell ref="L26:O26"/>
    <mergeCell ref="L27:O27"/>
  </mergeCells>
  <phoneticPr fontId="2"/>
  <printOptions horizontalCentered="1"/>
  <pageMargins left="0.59055118110236227" right="0.59055118110236227" top="0.9375" bottom="0.78740157480314965" header="0.51181102362204722" footer="0.39370078740157483"/>
  <pageSetup paperSize="9" scale="92" firstPageNumber="13" fitToHeight="0" orientation="portrait" cellComments="asDisplayed" r:id="rId1"/>
  <headerFooter alignWithMargins="0">
    <oddHeader>&amp;R&amp;10
&amp;A</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rgb="FF00B0F0"/>
    <pageSetUpPr fitToPage="1"/>
  </sheetPr>
  <dimension ref="A1:BG688"/>
  <sheetViews>
    <sheetView tabSelected="1" view="pageBreakPreview" topLeftCell="A135" zoomScaleNormal="100" zoomScaleSheetLayoutView="100" zoomScalePageLayoutView="80" workbookViewId="0">
      <selection activeCell="N160" sqref="N160:O160"/>
    </sheetView>
  </sheetViews>
  <sheetFormatPr defaultColWidth="3.109375" defaultRowHeight="9" customHeight="1" x14ac:dyDescent="0.2"/>
  <cols>
    <col min="1" max="8" width="3.6640625" style="1" customWidth="1"/>
    <col min="9" max="12" width="3.21875" style="1" customWidth="1"/>
    <col min="13" max="13" width="3.109375" style="1" customWidth="1"/>
    <col min="14" max="14" width="3.109375" style="1"/>
    <col min="15" max="16" width="4.33203125" style="1" customWidth="1"/>
    <col min="17" max="19" width="3.21875" style="1" customWidth="1"/>
    <col min="20" max="20" width="4.33203125" style="1" customWidth="1"/>
    <col min="21" max="23" width="3.21875" style="1" customWidth="1"/>
    <col min="24" max="25" width="4.33203125" style="1" customWidth="1"/>
    <col min="26" max="27" width="3.21875" style="1" customWidth="1"/>
    <col min="28" max="28" width="7.44140625" style="1" customWidth="1"/>
    <col min="29" max="29" width="3.21875" style="1" customWidth="1"/>
    <col min="30" max="30" width="3.109375" style="1" customWidth="1"/>
    <col min="31" max="34" width="3.77734375" style="1" bestFit="1" customWidth="1"/>
    <col min="35" max="35" width="3.109375" style="1" customWidth="1"/>
    <col min="36" max="38" width="3.77734375" style="1" bestFit="1" customWidth="1"/>
    <col min="39" max="44" width="4" style="1" bestFit="1" customWidth="1"/>
    <col min="45" max="45" width="3.33203125" style="1" customWidth="1"/>
    <col min="46" max="46" width="3.77734375" style="1" bestFit="1" customWidth="1"/>
    <col min="47" max="47" width="3.33203125" style="1" customWidth="1"/>
    <col min="48" max="48" width="3.77734375" style="1" bestFit="1" customWidth="1"/>
    <col min="49" max="56" width="4" style="1" bestFit="1" customWidth="1"/>
    <col min="57" max="57" width="3.109375" style="1"/>
    <col min="58" max="59" width="4" style="1" bestFit="1" customWidth="1"/>
    <col min="60" max="16384" width="3.109375" style="1"/>
  </cols>
  <sheetData>
    <row r="1" spans="1:59" s="71" customFormat="1" ht="22.5" customHeight="1" x14ac:dyDescent="0.2">
      <c r="A1" s="81">
        <f>+L65</f>
        <v>0</v>
      </c>
      <c r="B1" s="81">
        <f>+L135</f>
        <v>0</v>
      </c>
      <c r="C1" s="197">
        <f>+H404</f>
        <v>0</v>
      </c>
      <c r="D1" s="197">
        <f>+L404</f>
        <v>0</v>
      </c>
      <c r="E1" s="197">
        <f>+P404</f>
        <v>0</v>
      </c>
      <c r="F1" s="197" t="str">
        <f>+T404</f>
        <v/>
      </c>
      <c r="G1" s="197">
        <f>+H416</f>
        <v>0</v>
      </c>
      <c r="H1" s="197">
        <f>+L416</f>
        <v>0</v>
      </c>
      <c r="I1" s="197">
        <f>+P416</f>
        <v>0</v>
      </c>
      <c r="J1" s="197" t="str">
        <f>+T416</f>
        <v/>
      </c>
      <c r="K1" s="197">
        <f>+H428</f>
        <v>0</v>
      </c>
      <c r="L1" s="197">
        <f>+L428</f>
        <v>0</v>
      </c>
      <c r="M1" s="197">
        <f>+P428</f>
        <v>0</v>
      </c>
      <c r="N1" s="197" t="str">
        <f>+T428</f>
        <v/>
      </c>
      <c r="O1" s="197">
        <f>+H440</f>
        <v>0</v>
      </c>
      <c r="P1" s="194">
        <f>+L440</f>
        <v>0</v>
      </c>
      <c r="Q1" s="194">
        <f>+P440</f>
        <v>0</v>
      </c>
      <c r="R1" s="194" t="str">
        <f>+T440</f>
        <v/>
      </c>
      <c r="S1" s="194">
        <f>+H452</f>
        <v>0</v>
      </c>
      <c r="T1" s="194">
        <f>+L452</f>
        <v>0</v>
      </c>
      <c r="U1" s="194">
        <f>+P452</f>
        <v>0</v>
      </c>
      <c r="V1" s="194" t="str">
        <f>+T452</f>
        <v/>
      </c>
      <c r="W1" s="194">
        <f>+H464</f>
        <v>0</v>
      </c>
      <c r="X1" s="194">
        <f>+L464</f>
        <v>0</v>
      </c>
      <c r="Y1" s="194">
        <f>+P464</f>
        <v>0</v>
      </c>
      <c r="Z1" s="194" t="str">
        <f>+T464</f>
        <v/>
      </c>
      <c r="AA1" s="194">
        <f>+U498</f>
        <v>0</v>
      </c>
      <c r="AB1" s="194">
        <f>+X498</f>
        <v>0</v>
      </c>
      <c r="AC1" s="194">
        <f>+C535</f>
        <v>0</v>
      </c>
      <c r="AD1" s="194">
        <f>+E535</f>
        <v>0</v>
      </c>
      <c r="AE1" s="194" t="str">
        <f>+G535</f>
        <v/>
      </c>
      <c r="AF1" s="194">
        <f>+I535</f>
        <v>0</v>
      </c>
      <c r="AG1" s="194">
        <f>+K535</f>
        <v>0</v>
      </c>
      <c r="AH1" s="194">
        <f>+M535</f>
        <v>0</v>
      </c>
      <c r="AI1" s="194">
        <f>+O535</f>
        <v>0</v>
      </c>
      <c r="AJ1" s="194">
        <f>+P535</f>
        <v>0</v>
      </c>
      <c r="AK1" s="194">
        <f>+R535</f>
        <v>0</v>
      </c>
      <c r="AL1" s="194">
        <f>+T535</f>
        <v>0</v>
      </c>
      <c r="AM1" s="194">
        <f>+U535</f>
        <v>0</v>
      </c>
      <c r="AN1" s="194">
        <f>+X535</f>
        <v>0</v>
      </c>
      <c r="AO1" s="194">
        <f>+AA535</f>
        <v>0</v>
      </c>
      <c r="AP1" s="194">
        <f>+G610</f>
        <v>0</v>
      </c>
      <c r="AQ1" s="194">
        <f>+J610</f>
        <v>0</v>
      </c>
      <c r="AR1" s="194">
        <f>+M610</f>
        <v>0</v>
      </c>
      <c r="AS1" s="194">
        <f>+O610</f>
        <v>0</v>
      </c>
      <c r="AT1" s="194">
        <f>+P610</f>
        <v>0</v>
      </c>
      <c r="AU1" s="194">
        <f>+Q610</f>
        <v>0</v>
      </c>
      <c r="AV1" s="194">
        <f>+S610</f>
        <v>0</v>
      </c>
      <c r="AW1" s="194">
        <f>+V610</f>
        <v>0</v>
      </c>
      <c r="AX1" s="194">
        <f>+X610</f>
        <v>0</v>
      </c>
      <c r="AY1" s="194">
        <f>+Y610</f>
        <v>0</v>
      </c>
      <c r="AZ1" s="194">
        <f>+Z610</f>
        <v>0</v>
      </c>
      <c r="BA1" s="300">
        <f>O631</f>
        <v>0</v>
      </c>
      <c r="BB1" s="300">
        <f>+O632</f>
        <v>0</v>
      </c>
      <c r="BC1" s="300">
        <f>+Q631</f>
        <v>0</v>
      </c>
      <c r="BD1" s="300">
        <f>+Q632</f>
        <v>0</v>
      </c>
      <c r="BE1" s="301">
        <f>M649</f>
        <v>0</v>
      </c>
      <c r="BF1" s="300">
        <f>+O665</f>
        <v>0</v>
      </c>
      <c r="BG1" s="300">
        <f>+Q665</f>
        <v>0</v>
      </c>
    </row>
    <row r="2" spans="1:59" s="71" customFormat="1" ht="29.25" customHeight="1" x14ac:dyDescent="0.2">
      <c r="A2" s="299" t="s">
        <v>653</v>
      </c>
      <c r="B2" s="299" t="s">
        <v>654</v>
      </c>
      <c r="C2" s="80" t="s">
        <v>342</v>
      </c>
      <c r="D2" s="166" t="s">
        <v>306</v>
      </c>
      <c r="E2" s="166" t="s">
        <v>655</v>
      </c>
      <c r="F2" s="166" t="s">
        <v>656</v>
      </c>
      <c r="G2" s="166" t="s">
        <v>343</v>
      </c>
      <c r="H2" s="166" t="s">
        <v>344</v>
      </c>
      <c r="I2" s="166" t="s">
        <v>657</v>
      </c>
      <c r="J2" s="166" t="s">
        <v>658</v>
      </c>
      <c r="K2" s="166" t="s">
        <v>345</v>
      </c>
      <c r="L2" s="166" t="s">
        <v>346</v>
      </c>
      <c r="M2" s="166" t="s">
        <v>659</v>
      </c>
      <c r="N2" s="166" t="s">
        <v>660</v>
      </c>
      <c r="O2" s="166" t="s">
        <v>347</v>
      </c>
      <c r="P2" s="166" t="s">
        <v>348</v>
      </c>
      <c r="Q2" s="166" t="s">
        <v>661</v>
      </c>
      <c r="R2" s="166" t="s">
        <v>662</v>
      </c>
      <c r="S2" s="166" t="s">
        <v>349</v>
      </c>
      <c r="T2" s="166" t="s">
        <v>350</v>
      </c>
      <c r="U2" s="166" t="s">
        <v>663</v>
      </c>
      <c r="V2" s="166" t="s">
        <v>664</v>
      </c>
      <c r="W2" s="166" t="s">
        <v>351</v>
      </c>
      <c r="X2" s="166" t="s">
        <v>352</v>
      </c>
      <c r="Y2" s="166" t="s">
        <v>665</v>
      </c>
      <c r="Z2" s="166" t="s">
        <v>666</v>
      </c>
      <c r="AA2" s="166" t="s">
        <v>433</v>
      </c>
      <c r="AB2" s="166" t="s">
        <v>667</v>
      </c>
      <c r="AC2" s="166" t="s">
        <v>227</v>
      </c>
      <c r="AD2" s="166" t="s">
        <v>226</v>
      </c>
      <c r="AE2" s="166" t="s">
        <v>129</v>
      </c>
      <c r="AF2" s="166" t="s">
        <v>224</v>
      </c>
      <c r="AG2" s="166" t="s">
        <v>353</v>
      </c>
      <c r="AH2" s="166" t="s">
        <v>668</v>
      </c>
      <c r="AI2" s="166" t="s">
        <v>354</v>
      </c>
      <c r="AJ2" s="166" t="s">
        <v>355</v>
      </c>
      <c r="AK2" s="166" t="s">
        <v>669</v>
      </c>
      <c r="AL2" s="166" t="s">
        <v>670</v>
      </c>
      <c r="AM2" s="166" t="s">
        <v>356</v>
      </c>
      <c r="AN2" s="166" t="s">
        <v>671</v>
      </c>
      <c r="AO2" s="166" t="s">
        <v>672</v>
      </c>
      <c r="AP2" s="166" t="s">
        <v>222</v>
      </c>
      <c r="AQ2" s="166" t="s">
        <v>357</v>
      </c>
      <c r="AR2" s="166" t="s">
        <v>358</v>
      </c>
      <c r="AS2" s="166" t="s">
        <v>677</v>
      </c>
      <c r="AT2" s="166" t="s">
        <v>678</v>
      </c>
      <c r="AU2" s="166" t="s">
        <v>359</v>
      </c>
      <c r="AV2" s="166" t="s">
        <v>221</v>
      </c>
      <c r="AW2" s="166" t="s">
        <v>360</v>
      </c>
      <c r="AX2" s="166" t="s">
        <v>679</v>
      </c>
      <c r="AY2" s="166" t="s">
        <v>680</v>
      </c>
      <c r="AZ2" s="166" t="s">
        <v>361</v>
      </c>
      <c r="BA2" s="166" t="s">
        <v>362</v>
      </c>
      <c r="BB2" s="166" t="s">
        <v>363</v>
      </c>
      <c r="BC2" s="166" t="s">
        <v>364</v>
      </c>
      <c r="BD2" s="166" t="s">
        <v>673</v>
      </c>
      <c r="BE2" s="166" t="s">
        <v>674</v>
      </c>
      <c r="BF2" s="166" t="s">
        <v>675</v>
      </c>
      <c r="BG2" s="166" t="s">
        <v>676</v>
      </c>
    </row>
    <row r="3" spans="1:59" s="72" customFormat="1" ht="19.5" customHeight="1" x14ac:dyDescent="0.2">
      <c r="A3" s="73" t="s">
        <v>176</v>
      </c>
      <c r="C3" s="73"/>
    </row>
    <row r="4" spans="1:59" s="9" customFormat="1" ht="21.75" customHeight="1" x14ac:dyDescent="0.2">
      <c r="A4" s="162" t="s">
        <v>592</v>
      </c>
      <c r="B4" s="29"/>
      <c r="C4" s="29"/>
      <c r="D4" s="29"/>
      <c r="E4" s="29"/>
      <c r="F4" s="29"/>
      <c r="G4" s="29"/>
      <c r="H4" s="29"/>
      <c r="I4" s="29"/>
      <c r="J4" s="29"/>
      <c r="K4" s="29"/>
      <c r="L4" s="29"/>
      <c r="M4" s="38"/>
      <c r="N4" s="38"/>
      <c r="O4" s="38"/>
      <c r="P4" s="38"/>
      <c r="Q4" s="38"/>
      <c r="R4" s="38"/>
      <c r="S4" s="38"/>
    </row>
    <row r="5" spans="1:59" s="98" customFormat="1" ht="15" customHeight="1" x14ac:dyDescent="0.2">
      <c r="B5" s="111" t="s">
        <v>593</v>
      </c>
      <c r="C5" s="2"/>
      <c r="D5" s="2"/>
      <c r="E5" s="2"/>
      <c r="F5" s="2"/>
      <c r="G5" s="2"/>
      <c r="H5" s="2"/>
      <c r="I5" s="2"/>
      <c r="J5" s="2"/>
      <c r="K5" s="2"/>
      <c r="L5" s="2"/>
      <c r="M5" s="2"/>
      <c r="N5" s="2"/>
      <c r="O5" s="2"/>
      <c r="P5" s="2"/>
      <c r="Q5" s="2"/>
      <c r="R5" s="2"/>
      <c r="S5" s="2"/>
      <c r="T5" s="2"/>
      <c r="U5" s="2"/>
      <c r="V5" s="2"/>
      <c r="W5" s="2"/>
      <c r="X5" s="2"/>
      <c r="Y5" s="2"/>
      <c r="Z5" s="2"/>
      <c r="AA5" s="2"/>
      <c r="AB5" s="2"/>
    </row>
    <row r="6" spans="1:59" s="98" customFormat="1" ht="15" customHeight="1" x14ac:dyDescent="0.2">
      <c r="B6" s="116" t="s">
        <v>589</v>
      </c>
      <c r="C6" s="2"/>
      <c r="D6" s="2"/>
      <c r="E6" s="2"/>
      <c r="F6" s="2"/>
      <c r="G6" s="2"/>
      <c r="H6" s="2"/>
      <c r="I6" s="2"/>
      <c r="J6" s="2"/>
      <c r="K6" s="2"/>
      <c r="L6" s="2"/>
      <c r="M6" s="2"/>
      <c r="N6" s="2"/>
      <c r="O6" s="2"/>
      <c r="P6" s="2"/>
      <c r="Q6" s="2"/>
      <c r="R6" s="2"/>
      <c r="S6" s="2"/>
      <c r="T6" s="2"/>
      <c r="U6" s="2"/>
      <c r="V6" s="2"/>
      <c r="W6" s="2"/>
      <c r="X6" s="2"/>
      <c r="Y6" s="2"/>
      <c r="Z6" s="2"/>
      <c r="AA6" s="2"/>
      <c r="AB6" s="2"/>
    </row>
    <row r="7" spans="1:59" s="98" customFormat="1" ht="15" customHeight="1" x14ac:dyDescent="0.2">
      <c r="B7" s="1053" t="s">
        <v>468</v>
      </c>
      <c r="C7" s="736" t="s">
        <v>464</v>
      </c>
      <c r="D7" s="736"/>
      <c r="E7" s="736"/>
      <c r="F7" s="736"/>
      <c r="G7" s="736"/>
      <c r="H7" s="736"/>
      <c r="I7" s="736"/>
      <c r="J7" s="736"/>
      <c r="K7" s="736"/>
      <c r="L7" s="736"/>
      <c r="M7" s="736"/>
      <c r="N7" s="736"/>
      <c r="O7" s="736"/>
      <c r="P7" s="736"/>
      <c r="Q7" s="736"/>
      <c r="R7" s="736"/>
      <c r="S7" s="736"/>
      <c r="T7" s="736"/>
      <c r="U7" s="736"/>
      <c r="V7" s="736"/>
      <c r="W7" s="736"/>
      <c r="X7" s="736"/>
      <c r="Y7" s="736"/>
      <c r="Z7" s="736"/>
      <c r="AA7" s="736"/>
      <c r="AB7" s="737"/>
    </row>
    <row r="8" spans="1:59" s="98" customFormat="1" ht="15" customHeight="1" x14ac:dyDescent="0.2">
      <c r="B8" s="1053"/>
      <c r="C8" s="1055"/>
      <c r="D8" s="1055"/>
      <c r="E8" s="1055"/>
      <c r="F8" s="1055"/>
      <c r="G8" s="1055"/>
      <c r="H8" s="1055"/>
      <c r="I8" s="1055"/>
      <c r="J8" s="1055"/>
      <c r="K8" s="1055"/>
      <c r="L8" s="1055"/>
      <c r="M8" s="1055"/>
      <c r="N8" s="1055"/>
      <c r="O8" s="1055"/>
      <c r="P8" s="1055"/>
      <c r="Q8" s="1055"/>
      <c r="R8" s="1055"/>
      <c r="S8" s="1055"/>
      <c r="T8" s="1055"/>
      <c r="U8" s="1055"/>
      <c r="V8" s="1055"/>
      <c r="W8" s="1055"/>
      <c r="X8" s="1055"/>
      <c r="Y8" s="1055"/>
      <c r="Z8" s="1055"/>
      <c r="AA8" s="1055"/>
      <c r="AB8" s="1061"/>
    </row>
    <row r="9" spans="1:59" s="98" customFormat="1" ht="15" customHeight="1" x14ac:dyDescent="0.2">
      <c r="B9" s="1053"/>
      <c r="C9" s="1062"/>
      <c r="D9" s="1062"/>
      <c r="E9" s="1062"/>
      <c r="F9" s="1062"/>
      <c r="G9" s="1062"/>
      <c r="H9" s="1062"/>
      <c r="I9" s="1062"/>
      <c r="J9" s="1062"/>
      <c r="K9" s="1062"/>
      <c r="L9" s="1062"/>
      <c r="M9" s="1062"/>
      <c r="N9" s="1062"/>
      <c r="O9" s="1062"/>
      <c r="P9" s="1062"/>
      <c r="Q9" s="1062"/>
      <c r="R9" s="1062"/>
      <c r="S9" s="1062"/>
      <c r="T9" s="1062"/>
      <c r="U9" s="1062"/>
      <c r="V9" s="1062"/>
      <c r="W9" s="1062"/>
      <c r="X9" s="1062"/>
      <c r="Y9" s="1062"/>
      <c r="Z9" s="1062"/>
      <c r="AA9" s="1062"/>
      <c r="AB9" s="1063"/>
    </row>
    <row r="10" spans="1:59" s="98" customFormat="1" ht="15" customHeight="1" x14ac:dyDescent="0.2">
      <c r="B10" s="1053"/>
      <c r="C10" s="1062"/>
      <c r="D10" s="1062"/>
      <c r="E10" s="1062"/>
      <c r="F10" s="1062"/>
      <c r="G10" s="1062"/>
      <c r="H10" s="1062"/>
      <c r="I10" s="1062"/>
      <c r="J10" s="1062"/>
      <c r="K10" s="1062"/>
      <c r="L10" s="1062"/>
      <c r="M10" s="1062"/>
      <c r="N10" s="1062"/>
      <c r="O10" s="1062"/>
      <c r="P10" s="1062"/>
      <c r="Q10" s="1062"/>
      <c r="R10" s="1062"/>
      <c r="S10" s="1062"/>
      <c r="T10" s="1062"/>
      <c r="U10" s="1062"/>
      <c r="V10" s="1062"/>
      <c r="W10" s="1062"/>
      <c r="X10" s="1062"/>
      <c r="Y10" s="1062"/>
      <c r="Z10" s="1062"/>
      <c r="AA10" s="1062"/>
      <c r="AB10" s="1063"/>
    </row>
    <row r="11" spans="1:59" s="98" customFormat="1" ht="15" customHeight="1" x14ac:dyDescent="0.2">
      <c r="B11" s="1053"/>
      <c r="C11" s="1057"/>
      <c r="D11" s="1057"/>
      <c r="E11" s="1057"/>
      <c r="F11" s="1057"/>
      <c r="G11" s="1057"/>
      <c r="H11" s="1057"/>
      <c r="I11" s="1057"/>
      <c r="J11" s="1057"/>
      <c r="K11" s="1057"/>
      <c r="L11" s="1057"/>
      <c r="M11" s="1057"/>
      <c r="N11" s="1057"/>
      <c r="O11" s="1057"/>
      <c r="P11" s="1057"/>
      <c r="Q11" s="1057"/>
      <c r="R11" s="1057"/>
      <c r="S11" s="1057"/>
      <c r="T11" s="1057"/>
      <c r="U11" s="1057"/>
      <c r="V11" s="1057"/>
      <c r="W11" s="1057"/>
      <c r="X11" s="1057"/>
      <c r="Y11" s="1057"/>
      <c r="Z11" s="1057"/>
      <c r="AA11" s="1057"/>
      <c r="AB11" s="1064"/>
    </row>
    <row r="12" spans="1:59" s="98" customFormat="1" ht="15" customHeight="1" x14ac:dyDescent="0.2">
      <c r="B12" s="1053"/>
      <c r="C12" s="736" t="s">
        <v>471</v>
      </c>
      <c r="D12" s="736"/>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7"/>
    </row>
    <row r="13" spans="1:59" s="98" customFormat="1" ht="15" customHeight="1" x14ac:dyDescent="0.2">
      <c r="B13" s="1053"/>
      <c r="C13" s="1233" t="s">
        <v>465</v>
      </c>
      <c r="D13" s="1234"/>
      <c r="E13" s="1234"/>
      <c r="F13" s="1234"/>
      <c r="G13" s="1235" t="s">
        <v>472</v>
      </c>
      <c r="H13" s="1236"/>
      <c r="I13" s="1236"/>
      <c r="J13" s="1236"/>
      <c r="K13" s="1236"/>
      <c r="L13" s="1236"/>
      <c r="M13" s="1236"/>
      <c r="N13" s="1236"/>
      <c r="O13" s="1236"/>
      <c r="P13" s="1236"/>
      <c r="Q13" s="1236"/>
      <c r="R13" s="1236"/>
      <c r="S13" s="1236"/>
      <c r="T13" s="1236"/>
      <c r="U13" s="1236"/>
      <c r="V13" s="1236"/>
      <c r="W13" s="1059" t="s">
        <v>473</v>
      </c>
      <c r="X13" s="1059"/>
      <c r="Y13" s="1059"/>
      <c r="Z13" s="1059"/>
      <c r="AA13" s="1059"/>
      <c r="AB13" s="1059"/>
    </row>
    <row r="14" spans="1:59" s="98" customFormat="1" ht="12.75" customHeight="1" x14ac:dyDescent="0.2">
      <c r="B14" s="1053"/>
      <c r="C14" s="1060"/>
      <c r="D14" s="1058"/>
      <c r="E14" s="1058"/>
      <c r="F14" s="1058"/>
      <c r="G14" s="1054"/>
      <c r="H14" s="1055"/>
      <c r="I14" s="1055"/>
      <c r="J14" s="1055"/>
      <c r="K14" s="1055"/>
      <c r="L14" s="1055"/>
      <c r="M14" s="1055"/>
      <c r="N14" s="1055"/>
      <c r="O14" s="1055"/>
      <c r="P14" s="1055"/>
      <c r="Q14" s="1055"/>
      <c r="R14" s="1055"/>
      <c r="S14" s="1055"/>
      <c r="T14" s="1055"/>
      <c r="U14" s="1055"/>
      <c r="V14" s="1055"/>
      <c r="W14" s="1058"/>
      <c r="X14" s="1058"/>
      <c r="Y14" s="1058"/>
      <c r="Z14" s="1058"/>
      <c r="AA14" s="1058"/>
      <c r="AB14" s="1058"/>
    </row>
    <row r="15" spans="1:59" s="98" customFormat="1" ht="12.75" customHeight="1" x14ac:dyDescent="0.2">
      <c r="B15" s="1053"/>
      <c r="C15" s="1060"/>
      <c r="D15" s="1058"/>
      <c r="E15" s="1058"/>
      <c r="F15" s="1058"/>
      <c r="G15" s="1056"/>
      <c r="H15" s="1057"/>
      <c r="I15" s="1057"/>
      <c r="J15" s="1057"/>
      <c r="K15" s="1057"/>
      <c r="L15" s="1057"/>
      <c r="M15" s="1057"/>
      <c r="N15" s="1057"/>
      <c r="O15" s="1057"/>
      <c r="P15" s="1057"/>
      <c r="Q15" s="1057"/>
      <c r="R15" s="1057"/>
      <c r="S15" s="1057"/>
      <c r="T15" s="1057"/>
      <c r="U15" s="1057"/>
      <c r="V15" s="1057"/>
      <c r="W15" s="1058"/>
      <c r="X15" s="1058"/>
      <c r="Y15" s="1058"/>
      <c r="Z15" s="1058"/>
      <c r="AA15" s="1058"/>
      <c r="AB15" s="1058"/>
    </row>
    <row r="16" spans="1:59" s="98" customFormat="1" ht="15" customHeight="1" x14ac:dyDescent="0.2">
      <c r="B16" s="1053" t="s">
        <v>466</v>
      </c>
      <c r="C16" s="736" t="s">
        <v>464</v>
      </c>
      <c r="D16" s="736"/>
      <c r="E16" s="736"/>
      <c r="F16" s="736"/>
      <c r="G16" s="736"/>
      <c r="H16" s="736"/>
      <c r="I16" s="736"/>
      <c r="J16" s="736"/>
      <c r="K16" s="736"/>
      <c r="L16" s="736"/>
      <c r="M16" s="736"/>
      <c r="N16" s="736"/>
      <c r="O16" s="736"/>
      <c r="P16" s="736"/>
      <c r="Q16" s="736"/>
      <c r="R16" s="736"/>
      <c r="S16" s="736"/>
      <c r="T16" s="736"/>
      <c r="U16" s="736"/>
      <c r="V16" s="736"/>
      <c r="W16" s="736"/>
      <c r="X16" s="736"/>
      <c r="Y16" s="736"/>
      <c r="Z16" s="736"/>
      <c r="AA16" s="736"/>
      <c r="AB16" s="737"/>
    </row>
    <row r="17" spans="2:28" s="98" customFormat="1" ht="15" customHeight="1" x14ac:dyDescent="0.2">
      <c r="B17" s="1053"/>
      <c r="C17" s="1055"/>
      <c r="D17" s="1055"/>
      <c r="E17" s="1055"/>
      <c r="F17" s="1055"/>
      <c r="G17" s="1055"/>
      <c r="H17" s="1055"/>
      <c r="I17" s="1055"/>
      <c r="J17" s="1055"/>
      <c r="K17" s="1055"/>
      <c r="L17" s="1055"/>
      <c r="M17" s="1055"/>
      <c r="N17" s="1055"/>
      <c r="O17" s="1055"/>
      <c r="P17" s="1055"/>
      <c r="Q17" s="1055"/>
      <c r="R17" s="1055"/>
      <c r="S17" s="1055"/>
      <c r="T17" s="1055"/>
      <c r="U17" s="1055"/>
      <c r="V17" s="1055"/>
      <c r="W17" s="1055"/>
      <c r="X17" s="1055"/>
      <c r="Y17" s="1055"/>
      <c r="Z17" s="1055"/>
      <c r="AA17" s="1055"/>
      <c r="AB17" s="1061"/>
    </row>
    <row r="18" spans="2:28" s="98" customFormat="1" ht="15" customHeight="1" x14ac:dyDescent="0.2">
      <c r="B18" s="1053"/>
      <c r="C18" s="1062"/>
      <c r="D18" s="1062"/>
      <c r="E18" s="1062"/>
      <c r="F18" s="1062"/>
      <c r="G18" s="1062"/>
      <c r="H18" s="1062"/>
      <c r="I18" s="1062"/>
      <c r="J18" s="1062"/>
      <c r="K18" s="1062"/>
      <c r="L18" s="1062"/>
      <c r="M18" s="1062"/>
      <c r="N18" s="1062"/>
      <c r="O18" s="1062"/>
      <c r="P18" s="1062"/>
      <c r="Q18" s="1062"/>
      <c r="R18" s="1062"/>
      <c r="S18" s="1062"/>
      <c r="T18" s="1062"/>
      <c r="U18" s="1062"/>
      <c r="V18" s="1062"/>
      <c r="W18" s="1062"/>
      <c r="X18" s="1062"/>
      <c r="Y18" s="1062"/>
      <c r="Z18" s="1062"/>
      <c r="AA18" s="1062"/>
      <c r="AB18" s="1063"/>
    </row>
    <row r="19" spans="2:28" s="98" customFormat="1" ht="15" customHeight="1" x14ac:dyDescent="0.2">
      <c r="B19" s="1053"/>
      <c r="C19" s="1062"/>
      <c r="D19" s="1062"/>
      <c r="E19" s="1062"/>
      <c r="F19" s="1062"/>
      <c r="G19" s="1062"/>
      <c r="H19" s="1062"/>
      <c r="I19" s="1062"/>
      <c r="J19" s="1062"/>
      <c r="K19" s="1062"/>
      <c r="L19" s="1062"/>
      <c r="M19" s="1062"/>
      <c r="N19" s="1062"/>
      <c r="O19" s="1062"/>
      <c r="P19" s="1062"/>
      <c r="Q19" s="1062"/>
      <c r="R19" s="1062"/>
      <c r="S19" s="1062"/>
      <c r="T19" s="1062"/>
      <c r="U19" s="1062"/>
      <c r="V19" s="1062"/>
      <c r="W19" s="1062"/>
      <c r="X19" s="1062"/>
      <c r="Y19" s="1062"/>
      <c r="Z19" s="1062"/>
      <c r="AA19" s="1062"/>
      <c r="AB19" s="1063"/>
    </row>
    <row r="20" spans="2:28" s="98" customFormat="1" ht="15" customHeight="1" x14ac:dyDescent="0.2">
      <c r="B20" s="1053"/>
      <c r="C20" s="1057"/>
      <c r="D20" s="1057"/>
      <c r="E20" s="1057"/>
      <c r="F20" s="1057"/>
      <c r="G20" s="1057"/>
      <c r="H20" s="1057"/>
      <c r="I20" s="1057"/>
      <c r="J20" s="1057"/>
      <c r="K20" s="1057"/>
      <c r="L20" s="1057"/>
      <c r="M20" s="1057"/>
      <c r="N20" s="1057"/>
      <c r="O20" s="1057"/>
      <c r="P20" s="1057"/>
      <c r="Q20" s="1057"/>
      <c r="R20" s="1057"/>
      <c r="S20" s="1057"/>
      <c r="T20" s="1057"/>
      <c r="U20" s="1057"/>
      <c r="V20" s="1057"/>
      <c r="W20" s="1057"/>
      <c r="X20" s="1057"/>
      <c r="Y20" s="1057"/>
      <c r="Z20" s="1057"/>
      <c r="AA20" s="1057"/>
      <c r="AB20" s="1064"/>
    </row>
    <row r="21" spans="2:28" s="98" customFormat="1" ht="15" customHeight="1" x14ac:dyDescent="0.2">
      <c r="B21" s="1053"/>
      <c r="C21" s="736" t="s">
        <v>471</v>
      </c>
      <c r="D21" s="736"/>
      <c r="E21" s="736"/>
      <c r="F21" s="736"/>
      <c r="G21" s="736"/>
      <c r="H21" s="736"/>
      <c r="I21" s="736"/>
      <c r="J21" s="736"/>
      <c r="K21" s="736"/>
      <c r="L21" s="736"/>
      <c r="M21" s="736"/>
      <c r="N21" s="736"/>
      <c r="O21" s="736"/>
      <c r="P21" s="736"/>
      <c r="Q21" s="736"/>
      <c r="R21" s="736"/>
      <c r="S21" s="736"/>
      <c r="T21" s="736"/>
      <c r="U21" s="736"/>
      <c r="V21" s="736"/>
      <c r="W21" s="736"/>
      <c r="X21" s="736"/>
      <c r="Y21" s="736"/>
      <c r="Z21" s="736"/>
      <c r="AA21" s="736"/>
      <c r="AB21" s="737"/>
    </row>
    <row r="22" spans="2:28" s="98" customFormat="1" ht="15" customHeight="1" x14ac:dyDescent="0.2">
      <c r="B22" s="1053"/>
      <c r="C22" s="1233" t="s">
        <v>465</v>
      </c>
      <c r="D22" s="1234"/>
      <c r="E22" s="1234"/>
      <c r="F22" s="1234"/>
      <c r="G22" s="1235" t="s">
        <v>472</v>
      </c>
      <c r="H22" s="1236"/>
      <c r="I22" s="1236"/>
      <c r="J22" s="1236"/>
      <c r="K22" s="1236"/>
      <c r="L22" s="1236"/>
      <c r="M22" s="1236"/>
      <c r="N22" s="1236"/>
      <c r="O22" s="1236"/>
      <c r="P22" s="1236"/>
      <c r="Q22" s="1236"/>
      <c r="R22" s="1236"/>
      <c r="S22" s="1236"/>
      <c r="T22" s="1236"/>
      <c r="U22" s="1236"/>
      <c r="V22" s="1236"/>
      <c r="W22" s="1059" t="s">
        <v>473</v>
      </c>
      <c r="X22" s="1059"/>
      <c r="Y22" s="1059"/>
      <c r="Z22" s="1059"/>
      <c r="AA22" s="1059"/>
      <c r="AB22" s="1059"/>
    </row>
    <row r="23" spans="2:28" s="98" customFormat="1" ht="12.75" customHeight="1" x14ac:dyDescent="0.2">
      <c r="B23" s="1053"/>
      <c r="C23" s="1060"/>
      <c r="D23" s="1058"/>
      <c r="E23" s="1058"/>
      <c r="F23" s="1058"/>
      <c r="G23" s="1054"/>
      <c r="H23" s="1055"/>
      <c r="I23" s="1055"/>
      <c r="J23" s="1055"/>
      <c r="K23" s="1055"/>
      <c r="L23" s="1055"/>
      <c r="M23" s="1055"/>
      <c r="N23" s="1055"/>
      <c r="O23" s="1055"/>
      <c r="P23" s="1055"/>
      <c r="Q23" s="1055"/>
      <c r="R23" s="1055"/>
      <c r="S23" s="1055"/>
      <c r="T23" s="1055"/>
      <c r="U23" s="1055"/>
      <c r="V23" s="1055"/>
      <c r="W23" s="1058"/>
      <c r="X23" s="1058"/>
      <c r="Y23" s="1058"/>
      <c r="Z23" s="1058"/>
      <c r="AA23" s="1058"/>
      <c r="AB23" s="1058"/>
    </row>
    <row r="24" spans="2:28" s="98" customFormat="1" ht="12.75" customHeight="1" x14ac:dyDescent="0.2">
      <c r="B24" s="1053"/>
      <c r="C24" s="1060"/>
      <c r="D24" s="1058"/>
      <c r="E24" s="1058"/>
      <c r="F24" s="1058"/>
      <c r="G24" s="1056"/>
      <c r="H24" s="1057"/>
      <c r="I24" s="1057"/>
      <c r="J24" s="1057"/>
      <c r="K24" s="1057"/>
      <c r="L24" s="1057"/>
      <c r="M24" s="1057"/>
      <c r="N24" s="1057"/>
      <c r="O24" s="1057"/>
      <c r="P24" s="1057"/>
      <c r="Q24" s="1057"/>
      <c r="R24" s="1057"/>
      <c r="S24" s="1057"/>
      <c r="T24" s="1057"/>
      <c r="U24" s="1057"/>
      <c r="V24" s="1057"/>
      <c r="W24" s="1058"/>
      <c r="X24" s="1058"/>
      <c r="Y24" s="1058"/>
      <c r="Z24" s="1058"/>
      <c r="AA24" s="1058"/>
      <c r="AB24" s="1058"/>
    </row>
    <row r="25" spans="2:28" s="98" customFormat="1" ht="15" customHeight="1" x14ac:dyDescent="0.2">
      <c r="B25" s="1053" t="s">
        <v>467</v>
      </c>
      <c r="C25" s="736" t="s">
        <v>464</v>
      </c>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7"/>
    </row>
    <row r="26" spans="2:28" s="98" customFormat="1" ht="15" customHeight="1" x14ac:dyDescent="0.2">
      <c r="B26" s="1053"/>
      <c r="C26" s="1055"/>
      <c r="D26" s="1055"/>
      <c r="E26" s="1055"/>
      <c r="F26" s="1055"/>
      <c r="G26" s="1055"/>
      <c r="H26" s="1055"/>
      <c r="I26" s="1055"/>
      <c r="J26" s="1055"/>
      <c r="K26" s="1055"/>
      <c r="L26" s="1055"/>
      <c r="M26" s="1055"/>
      <c r="N26" s="1055"/>
      <c r="O26" s="1055"/>
      <c r="P26" s="1055"/>
      <c r="Q26" s="1055"/>
      <c r="R26" s="1055"/>
      <c r="S26" s="1055"/>
      <c r="T26" s="1055"/>
      <c r="U26" s="1055"/>
      <c r="V26" s="1055"/>
      <c r="W26" s="1055"/>
      <c r="X26" s="1055"/>
      <c r="Y26" s="1055"/>
      <c r="Z26" s="1055"/>
      <c r="AA26" s="1055"/>
      <c r="AB26" s="1061"/>
    </row>
    <row r="27" spans="2:28" s="98" customFormat="1" ht="15" customHeight="1" x14ac:dyDescent="0.2">
      <c r="B27" s="1053"/>
      <c r="C27" s="1062"/>
      <c r="D27" s="1062"/>
      <c r="E27" s="1062"/>
      <c r="F27" s="1062"/>
      <c r="G27" s="1062"/>
      <c r="H27" s="1062"/>
      <c r="I27" s="1062"/>
      <c r="J27" s="1062"/>
      <c r="K27" s="1062"/>
      <c r="L27" s="1062"/>
      <c r="M27" s="1062"/>
      <c r="N27" s="1062"/>
      <c r="O27" s="1062"/>
      <c r="P27" s="1062"/>
      <c r="Q27" s="1062"/>
      <c r="R27" s="1062"/>
      <c r="S27" s="1062"/>
      <c r="T27" s="1062"/>
      <c r="U27" s="1062"/>
      <c r="V27" s="1062"/>
      <c r="W27" s="1062"/>
      <c r="X27" s="1062"/>
      <c r="Y27" s="1062"/>
      <c r="Z27" s="1062"/>
      <c r="AA27" s="1062"/>
      <c r="AB27" s="1063"/>
    </row>
    <row r="28" spans="2:28" s="98" customFormat="1" ht="15" customHeight="1" x14ac:dyDescent="0.2">
      <c r="B28" s="1053"/>
      <c r="C28" s="1062"/>
      <c r="D28" s="1062"/>
      <c r="E28" s="1062"/>
      <c r="F28" s="1062"/>
      <c r="G28" s="1062"/>
      <c r="H28" s="1062"/>
      <c r="I28" s="1062"/>
      <c r="J28" s="1062"/>
      <c r="K28" s="1062"/>
      <c r="L28" s="1062"/>
      <c r="M28" s="1062"/>
      <c r="N28" s="1062"/>
      <c r="O28" s="1062"/>
      <c r="P28" s="1062"/>
      <c r="Q28" s="1062"/>
      <c r="R28" s="1062"/>
      <c r="S28" s="1062"/>
      <c r="T28" s="1062"/>
      <c r="U28" s="1062"/>
      <c r="V28" s="1062"/>
      <c r="W28" s="1062"/>
      <c r="X28" s="1062"/>
      <c r="Y28" s="1062"/>
      <c r="Z28" s="1062"/>
      <c r="AA28" s="1062"/>
      <c r="AB28" s="1063"/>
    </row>
    <row r="29" spans="2:28" s="98" customFormat="1" ht="15" customHeight="1" x14ac:dyDescent="0.2">
      <c r="B29" s="1053"/>
      <c r="C29" s="1057"/>
      <c r="D29" s="1057"/>
      <c r="E29" s="1057"/>
      <c r="F29" s="1057"/>
      <c r="G29" s="1057"/>
      <c r="H29" s="1057"/>
      <c r="I29" s="1057"/>
      <c r="J29" s="1057"/>
      <c r="K29" s="1057"/>
      <c r="L29" s="1057"/>
      <c r="M29" s="1057"/>
      <c r="N29" s="1057"/>
      <c r="O29" s="1057"/>
      <c r="P29" s="1057"/>
      <c r="Q29" s="1057"/>
      <c r="R29" s="1057"/>
      <c r="S29" s="1057"/>
      <c r="T29" s="1057"/>
      <c r="U29" s="1057"/>
      <c r="V29" s="1057"/>
      <c r="W29" s="1057"/>
      <c r="X29" s="1057"/>
      <c r="Y29" s="1057"/>
      <c r="Z29" s="1057"/>
      <c r="AA29" s="1057"/>
      <c r="AB29" s="1064"/>
    </row>
    <row r="30" spans="2:28" s="98" customFormat="1" ht="15" customHeight="1" x14ac:dyDescent="0.2">
      <c r="B30" s="1053"/>
      <c r="C30" s="736" t="s">
        <v>471</v>
      </c>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7"/>
    </row>
    <row r="31" spans="2:28" s="98" customFormat="1" ht="15" customHeight="1" x14ac:dyDescent="0.2">
      <c r="B31" s="1053"/>
      <c r="C31" s="1233" t="s">
        <v>465</v>
      </c>
      <c r="D31" s="1234"/>
      <c r="E31" s="1234"/>
      <c r="F31" s="1234"/>
      <c r="G31" s="1235" t="s">
        <v>472</v>
      </c>
      <c r="H31" s="1236"/>
      <c r="I31" s="1236"/>
      <c r="J31" s="1236"/>
      <c r="K31" s="1236"/>
      <c r="L31" s="1236"/>
      <c r="M31" s="1236"/>
      <c r="N31" s="1236"/>
      <c r="O31" s="1236"/>
      <c r="P31" s="1236"/>
      <c r="Q31" s="1236"/>
      <c r="R31" s="1236"/>
      <c r="S31" s="1236"/>
      <c r="T31" s="1236"/>
      <c r="U31" s="1236"/>
      <c r="V31" s="1236"/>
      <c r="W31" s="1059" t="s">
        <v>473</v>
      </c>
      <c r="X31" s="1059"/>
      <c r="Y31" s="1059"/>
      <c r="Z31" s="1059"/>
      <c r="AA31" s="1059"/>
      <c r="AB31" s="1059"/>
    </row>
    <row r="32" spans="2:28" s="98" customFormat="1" ht="12.75" customHeight="1" x14ac:dyDescent="0.2">
      <c r="B32" s="1053"/>
      <c r="C32" s="1060"/>
      <c r="D32" s="1058"/>
      <c r="E32" s="1058"/>
      <c r="F32" s="1058"/>
      <c r="G32" s="1054"/>
      <c r="H32" s="1055"/>
      <c r="I32" s="1055"/>
      <c r="J32" s="1055"/>
      <c r="K32" s="1055"/>
      <c r="L32" s="1055"/>
      <c r="M32" s="1055"/>
      <c r="N32" s="1055"/>
      <c r="O32" s="1055"/>
      <c r="P32" s="1055"/>
      <c r="Q32" s="1055"/>
      <c r="R32" s="1055"/>
      <c r="S32" s="1055"/>
      <c r="T32" s="1055"/>
      <c r="U32" s="1055"/>
      <c r="V32" s="1055"/>
      <c r="W32" s="1058"/>
      <c r="X32" s="1058"/>
      <c r="Y32" s="1058"/>
      <c r="Z32" s="1058"/>
      <c r="AA32" s="1058"/>
      <c r="AB32" s="1058"/>
    </row>
    <row r="33" spans="2:28" s="98" customFormat="1" ht="12.75" customHeight="1" x14ac:dyDescent="0.2">
      <c r="B33" s="1053"/>
      <c r="C33" s="1060"/>
      <c r="D33" s="1058"/>
      <c r="E33" s="1058"/>
      <c r="F33" s="1058"/>
      <c r="G33" s="1056"/>
      <c r="H33" s="1057"/>
      <c r="I33" s="1057"/>
      <c r="J33" s="1057"/>
      <c r="K33" s="1057"/>
      <c r="L33" s="1057"/>
      <c r="M33" s="1057"/>
      <c r="N33" s="1057"/>
      <c r="O33" s="1057"/>
      <c r="P33" s="1057"/>
      <c r="Q33" s="1057"/>
      <c r="R33" s="1057"/>
      <c r="S33" s="1057"/>
      <c r="T33" s="1057"/>
      <c r="U33" s="1057"/>
      <c r="V33" s="1057"/>
      <c r="W33" s="1058"/>
      <c r="X33" s="1058"/>
      <c r="Y33" s="1058"/>
      <c r="Z33" s="1058"/>
      <c r="AA33" s="1058"/>
      <c r="AB33" s="1058"/>
    </row>
    <row r="34" spans="2:28" s="98" customFormat="1" ht="15" customHeight="1" x14ac:dyDescent="0.2">
      <c r="B34" s="1053" t="s">
        <v>469</v>
      </c>
      <c r="C34" s="736" t="s">
        <v>464</v>
      </c>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7"/>
    </row>
    <row r="35" spans="2:28" s="98" customFormat="1" ht="15" customHeight="1" x14ac:dyDescent="0.2">
      <c r="B35" s="1053"/>
      <c r="C35" s="1055"/>
      <c r="D35" s="1055"/>
      <c r="E35" s="1055"/>
      <c r="F35" s="1055"/>
      <c r="G35" s="1055"/>
      <c r="H35" s="1055"/>
      <c r="I35" s="1055"/>
      <c r="J35" s="1055"/>
      <c r="K35" s="1055"/>
      <c r="L35" s="1055"/>
      <c r="M35" s="1055"/>
      <c r="N35" s="1055"/>
      <c r="O35" s="1055"/>
      <c r="P35" s="1055"/>
      <c r="Q35" s="1055"/>
      <c r="R35" s="1055"/>
      <c r="S35" s="1055"/>
      <c r="T35" s="1055"/>
      <c r="U35" s="1055"/>
      <c r="V35" s="1055"/>
      <c r="W35" s="1055"/>
      <c r="X35" s="1055"/>
      <c r="Y35" s="1055"/>
      <c r="Z35" s="1055"/>
      <c r="AA35" s="1055"/>
      <c r="AB35" s="1061"/>
    </row>
    <row r="36" spans="2:28" s="98" customFormat="1" ht="15" customHeight="1" x14ac:dyDescent="0.2">
      <c r="B36" s="1053"/>
      <c r="C36" s="1062"/>
      <c r="D36" s="1062"/>
      <c r="E36" s="1062"/>
      <c r="F36" s="1062"/>
      <c r="G36" s="1062"/>
      <c r="H36" s="1062"/>
      <c r="I36" s="1062"/>
      <c r="J36" s="1062"/>
      <c r="K36" s="1062"/>
      <c r="L36" s="1062"/>
      <c r="M36" s="1062"/>
      <c r="N36" s="1062"/>
      <c r="O36" s="1062"/>
      <c r="P36" s="1062"/>
      <c r="Q36" s="1062"/>
      <c r="R36" s="1062"/>
      <c r="S36" s="1062"/>
      <c r="T36" s="1062"/>
      <c r="U36" s="1062"/>
      <c r="V36" s="1062"/>
      <c r="W36" s="1062"/>
      <c r="X36" s="1062"/>
      <c r="Y36" s="1062"/>
      <c r="Z36" s="1062"/>
      <c r="AA36" s="1062"/>
      <c r="AB36" s="1063"/>
    </row>
    <row r="37" spans="2:28" s="98" customFormat="1" ht="15" customHeight="1" x14ac:dyDescent="0.2">
      <c r="B37" s="1053"/>
      <c r="C37" s="1062"/>
      <c r="D37" s="1062"/>
      <c r="E37" s="1062"/>
      <c r="F37" s="1062"/>
      <c r="G37" s="1062"/>
      <c r="H37" s="1062"/>
      <c r="I37" s="1062"/>
      <c r="J37" s="1062"/>
      <c r="K37" s="1062"/>
      <c r="L37" s="1062"/>
      <c r="M37" s="1062"/>
      <c r="N37" s="1062"/>
      <c r="O37" s="1062"/>
      <c r="P37" s="1062"/>
      <c r="Q37" s="1062"/>
      <c r="R37" s="1062"/>
      <c r="S37" s="1062"/>
      <c r="T37" s="1062"/>
      <c r="U37" s="1062"/>
      <c r="V37" s="1062"/>
      <c r="W37" s="1062"/>
      <c r="X37" s="1062"/>
      <c r="Y37" s="1062"/>
      <c r="Z37" s="1062"/>
      <c r="AA37" s="1062"/>
      <c r="AB37" s="1063"/>
    </row>
    <row r="38" spans="2:28" s="98" customFormat="1" ht="15" customHeight="1" x14ac:dyDescent="0.2">
      <c r="B38" s="1053"/>
      <c r="C38" s="1057"/>
      <c r="D38" s="1057"/>
      <c r="E38" s="1057"/>
      <c r="F38" s="1057"/>
      <c r="G38" s="1057"/>
      <c r="H38" s="1057"/>
      <c r="I38" s="1057"/>
      <c r="J38" s="1057"/>
      <c r="K38" s="1057"/>
      <c r="L38" s="1057"/>
      <c r="M38" s="1057"/>
      <c r="N38" s="1057"/>
      <c r="O38" s="1057"/>
      <c r="P38" s="1057"/>
      <c r="Q38" s="1057"/>
      <c r="R38" s="1057"/>
      <c r="S38" s="1057"/>
      <c r="T38" s="1057"/>
      <c r="U38" s="1057"/>
      <c r="V38" s="1057"/>
      <c r="W38" s="1057"/>
      <c r="X38" s="1057"/>
      <c r="Y38" s="1057"/>
      <c r="Z38" s="1057"/>
      <c r="AA38" s="1057"/>
      <c r="AB38" s="1064"/>
    </row>
    <row r="39" spans="2:28" s="98" customFormat="1" ht="15" customHeight="1" x14ac:dyDescent="0.2">
      <c r="B39" s="1053"/>
      <c r="C39" s="736" t="s">
        <v>471</v>
      </c>
      <c r="D39" s="736"/>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7"/>
    </row>
    <row r="40" spans="2:28" s="98" customFormat="1" ht="15" customHeight="1" x14ac:dyDescent="0.2">
      <c r="B40" s="1053"/>
      <c r="C40" s="1233" t="s">
        <v>465</v>
      </c>
      <c r="D40" s="1234"/>
      <c r="E40" s="1234"/>
      <c r="F40" s="1234"/>
      <c r="G40" s="1235" t="s">
        <v>472</v>
      </c>
      <c r="H40" s="1236"/>
      <c r="I40" s="1236"/>
      <c r="J40" s="1236"/>
      <c r="K40" s="1236"/>
      <c r="L40" s="1236"/>
      <c r="M40" s="1236"/>
      <c r="N40" s="1236"/>
      <c r="O40" s="1236"/>
      <c r="P40" s="1236"/>
      <c r="Q40" s="1236"/>
      <c r="R40" s="1236"/>
      <c r="S40" s="1236"/>
      <c r="T40" s="1236"/>
      <c r="U40" s="1236"/>
      <c r="V40" s="1236"/>
      <c r="W40" s="1059" t="s">
        <v>473</v>
      </c>
      <c r="X40" s="1059"/>
      <c r="Y40" s="1059"/>
      <c r="Z40" s="1059"/>
      <c r="AA40" s="1059"/>
      <c r="AB40" s="1059"/>
    </row>
    <row r="41" spans="2:28" s="98" customFormat="1" ht="12.75" customHeight="1" x14ac:dyDescent="0.2">
      <c r="B41" s="1053"/>
      <c r="C41" s="1060"/>
      <c r="D41" s="1058"/>
      <c r="E41" s="1058"/>
      <c r="F41" s="1058"/>
      <c r="G41" s="1054"/>
      <c r="H41" s="1055"/>
      <c r="I41" s="1055"/>
      <c r="J41" s="1055"/>
      <c r="K41" s="1055"/>
      <c r="L41" s="1055"/>
      <c r="M41" s="1055"/>
      <c r="N41" s="1055"/>
      <c r="O41" s="1055"/>
      <c r="P41" s="1055"/>
      <c r="Q41" s="1055"/>
      <c r="R41" s="1055"/>
      <c r="S41" s="1055"/>
      <c r="T41" s="1055"/>
      <c r="U41" s="1055"/>
      <c r="V41" s="1055"/>
      <c r="W41" s="1058"/>
      <c r="X41" s="1058"/>
      <c r="Y41" s="1058"/>
      <c r="Z41" s="1058"/>
      <c r="AA41" s="1058"/>
      <c r="AB41" s="1058"/>
    </row>
    <row r="42" spans="2:28" s="98" customFormat="1" ht="12.75" customHeight="1" x14ac:dyDescent="0.2">
      <c r="B42" s="1053"/>
      <c r="C42" s="1060"/>
      <c r="D42" s="1058"/>
      <c r="E42" s="1058"/>
      <c r="F42" s="1058"/>
      <c r="G42" s="1056"/>
      <c r="H42" s="1057"/>
      <c r="I42" s="1057"/>
      <c r="J42" s="1057"/>
      <c r="K42" s="1057"/>
      <c r="L42" s="1057"/>
      <c r="M42" s="1057"/>
      <c r="N42" s="1057"/>
      <c r="O42" s="1057"/>
      <c r="P42" s="1057"/>
      <c r="Q42" s="1057"/>
      <c r="R42" s="1057"/>
      <c r="S42" s="1057"/>
      <c r="T42" s="1057"/>
      <c r="U42" s="1057"/>
      <c r="V42" s="1057"/>
      <c r="W42" s="1058"/>
      <c r="X42" s="1058"/>
      <c r="Y42" s="1058"/>
      <c r="Z42" s="1058"/>
      <c r="AA42" s="1058"/>
      <c r="AB42" s="1058"/>
    </row>
    <row r="43" spans="2:28" s="98" customFormat="1" ht="15" customHeight="1" x14ac:dyDescent="0.2">
      <c r="B43" s="1053" t="s">
        <v>470</v>
      </c>
      <c r="C43" s="736" t="s">
        <v>464</v>
      </c>
      <c r="D43" s="736"/>
      <c r="E43" s="736"/>
      <c r="F43" s="736"/>
      <c r="G43" s="736"/>
      <c r="H43" s="736"/>
      <c r="I43" s="736"/>
      <c r="J43" s="736"/>
      <c r="K43" s="736"/>
      <c r="L43" s="736"/>
      <c r="M43" s="736"/>
      <c r="N43" s="736"/>
      <c r="O43" s="736"/>
      <c r="P43" s="736"/>
      <c r="Q43" s="736"/>
      <c r="R43" s="736"/>
      <c r="S43" s="736"/>
      <c r="T43" s="736"/>
      <c r="U43" s="736"/>
      <c r="V43" s="736"/>
      <c r="W43" s="736"/>
      <c r="X43" s="736"/>
      <c r="Y43" s="736"/>
      <c r="Z43" s="736"/>
      <c r="AA43" s="736"/>
      <c r="AB43" s="737"/>
    </row>
    <row r="44" spans="2:28" s="98" customFormat="1" ht="15" customHeight="1" x14ac:dyDescent="0.2">
      <c r="B44" s="1053"/>
      <c r="C44" s="1055"/>
      <c r="D44" s="1055"/>
      <c r="E44" s="1055"/>
      <c r="F44" s="1055"/>
      <c r="G44" s="1055"/>
      <c r="H44" s="1055"/>
      <c r="I44" s="1055"/>
      <c r="J44" s="1055"/>
      <c r="K44" s="1055"/>
      <c r="L44" s="1055"/>
      <c r="M44" s="1055"/>
      <c r="N44" s="1055"/>
      <c r="O44" s="1055"/>
      <c r="P44" s="1055"/>
      <c r="Q44" s="1055"/>
      <c r="R44" s="1055"/>
      <c r="S44" s="1055"/>
      <c r="T44" s="1055"/>
      <c r="U44" s="1055"/>
      <c r="V44" s="1055"/>
      <c r="W44" s="1055"/>
      <c r="X44" s="1055"/>
      <c r="Y44" s="1055"/>
      <c r="Z44" s="1055"/>
      <c r="AA44" s="1055"/>
      <c r="AB44" s="1061"/>
    </row>
    <row r="45" spans="2:28" s="98" customFormat="1" ht="15" customHeight="1" x14ac:dyDescent="0.2">
      <c r="B45" s="1053"/>
      <c r="C45" s="1062"/>
      <c r="D45" s="1062"/>
      <c r="E45" s="1062"/>
      <c r="F45" s="1062"/>
      <c r="G45" s="1062"/>
      <c r="H45" s="1062"/>
      <c r="I45" s="1062"/>
      <c r="J45" s="1062"/>
      <c r="K45" s="1062"/>
      <c r="L45" s="1062"/>
      <c r="M45" s="1062"/>
      <c r="N45" s="1062"/>
      <c r="O45" s="1062"/>
      <c r="P45" s="1062"/>
      <c r="Q45" s="1062"/>
      <c r="R45" s="1062"/>
      <c r="S45" s="1062"/>
      <c r="T45" s="1062"/>
      <c r="U45" s="1062"/>
      <c r="V45" s="1062"/>
      <c r="W45" s="1062"/>
      <c r="X45" s="1062"/>
      <c r="Y45" s="1062"/>
      <c r="Z45" s="1062"/>
      <c r="AA45" s="1062"/>
      <c r="AB45" s="1063"/>
    </row>
    <row r="46" spans="2:28" s="98" customFormat="1" ht="15" customHeight="1" x14ac:dyDescent="0.2">
      <c r="B46" s="1053"/>
      <c r="C46" s="1062"/>
      <c r="D46" s="1062"/>
      <c r="E46" s="1062"/>
      <c r="F46" s="1062"/>
      <c r="G46" s="1062"/>
      <c r="H46" s="1062"/>
      <c r="I46" s="1062"/>
      <c r="J46" s="1062"/>
      <c r="K46" s="1062"/>
      <c r="L46" s="1062"/>
      <c r="M46" s="1062"/>
      <c r="N46" s="1062"/>
      <c r="O46" s="1062"/>
      <c r="P46" s="1062"/>
      <c r="Q46" s="1062"/>
      <c r="R46" s="1062"/>
      <c r="S46" s="1062"/>
      <c r="T46" s="1062"/>
      <c r="U46" s="1062"/>
      <c r="V46" s="1062"/>
      <c r="W46" s="1062"/>
      <c r="X46" s="1062"/>
      <c r="Y46" s="1062"/>
      <c r="Z46" s="1062"/>
      <c r="AA46" s="1062"/>
      <c r="AB46" s="1063"/>
    </row>
    <row r="47" spans="2:28" s="98" customFormat="1" ht="15" customHeight="1" x14ac:dyDescent="0.2">
      <c r="B47" s="1053"/>
      <c r="C47" s="1057"/>
      <c r="D47" s="1057"/>
      <c r="E47" s="1057"/>
      <c r="F47" s="1057"/>
      <c r="G47" s="1057"/>
      <c r="H47" s="1057"/>
      <c r="I47" s="1057"/>
      <c r="J47" s="1057"/>
      <c r="K47" s="1057"/>
      <c r="L47" s="1057"/>
      <c r="M47" s="1057"/>
      <c r="N47" s="1057"/>
      <c r="O47" s="1057"/>
      <c r="P47" s="1057"/>
      <c r="Q47" s="1057"/>
      <c r="R47" s="1057"/>
      <c r="S47" s="1057"/>
      <c r="T47" s="1057"/>
      <c r="U47" s="1057"/>
      <c r="V47" s="1057"/>
      <c r="W47" s="1057"/>
      <c r="X47" s="1057"/>
      <c r="Y47" s="1057"/>
      <c r="Z47" s="1057"/>
      <c r="AA47" s="1057"/>
      <c r="AB47" s="1064"/>
    </row>
    <row r="48" spans="2:28" s="98" customFormat="1" ht="15" customHeight="1" x14ac:dyDescent="0.2">
      <c r="B48" s="1053"/>
      <c r="C48" s="736" t="s">
        <v>471</v>
      </c>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7"/>
    </row>
    <row r="49" spans="2:28" s="98" customFormat="1" ht="15" customHeight="1" x14ac:dyDescent="0.2">
      <c r="B49" s="1053"/>
      <c r="C49" s="1233" t="s">
        <v>465</v>
      </c>
      <c r="D49" s="1234"/>
      <c r="E49" s="1234"/>
      <c r="F49" s="1234"/>
      <c r="G49" s="1235" t="s">
        <v>472</v>
      </c>
      <c r="H49" s="1236"/>
      <c r="I49" s="1236"/>
      <c r="J49" s="1236"/>
      <c r="K49" s="1236"/>
      <c r="L49" s="1236"/>
      <c r="M49" s="1236"/>
      <c r="N49" s="1236"/>
      <c r="O49" s="1236"/>
      <c r="P49" s="1236"/>
      <c r="Q49" s="1236"/>
      <c r="R49" s="1236"/>
      <c r="S49" s="1236"/>
      <c r="T49" s="1236"/>
      <c r="U49" s="1236"/>
      <c r="V49" s="1236"/>
      <c r="W49" s="1059" t="s">
        <v>473</v>
      </c>
      <c r="X49" s="1059"/>
      <c r="Y49" s="1059"/>
      <c r="Z49" s="1059"/>
      <c r="AA49" s="1059"/>
      <c r="AB49" s="1059"/>
    </row>
    <row r="50" spans="2:28" s="98" customFormat="1" ht="12.75" customHeight="1" x14ac:dyDescent="0.2">
      <c r="B50" s="1053"/>
      <c r="C50" s="1060"/>
      <c r="D50" s="1058"/>
      <c r="E50" s="1058"/>
      <c r="F50" s="1058"/>
      <c r="G50" s="1054"/>
      <c r="H50" s="1055"/>
      <c r="I50" s="1055"/>
      <c r="J50" s="1055"/>
      <c r="K50" s="1055"/>
      <c r="L50" s="1055"/>
      <c r="M50" s="1055"/>
      <c r="N50" s="1055"/>
      <c r="O50" s="1055"/>
      <c r="P50" s="1055"/>
      <c r="Q50" s="1055"/>
      <c r="R50" s="1055"/>
      <c r="S50" s="1055"/>
      <c r="T50" s="1055"/>
      <c r="U50" s="1055"/>
      <c r="V50" s="1055"/>
      <c r="W50" s="1058"/>
      <c r="X50" s="1058"/>
      <c r="Y50" s="1058"/>
      <c r="Z50" s="1058"/>
      <c r="AA50" s="1058"/>
      <c r="AB50" s="1058"/>
    </row>
    <row r="51" spans="2:28" s="98" customFormat="1" ht="12.75" customHeight="1" x14ac:dyDescent="0.2">
      <c r="B51" s="1053"/>
      <c r="C51" s="1060"/>
      <c r="D51" s="1058"/>
      <c r="E51" s="1058"/>
      <c r="F51" s="1058"/>
      <c r="G51" s="1056"/>
      <c r="H51" s="1057"/>
      <c r="I51" s="1057"/>
      <c r="J51" s="1057"/>
      <c r="K51" s="1057"/>
      <c r="L51" s="1057"/>
      <c r="M51" s="1057"/>
      <c r="N51" s="1057"/>
      <c r="O51" s="1057"/>
      <c r="P51" s="1057"/>
      <c r="Q51" s="1057"/>
      <c r="R51" s="1057"/>
      <c r="S51" s="1057"/>
      <c r="T51" s="1057"/>
      <c r="U51" s="1057"/>
      <c r="V51" s="1057"/>
      <c r="W51" s="1058"/>
      <c r="X51" s="1058"/>
      <c r="Y51" s="1058"/>
      <c r="Z51" s="1058"/>
      <c r="AA51" s="1058"/>
      <c r="AB51" s="1058"/>
    </row>
    <row r="52" spans="2:28" s="98" customFormat="1" ht="15" customHeight="1" x14ac:dyDescent="0.2">
      <c r="B52" s="199" t="s">
        <v>590</v>
      </c>
      <c r="C52" s="199"/>
      <c r="D52" s="19"/>
      <c r="E52" s="19"/>
      <c r="F52" s="19"/>
      <c r="G52" s="19"/>
      <c r="H52" s="19"/>
      <c r="I52" s="19"/>
      <c r="J52" s="19"/>
      <c r="K52" s="19"/>
      <c r="L52" s="19"/>
      <c r="M52" s="19"/>
      <c r="N52" s="19"/>
      <c r="O52" s="19"/>
      <c r="P52" s="19"/>
      <c r="Q52" s="19"/>
      <c r="R52" s="19"/>
      <c r="S52" s="19"/>
      <c r="T52" s="19"/>
      <c r="U52" s="19"/>
      <c r="V52" s="19"/>
      <c r="W52" s="19"/>
      <c r="X52" s="19"/>
      <c r="Y52" s="19"/>
      <c r="Z52" s="19"/>
      <c r="AA52" s="19"/>
      <c r="AB52" s="19"/>
    </row>
    <row r="53" spans="2:28" s="98" customFormat="1" ht="15" customHeight="1" x14ac:dyDescent="0.2">
      <c r="B53" s="200" t="s">
        <v>520</v>
      </c>
      <c r="C53" s="200"/>
      <c r="D53" s="2"/>
      <c r="E53" s="2"/>
      <c r="F53" s="2"/>
      <c r="G53" s="2"/>
      <c r="H53" s="2"/>
      <c r="I53" s="2"/>
      <c r="J53" s="2"/>
      <c r="K53" s="2"/>
      <c r="L53" s="2"/>
      <c r="M53" s="2"/>
      <c r="N53" s="2"/>
      <c r="O53" s="2"/>
      <c r="P53" s="2"/>
      <c r="Q53" s="2"/>
      <c r="R53" s="2"/>
      <c r="S53" s="2"/>
      <c r="T53" s="2"/>
      <c r="U53" s="2"/>
      <c r="V53" s="2"/>
      <c r="W53" s="2"/>
      <c r="X53" s="2"/>
      <c r="Y53" s="2"/>
      <c r="Z53" s="2"/>
      <c r="AA53" s="2"/>
      <c r="AB53" s="2"/>
    </row>
    <row r="54" spans="2:28" s="98" customFormat="1" ht="15" customHeight="1" x14ac:dyDescent="0.2">
      <c r="B54" s="200"/>
      <c r="C54" s="200"/>
      <c r="D54" s="2"/>
      <c r="E54" s="2"/>
      <c r="F54" s="2"/>
      <c r="G54" s="2"/>
      <c r="H54" s="2"/>
      <c r="I54" s="2"/>
      <c r="J54" s="2"/>
      <c r="K54" s="2"/>
      <c r="L54" s="2"/>
      <c r="M54" s="2"/>
      <c r="N54" s="2"/>
      <c r="O54" s="2"/>
      <c r="P54" s="2"/>
      <c r="Q54" s="2"/>
      <c r="R54" s="2"/>
      <c r="S54" s="2"/>
      <c r="T54" s="2"/>
      <c r="U54" s="2"/>
      <c r="V54" s="2"/>
      <c r="W54" s="2"/>
      <c r="X54" s="2"/>
      <c r="Y54" s="2"/>
      <c r="Z54" s="2"/>
      <c r="AA54" s="2"/>
      <c r="AB54" s="2"/>
    </row>
    <row r="55" spans="2:28" s="98" customFormat="1" ht="15" customHeight="1" x14ac:dyDescent="0.2">
      <c r="B55" t="s">
        <v>591</v>
      </c>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2:28" s="98" customFormat="1" ht="15" customHeight="1" x14ac:dyDescent="0.2">
      <c r="B56" s="556" t="s">
        <v>211</v>
      </c>
      <c r="C56" s="556"/>
      <c r="D56" s="556"/>
      <c r="E56" s="556"/>
      <c r="F56" s="556"/>
      <c r="G56" s="556"/>
      <c r="H56" s="556"/>
      <c r="I56" s="556" t="s">
        <v>210</v>
      </c>
      <c r="J56" s="556"/>
      <c r="K56" s="556"/>
      <c r="L56" s="556"/>
      <c r="M56" s="556"/>
      <c r="N56" s="556"/>
      <c r="O56" s="556" t="s">
        <v>209</v>
      </c>
      <c r="P56" s="556"/>
      <c r="Q56" s="556"/>
      <c r="R56" s="556"/>
      <c r="S56" s="556"/>
      <c r="T56" s="556"/>
      <c r="U56" s="556" t="s">
        <v>208</v>
      </c>
      <c r="V56" s="556"/>
      <c r="W56" s="556"/>
      <c r="X56" s="556"/>
      <c r="Y56" s="556"/>
      <c r="Z56" s="1065"/>
      <c r="AA56" s="1065"/>
      <c r="AB56" s="1065"/>
    </row>
    <row r="57" spans="2:28" s="98" customFormat="1" ht="15" customHeight="1" x14ac:dyDescent="0.2">
      <c r="B57" s="1083"/>
      <c r="C57" s="1084"/>
      <c r="D57" s="1084"/>
      <c r="E57" s="1084"/>
      <c r="F57" s="1084"/>
      <c r="G57" s="1084"/>
      <c r="H57" s="1085"/>
      <c r="I57" s="1083"/>
      <c r="J57" s="1084"/>
      <c r="K57" s="1084"/>
      <c r="L57" s="1084"/>
      <c r="M57" s="1084"/>
      <c r="N57" s="1085"/>
      <c r="O57" s="1083"/>
      <c r="P57" s="1084"/>
      <c r="Q57" s="1084"/>
      <c r="R57" s="1084"/>
      <c r="S57" s="1084"/>
      <c r="T57" s="1085"/>
      <c r="U57" s="1089"/>
      <c r="V57" s="1089"/>
      <c r="W57" s="1089"/>
      <c r="X57" s="1089"/>
      <c r="Y57" s="1089"/>
      <c r="Z57" s="370"/>
      <c r="AA57" s="370"/>
      <c r="AB57" s="370"/>
    </row>
    <row r="58" spans="2:28" s="98" customFormat="1" ht="15" customHeight="1" x14ac:dyDescent="0.2">
      <c r="B58" s="1086"/>
      <c r="C58" s="1087"/>
      <c r="D58" s="1087"/>
      <c r="E58" s="1087"/>
      <c r="F58" s="1087"/>
      <c r="G58" s="1087"/>
      <c r="H58" s="1088"/>
      <c r="I58" s="1086"/>
      <c r="J58" s="1087"/>
      <c r="K58" s="1087"/>
      <c r="L58" s="1087"/>
      <c r="M58" s="1087"/>
      <c r="N58" s="1088"/>
      <c r="O58" s="1086"/>
      <c r="P58" s="1087"/>
      <c r="Q58" s="1087"/>
      <c r="R58" s="1087"/>
      <c r="S58" s="1087"/>
      <c r="T58" s="1088"/>
      <c r="U58" s="1089"/>
      <c r="V58" s="1089"/>
      <c r="W58" s="1089"/>
      <c r="X58" s="1089"/>
      <c r="Y58" s="1089"/>
      <c r="Z58" s="370"/>
      <c r="AA58" s="370"/>
      <c r="AB58" s="370"/>
    </row>
    <row r="59" spans="2:28" s="98" customFormat="1" ht="15" customHeight="1" x14ac:dyDescent="0.2">
      <c r="B59" s="1086"/>
      <c r="C59" s="1087"/>
      <c r="D59" s="1087"/>
      <c r="E59" s="1087"/>
      <c r="F59" s="1087"/>
      <c r="G59" s="1087"/>
      <c r="H59" s="1088"/>
      <c r="I59" s="1086"/>
      <c r="J59" s="1087"/>
      <c r="K59" s="1087"/>
      <c r="L59" s="1087"/>
      <c r="M59" s="1087"/>
      <c r="N59" s="1088"/>
      <c r="O59" s="1086"/>
      <c r="P59" s="1087"/>
      <c r="Q59" s="1087"/>
      <c r="R59" s="1087"/>
      <c r="S59" s="1087"/>
      <c r="T59" s="1088"/>
      <c r="U59" s="1089"/>
      <c r="V59" s="1089"/>
      <c r="W59" s="1089"/>
      <c r="X59" s="1089"/>
      <c r="Y59" s="1089"/>
      <c r="Z59" s="370"/>
      <c r="AA59" s="370"/>
      <c r="AB59" s="370"/>
    </row>
    <row r="60" spans="2:28" s="98" customFormat="1" ht="15" customHeight="1" x14ac:dyDescent="0.2">
      <c r="B60" s="200" t="s">
        <v>207</v>
      </c>
      <c r="C60" s="200"/>
      <c r="D60" s="2"/>
      <c r="E60" s="2"/>
      <c r="F60" s="2"/>
      <c r="G60" s="2"/>
      <c r="H60" s="2"/>
      <c r="I60" s="2"/>
      <c r="J60" s="2"/>
      <c r="K60" s="2"/>
      <c r="L60" s="2"/>
      <c r="M60" s="2"/>
      <c r="N60" s="2"/>
      <c r="O60" s="2"/>
      <c r="P60" s="2"/>
      <c r="Q60" s="2"/>
      <c r="R60" s="2"/>
      <c r="S60" s="2"/>
      <c r="T60" s="2"/>
      <c r="U60" s="55"/>
      <c r="V60" s="55"/>
      <c r="W60" s="55"/>
      <c r="X60" s="55"/>
      <c r="Y60" s="55"/>
      <c r="Z60" s="55"/>
      <c r="AA60" s="55"/>
      <c r="AB60" s="55"/>
    </row>
    <row r="61" spans="2:28" s="98" customFormat="1" ht="15" customHeight="1" x14ac:dyDescent="0.2">
      <c r="B61" s="201" t="s">
        <v>450</v>
      </c>
      <c r="C61" s="2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row>
    <row r="62" spans="2:28" s="98" customFormat="1" ht="11.4" customHeight="1" x14ac:dyDescent="0.2">
      <c r="B62" s="201"/>
      <c r="C62" s="2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row>
    <row r="63" spans="2:28" customFormat="1" ht="21" customHeight="1" x14ac:dyDescent="0.2">
      <c r="B63" s="229" t="s">
        <v>594</v>
      </c>
      <c r="C63" s="230"/>
      <c r="D63" s="230"/>
      <c r="E63" s="230"/>
      <c r="F63" s="231"/>
      <c r="G63" s="231"/>
      <c r="H63" s="231"/>
      <c r="I63" s="231"/>
      <c r="J63" s="231"/>
      <c r="K63" s="231"/>
      <c r="L63" s="231"/>
      <c r="M63" s="231"/>
      <c r="N63" s="231"/>
      <c r="O63" s="231"/>
      <c r="P63" s="231"/>
      <c r="Q63" s="231"/>
      <c r="R63" s="231"/>
      <c r="S63" s="231"/>
      <c r="T63" s="231"/>
      <c r="U63" s="231"/>
      <c r="V63" s="231"/>
      <c r="W63" s="231"/>
      <c r="X63" s="231"/>
      <c r="Y63" s="231"/>
      <c r="Z63" s="231"/>
      <c r="AA63" s="231"/>
      <c r="AB63" s="229"/>
    </row>
    <row r="64" spans="2:28" customFormat="1" ht="15" customHeight="1" x14ac:dyDescent="0.2">
      <c r="B64" s="1077" t="s">
        <v>119</v>
      </c>
      <c r="C64" s="1078"/>
      <c r="D64" s="1078"/>
      <c r="E64" s="1079"/>
      <c r="F64" s="1027" t="s">
        <v>531</v>
      </c>
      <c r="G64" s="1027"/>
      <c r="H64" s="1027"/>
      <c r="I64" s="1027" t="s">
        <v>532</v>
      </c>
      <c r="J64" s="1027"/>
      <c r="K64" s="1027"/>
      <c r="L64" s="1027" t="s">
        <v>566</v>
      </c>
      <c r="M64" s="1027"/>
      <c r="N64" s="1027"/>
      <c r="O64" s="230"/>
      <c r="P64" s="230"/>
      <c r="Q64" s="230"/>
      <c r="R64" s="230"/>
      <c r="S64" s="230"/>
      <c r="T64" s="230"/>
      <c r="U64" s="230"/>
      <c r="V64" s="230"/>
      <c r="W64" s="230"/>
      <c r="X64" s="229"/>
      <c r="Y64" s="229"/>
      <c r="Z64" s="229"/>
      <c r="AA64" s="229"/>
      <c r="AB64" s="229"/>
    </row>
    <row r="65" spans="1:28" customFormat="1" ht="15" customHeight="1" x14ac:dyDescent="0.2">
      <c r="B65" s="1080"/>
      <c r="C65" s="1081"/>
      <c r="D65" s="1081"/>
      <c r="E65" s="1082"/>
      <c r="F65" s="1244"/>
      <c r="G65" s="1244"/>
      <c r="H65" s="1244"/>
      <c r="I65" s="1244"/>
      <c r="J65" s="1244"/>
      <c r="K65" s="1244"/>
      <c r="L65" s="1286">
        <f>IFERROR(AVERAGE(F65,I65*12/9),"")</f>
        <v>0</v>
      </c>
      <c r="M65" s="1286"/>
      <c r="N65" s="1286"/>
      <c r="O65" s="259"/>
      <c r="P65" s="259"/>
      <c r="Q65" s="259"/>
      <c r="R65" s="259"/>
      <c r="S65" s="259"/>
      <c r="T65" s="259"/>
      <c r="U65" s="259"/>
      <c r="V65" s="259"/>
      <c r="W65" s="259"/>
      <c r="X65" s="229"/>
      <c r="Y65" s="229"/>
      <c r="Z65" s="229"/>
      <c r="AA65" s="229"/>
      <c r="AB65" s="229"/>
    </row>
    <row r="66" spans="1:28" customFormat="1" ht="15" customHeight="1" x14ac:dyDescent="0.2">
      <c r="A66" s="64"/>
      <c r="B66" s="1027" t="s">
        <v>51</v>
      </c>
      <c r="C66" s="1027"/>
      <c r="D66" s="1027"/>
      <c r="E66" s="1027"/>
      <c r="F66" s="1027" t="s">
        <v>40</v>
      </c>
      <c r="G66" s="1027"/>
      <c r="H66" s="1027"/>
      <c r="I66" s="1027"/>
      <c r="J66" s="1027"/>
      <c r="K66" s="1027"/>
      <c r="L66" s="1027"/>
      <c r="M66" s="1027"/>
      <c r="N66" s="1027" t="s">
        <v>41</v>
      </c>
      <c r="O66" s="1027"/>
      <c r="P66" s="1027"/>
      <c r="Q66" s="1027" t="s">
        <v>112</v>
      </c>
      <c r="R66" s="1027"/>
      <c r="S66" s="1027"/>
      <c r="T66" s="1027"/>
      <c r="U66" s="1027"/>
      <c r="V66" s="1027"/>
      <c r="W66" s="1027"/>
      <c r="X66" s="1027"/>
      <c r="Y66" s="1027"/>
      <c r="Z66" s="1027"/>
      <c r="AA66" s="1027"/>
      <c r="AB66" s="1027"/>
    </row>
    <row r="67" spans="1:28" customFormat="1" ht="15" customHeight="1" x14ac:dyDescent="0.2">
      <c r="A67" s="64"/>
      <c r="B67" s="1090"/>
      <c r="C67" s="1090"/>
      <c r="D67" s="1090"/>
      <c r="E67" s="1090"/>
      <c r="F67" s="1090"/>
      <c r="G67" s="1090"/>
      <c r="H67" s="1090"/>
      <c r="I67" s="1090"/>
      <c r="J67" s="1090"/>
      <c r="K67" s="1090"/>
      <c r="L67" s="1090"/>
      <c r="M67" s="1090"/>
      <c r="N67" s="1245"/>
      <c r="O67" s="1245"/>
      <c r="P67" s="1245"/>
      <c r="Q67" s="1237"/>
      <c r="R67" s="1237"/>
      <c r="S67" s="1237"/>
      <c r="T67" s="1237"/>
      <c r="U67" s="1237"/>
      <c r="V67" s="1237"/>
      <c r="W67" s="1237"/>
      <c r="X67" s="1237"/>
      <c r="Y67" s="1237"/>
      <c r="Z67" s="1237"/>
      <c r="AA67" s="1237"/>
      <c r="AB67" s="1237"/>
    </row>
    <row r="68" spans="1:28" customFormat="1" ht="15" customHeight="1" x14ac:dyDescent="0.2">
      <c r="B68" s="1238"/>
      <c r="C68" s="1238"/>
      <c r="D68" s="1238"/>
      <c r="E68" s="1238"/>
      <c r="F68" s="1238"/>
      <c r="G68" s="1238"/>
      <c r="H68" s="1238"/>
      <c r="I68" s="1238"/>
      <c r="J68" s="1238"/>
      <c r="K68" s="1238"/>
      <c r="L68" s="1238"/>
      <c r="M68" s="1238"/>
      <c r="N68" s="1239"/>
      <c r="O68" s="1239"/>
      <c r="P68" s="1239"/>
      <c r="Q68" s="1237"/>
      <c r="R68" s="1237"/>
      <c r="S68" s="1237"/>
      <c r="T68" s="1237"/>
      <c r="U68" s="1237"/>
      <c r="V68" s="1237"/>
      <c r="W68" s="1237"/>
      <c r="X68" s="1237"/>
      <c r="Y68" s="1237"/>
      <c r="Z68" s="1237"/>
      <c r="AA68" s="1237"/>
      <c r="AB68" s="1237"/>
    </row>
    <row r="69" spans="1:28" customFormat="1" ht="15" customHeight="1" x14ac:dyDescent="0.2">
      <c r="B69" s="1238"/>
      <c r="C69" s="1238"/>
      <c r="D69" s="1238"/>
      <c r="E69" s="1238"/>
      <c r="F69" s="1238"/>
      <c r="G69" s="1238"/>
      <c r="H69" s="1238"/>
      <c r="I69" s="1238"/>
      <c r="J69" s="1238"/>
      <c r="K69" s="1238"/>
      <c r="L69" s="1238"/>
      <c r="M69" s="1238"/>
      <c r="N69" s="1239"/>
      <c r="O69" s="1239"/>
      <c r="P69" s="1239"/>
      <c r="Q69" s="1237"/>
      <c r="R69" s="1237"/>
      <c r="S69" s="1237"/>
      <c r="T69" s="1237"/>
      <c r="U69" s="1237"/>
      <c r="V69" s="1237"/>
      <c r="W69" s="1237"/>
      <c r="X69" s="1237"/>
      <c r="Y69" s="1237"/>
      <c r="Z69" s="1237"/>
      <c r="AA69" s="1237"/>
      <c r="AB69" s="1237"/>
    </row>
    <row r="70" spans="1:28" customFormat="1" ht="15" customHeight="1" x14ac:dyDescent="0.2">
      <c r="B70" s="1238"/>
      <c r="C70" s="1238"/>
      <c r="D70" s="1238"/>
      <c r="E70" s="1238"/>
      <c r="F70" s="1238"/>
      <c r="G70" s="1238"/>
      <c r="H70" s="1238"/>
      <c r="I70" s="1238"/>
      <c r="J70" s="1238"/>
      <c r="K70" s="1238"/>
      <c r="L70" s="1238"/>
      <c r="M70" s="1238"/>
      <c r="N70" s="1239"/>
      <c r="O70" s="1239"/>
      <c r="P70" s="1239"/>
      <c r="Q70" s="1237"/>
      <c r="R70" s="1237"/>
      <c r="S70" s="1237"/>
      <c r="T70" s="1237"/>
      <c r="U70" s="1237"/>
      <c r="V70" s="1237"/>
      <c r="W70" s="1237"/>
      <c r="X70" s="1237"/>
      <c r="Y70" s="1237"/>
      <c r="Z70" s="1237"/>
      <c r="AA70" s="1237"/>
      <c r="AB70" s="1237"/>
    </row>
    <row r="71" spans="1:28" customFormat="1" ht="15" customHeight="1" x14ac:dyDescent="0.2">
      <c r="B71" s="1240"/>
      <c r="C71" s="1240"/>
      <c r="D71" s="1240"/>
      <c r="E71" s="1240"/>
      <c r="F71" s="1240"/>
      <c r="G71" s="1240"/>
      <c r="H71" s="1240"/>
      <c r="I71" s="1240"/>
      <c r="J71" s="1240"/>
      <c r="K71" s="1240"/>
      <c r="L71" s="1240"/>
      <c r="M71" s="1240"/>
      <c r="N71" s="1246"/>
      <c r="O71" s="1246"/>
      <c r="P71" s="1246"/>
      <c r="Q71" s="1237"/>
      <c r="R71" s="1237"/>
      <c r="S71" s="1237"/>
      <c r="T71" s="1237"/>
      <c r="U71" s="1237"/>
      <c r="V71" s="1237"/>
      <c r="W71" s="1237"/>
      <c r="X71" s="1237"/>
      <c r="Y71" s="1237"/>
      <c r="Z71" s="1237"/>
      <c r="AA71" s="1237"/>
      <c r="AB71" s="1237"/>
    </row>
    <row r="72" spans="1:28" customFormat="1" ht="15" customHeight="1" x14ac:dyDescent="0.2"/>
    <row r="73" spans="1:28" s="98" customFormat="1" ht="15" customHeight="1" x14ac:dyDescent="0.2">
      <c r="B73" s="144" t="s">
        <v>595</v>
      </c>
      <c r="C73" s="6"/>
      <c r="D73" s="6"/>
      <c r="E73" s="6"/>
      <c r="F73" s="6"/>
      <c r="G73" s="6"/>
      <c r="H73" s="6"/>
      <c r="I73" s="6"/>
      <c r="J73" s="6"/>
      <c r="K73" s="6"/>
      <c r="L73" s="6"/>
      <c r="M73" s="6"/>
      <c r="N73" s="155"/>
      <c r="O73" s="155"/>
      <c r="P73" s="155"/>
      <c r="Q73" s="26"/>
      <c r="R73" s="26"/>
      <c r="S73" s="26"/>
      <c r="T73" s="26"/>
      <c r="U73" s="26"/>
      <c r="V73" s="26"/>
      <c r="W73" s="26"/>
      <c r="X73" s="26"/>
      <c r="Y73" s="26"/>
      <c r="Z73" s="26"/>
      <c r="AA73" s="26"/>
      <c r="AB73" s="26"/>
    </row>
    <row r="74" spans="1:28" s="98" customFormat="1" ht="15" customHeight="1" x14ac:dyDescent="0.2">
      <c r="B74" s="41" t="s">
        <v>640</v>
      </c>
      <c r="C74" s="6"/>
      <c r="D74" s="6"/>
      <c r="E74" s="6"/>
      <c r="F74" s="6"/>
      <c r="G74" s="6"/>
      <c r="H74" s="6"/>
      <c r="I74" s="6"/>
      <c r="J74" s="6"/>
      <c r="K74" s="6"/>
      <c r="L74" s="6"/>
      <c r="M74" s="6"/>
      <c r="N74" s="155"/>
      <c r="O74" s="155"/>
      <c r="P74" s="155"/>
      <c r="Q74" s="26"/>
      <c r="R74" s="26"/>
      <c r="S74" s="26"/>
      <c r="T74" s="26"/>
      <c r="U74" s="26"/>
      <c r="V74" s="26"/>
      <c r="W74" s="26"/>
      <c r="X74" s="26"/>
      <c r="Y74" s="26"/>
      <c r="Z74" s="26"/>
      <c r="AA74" s="26"/>
      <c r="AB74" s="26"/>
    </row>
    <row r="75" spans="1:28" s="98" customFormat="1" ht="15" customHeight="1" x14ac:dyDescent="0.2">
      <c r="B75" s="1292" t="s">
        <v>643</v>
      </c>
      <c r="C75" s="1292"/>
      <c r="D75" s="1292"/>
      <c r="E75" s="1292"/>
      <c r="F75" s="1292"/>
      <c r="G75" s="1292"/>
      <c r="H75" s="1292"/>
      <c r="I75" s="1292"/>
      <c r="J75" s="1292"/>
      <c r="K75" s="1292"/>
      <c r="L75" s="1292"/>
      <c r="M75" s="1292"/>
      <c r="N75" s="1292"/>
      <c r="O75" s="1292"/>
      <c r="P75" s="1292"/>
      <c r="Q75" s="1292"/>
      <c r="R75" s="1292"/>
      <c r="S75" s="1292"/>
      <c r="T75" s="1292"/>
      <c r="U75" s="1292"/>
      <c r="V75" s="1292"/>
      <c r="W75" s="1292"/>
      <c r="X75" s="1292"/>
      <c r="Y75" s="1292"/>
      <c r="Z75" s="1292"/>
      <c r="AA75" s="1292"/>
      <c r="AB75" s="1292"/>
    </row>
    <row r="76" spans="1:28" s="98" customFormat="1" ht="15" customHeight="1" x14ac:dyDescent="0.2">
      <c r="B76" s="1290" t="s">
        <v>468</v>
      </c>
      <c r="C76" s="1291" t="s">
        <v>464</v>
      </c>
      <c r="D76" s="1291"/>
      <c r="E76" s="1291"/>
      <c r="F76" s="1291"/>
      <c r="G76" s="1291"/>
      <c r="H76" s="1291"/>
      <c r="I76" s="1291"/>
      <c r="J76" s="1291"/>
      <c r="K76" s="1291"/>
      <c r="L76" s="1291"/>
      <c r="M76" s="1291"/>
      <c r="N76" s="1291"/>
      <c r="O76" s="1291"/>
      <c r="P76" s="1291"/>
      <c r="Q76" s="1291"/>
      <c r="R76" s="1291"/>
      <c r="S76" s="1291"/>
      <c r="T76" s="1291"/>
      <c r="U76" s="1291"/>
      <c r="V76" s="1291"/>
      <c r="W76" s="1291"/>
      <c r="X76" s="1291"/>
      <c r="Y76" s="1291"/>
      <c r="Z76" s="1291"/>
      <c r="AA76" s="1291"/>
      <c r="AB76" s="1291"/>
    </row>
    <row r="77" spans="1:28" s="98" customFormat="1" ht="15" customHeight="1" x14ac:dyDescent="0.2">
      <c r="B77" s="1290"/>
      <c r="C77" s="1289"/>
      <c r="D77" s="1289"/>
      <c r="E77" s="1289"/>
      <c r="F77" s="1289"/>
      <c r="G77" s="1289"/>
      <c r="H77" s="1289"/>
      <c r="I77" s="1289"/>
      <c r="J77" s="1289"/>
      <c r="K77" s="1289"/>
      <c r="L77" s="1289"/>
      <c r="M77" s="1289"/>
      <c r="N77" s="1289"/>
      <c r="O77" s="1289"/>
      <c r="P77" s="1289"/>
      <c r="Q77" s="1289"/>
      <c r="R77" s="1289"/>
      <c r="S77" s="1289"/>
      <c r="T77" s="1289"/>
      <c r="U77" s="1289"/>
      <c r="V77" s="1289"/>
      <c r="W77" s="1289"/>
      <c r="X77" s="1289"/>
      <c r="Y77" s="1289"/>
      <c r="Z77" s="1289"/>
      <c r="AA77" s="1289"/>
      <c r="AB77" s="1289"/>
    </row>
    <row r="78" spans="1:28" s="98" customFormat="1" ht="15" customHeight="1" x14ac:dyDescent="0.2">
      <c r="B78" s="1290"/>
      <c r="C78" s="1289"/>
      <c r="D78" s="1289"/>
      <c r="E78" s="1289"/>
      <c r="F78" s="1289"/>
      <c r="G78" s="1289"/>
      <c r="H78" s="1289"/>
      <c r="I78" s="1289"/>
      <c r="J78" s="1289"/>
      <c r="K78" s="1289"/>
      <c r="L78" s="1289"/>
      <c r="M78" s="1289"/>
      <c r="N78" s="1289"/>
      <c r="O78" s="1289"/>
      <c r="P78" s="1289"/>
      <c r="Q78" s="1289"/>
      <c r="R78" s="1289"/>
      <c r="S78" s="1289"/>
      <c r="T78" s="1289"/>
      <c r="U78" s="1289"/>
      <c r="V78" s="1289"/>
      <c r="W78" s="1289"/>
      <c r="X78" s="1289"/>
      <c r="Y78" s="1289"/>
      <c r="Z78" s="1289"/>
      <c r="AA78" s="1289"/>
      <c r="AB78" s="1289"/>
    </row>
    <row r="79" spans="1:28" s="98" customFormat="1" ht="15" customHeight="1" x14ac:dyDescent="0.2">
      <c r="B79" s="1290"/>
      <c r="C79" s="1289"/>
      <c r="D79" s="1289"/>
      <c r="E79" s="1289"/>
      <c r="F79" s="1289"/>
      <c r="G79" s="1289"/>
      <c r="H79" s="1289"/>
      <c r="I79" s="1289"/>
      <c r="J79" s="1289"/>
      <c r="K79" s="1289"/>
      <c r="L79" s="1289"/>
      <c r="M79" s="1289"/>
      <c r="N79" s="1289"/>
      <c r="O79" s="1289"/>
      <c r="P79" s="1289"/>
      <c r="Q79" s="1289"/>
      <c r="R79" s="1289"/>
      <c r="S79" s="1289"/>
      <c r="T79" s="1289"/>
      <c r="U79" s="1289"/>
      <c r="V79" s="1289"/>
      <c r="W79" s="1289"/>
      <c r="X79" s="1289"/>
      <c r="Y79" s="1289"/>
      <c r="Z79" s="1289"/>
      <c r="AA79" s="1289"/>
      <c r="AB79" s="1289"/>
    </row>
    <row r="80" spans="1:28" s="98" customFormat="1" ht="15" customHeight="1" x14ac:dyDescent="0.2">
      <c r="B80" s="1290"/>
      <c r="C80" s="1289"/>
      <c r="D80" s="1289"/>
      <c r="E80" s="1289"/>
      <c r="F80" s="1289"/>
      <c r="G80" s="1289"/>
      <c r="H80" s="1289"/>
      <c r="I80" s="1289"/>
      <c r="J80" s="1289"/>
      <c r="K80" s="1289"/>
      <c r="L80" s="1289"/>
      <c r="M80" s="1289"/>
      <c r="N80" s="1289"/>
      <c r="O80" s="1289"/>
      <c r="P80" s="1289"/>
      <c r="Q80" s="1289"/>
      <c r="R80" s="1289"/>
      <c r="S80" s="1289"/>
      <c r="T80" s="1289"/>
      <c r="U80" s="1289"/>
      <c r="V80" s="1289"/>
      <c r="W80" s="1289"/>
      <c r="X80" s="1289"/>
      <c r="Y80" s="1289"/>
      <c r="Z80" s="1289"/>
      <c r="AA80" s="1289"/>
      <c r="AB80" s="1289"/>
    </row>
    <row r="81" spans="2:28" s="98" customFormat="1" ht="15" customHeight="1" x14ac:dyDescent="0.2">
      <c r="B81" s="1290"/>
      <c r="C81" s="1291" t="s">
        <v>471</v>
      </c>
      <c r="D81" s="1291"/>
      <c r="E81" s="1291"/>
      <c r="F81" s="1291"/>
      <c r="G81" s="1291"/>
      <c r="H81" s="1291"/>
      <c r="I81" s="1291"/>
      <c r="J81" s="1291"/>
      <c r="K81" s="1291"/>
      <c r="L81" s="1291"/>
      <c r="M81" s="1291"/>
      <c r="N81" s="1291"/>
      <c r="O81" s="1291"/>
      <c r="P81" s="1291"/>
      <c r="Q81" s="1291"/>
      <c r="R81" s="1291"/>
      <c r="S81" s="1291"/>
      <c r="T81" s="1291"/>
      <c r="U81" s="1291"/>
      <c r="V81" s="1291"/>
      <c r="W81" s="1291"/>
      <c r="X81" s="1291"/>
      <c r="Y81" s="1291"/>
      <c r="Z81" s="1291"/>
      <c r="AA81" s="1291"/>
      <c r="AB81" s="1291"/>
    </row>
    <row r="82" spans="2:28" s="98" customFormat="1" ht="12.75" customHeight="1" x14ac:dyDescent="0.2">
      <c r="B82" s="1290"/>
      <c r="C82" s="1287" t="s">
        <v>465</v>
      </c>
      <c r="D82" s="1287"/>
      <c r="E82" s="1287"/>
      <c r="F82" s="1287"/>
      <c r="G82" s="1287" t="s">
        <v>472</v>
      </c>
      <c r="H82" s="1287"/>
      <c r="I82" s="1287"/>
      <c r="J82" s="1287"/>
      <c r="K82" s="1287"/>
      <c r="L82" s="1287"/>
      <c r="M82" s="1287"/>
      <c r="N82" s="1287"/>
      <c r="O82" s="1287"/>
      <c r="P82" s="1287"/>
      <c r="Q82" s="1287"/>
      <c r="R82" s="1287"/>
      <c r="S82" s="1287"/>
      <c r="T82" s="1287"/>
      <c r="U82" s="1287"/>
      <c r="V82" s="1287"/>
      <c r="W82" s="1288" t="s">
        <v>473</v>
      </c>
      <c r="X82" s="1288"/>
      <c r="Y82" s="1288"/>
      <c r="Z82" s="1288"/>
      <c r="AA82" s="1288"/>
      <c r="AB82" s="1288"/>
    </row>
    <row r="83" spans="2:28" s="98" customFormat="1" ht="12.75" customHeight="1" x14ac:dyDescent="0.2">
      <c r="B83" s="1290"/>
      <c r="C83" s="1289"/>
      <c r="D83" s="1289"/>
      <c r="E83" s="1289"/>
      <c r="F83" s="1289"/>
      <c r="G83" s="1289"/>
      <c r="H83" s="1289"/>
      <c r="I83" s="1289"/>
      <c r="J83" s="1289"/>
      <c r="K83" s="1289"/>
      <c r="L83" s="1289"/>
      <c r="M83" s="1289"/>
      <c r="N83" s="1289"/>
      <c r="O83" s="1289"/>
      <c r="P83" s="1289"/>
      <c r="Q83" s="1289"/>
      <c r="R83" s="1289"/>
      <c r="S83" s="1289"/>
      <c r="T83" s="1289"/>
      <c r="U83" s="1289"/>
      <c r="V83" s="1289"/>
      <c r="W83" s="1289"/>
      <c r="X83" s="1289"/>
      <c r="Y83" s="1289"/>
      <c r="Z83" s="1289"/>
      <c r="AA83" s="1289"/>
      <c r="AB83" s="1289"/>
    </row>
    <row r="84" spans="2:28" s="98" customFormat="1" ht="15" customHeight="1" x14ac:dyDescent="0.2">
      <c r="B84" s="1290"/>
      <c r="C84" s="1289"/>
      <c r="D84" s="1289"/>
      <c r="E84" s="1289"/>
      <c r="F84" s="1289"/>
      <c r="G84" s="1289"/>
      <c r="H84" s="1289"/>
      <c r="I84" s="1289"/>
      <c r="J84" s="1289"/>
      <c r="K84" s="1289"/>
      <c r="L84" s="1289"/>
      <c r="M84" s="1289"/>
      <c r="N84" s="1289"/>
      <c r="O84" s="1289"/>
      <c r="P84" s="1289"/>
      <c r="Q84" s="1289"/>
      <c r="R84" s="1289"/>
      <c r="S84" s="1289"/>
      <c r="T84" s="1289"/>
      <c r="U84" s="1289"/>
      <c r="V84" s="1289"/>
      <c r="W84" s="1289"/>
      <c r="X84" s="1289"/>
      <c r="Y84" s="1289"/>
      <c r="Z84" s="1289"/>
      <c r="AA84" s="1289"/>
      <c r="AB84" s="1289"/>
    </row>
    <row r="85" spans="2:28" s="98" customFormat="1" ht="15" customHeight="1" x14ac:dyDescent="0.2">
      <c r="B85" s="1290" t="s">
        <v>466</v>
      </c>
      <c r="C85" s="1291" t="s">
        <v>464</v>
      </c>
      <c r="D85" s="1291"/>
      <c r="E85" s="1291"/>
      <c r="F85" s="1291"/>
      <c r="G85" s="1291"/>
      <c r="H85" s="1291"/>
      <c r="I85" s="1291"/>
      <c r="J85" s="1291"/>
      <c r="K85" s="1291"/>
      <c r="L85" s="1291"/>
      <c r="M85" s="1291"/>
      <c r="N85" s="1291"/>
      <c r="O85" s="1291"/>
      <c r="P85" s="1291"/>
      <c r="Q85" s="1291"/>
      <c r="R85" s="1291"/>
      <c r="S85" s="1291"/>
      <c r="T85" s="1291"/>
      <c r="U85" s="1291"/>
      <c r="V85" s="1291"/>
      <c r="W85" s="1291"/>
      <c r="X85" s="1291"/>
      <c r="Y85" s="1291"/>
      <c r="Z85" s="1291"/>
      <c r="AA85" s="1291"/>
      <c r="AB85" s="1291"/>
    </row>
    <row r="86" spans="2:28" s="98" customFormat="1" ht="15" customHeight="1" x14ac:dyDescent="0.2">
      <c r="B86" s="1290"/>
      <c r="C86" s="1289"/>
      <c r="D86" s="1289"/>
      <c r="E86" s="1289"/>
      <c r="F86" s="1289"/>
      <c r="G86" s="1289"/>
      <c r="H86" s="1289"/>
      <c r="I86" s="1289"/>
      <c r="J86" s="1289"/>
      <c r="K86" s="1289"/>
      <c r="L86" s="1289"/>
      <c r="M86" s="1289"/>
      <c r="N86" s="1289"/>
      <c r="O86" s="1289"/>
      <c r="P86" s="1289"/>
      <c r="Q86" s="1289"/>
      <c r="R86" s="1289"/>
      <c r="S86" s="1289"/>
      <c r="T86" s="1289"/>
      <c r="U86" s="1289"/>
      <c r="V86" s="1289"/>
      <c r="W86" s="1289"/>
      <c r="X86" s="1289"/>
      <c r="Y86" s="1289"/>
      <c r="Z86" s="1289"/>
      <c r="AA86" s="1289"/>
      <c r="AB86" s="1289"/>
    </row>
    <row r="87" spans="2:28" s="98" customFormat="1" ht="15" customHeight="1" x14ac:dyDescent="0.2">
      <c r="B87" s="1290"/>
      <c r="C87" s="1289"/>
      <c r="D87" s="1289"/>
      <c r="E87" s="1289"/>
      <c r="F87" s="1289"/>
      <c r="G87" s="1289"/>
      <c r="H87" s="1289"/>
      <c r="I87" s="1289"/>
      <c r="J87" s="1289"/>
      <c r="K87" s="1289"/>
      <c r="L87" s="1289"/>
      <c r="M87" s="1289"/>
      <c r="N87" s="1289"/>
      <c r="O87" s="1289"/>
      <c r="P87" s="1289"/>
      <c r="Q87" s="1289"/>
      <c r="R87" s="1289"/>
      <c r="S87" s="1289"/>
      <c r="T87" s="1289"/>
      <c r="U87" s="1289"/>
      <c r="V87" s="1289"/>
      <c r="W87" s="1289"/>
      <c r="X87" s="1289"/>
      <c r="Y87" s="1289"/>
      <c r="Z87" s="1289"/>
      <c r="AA87" s="1289"/>
      <c r="AB87" s="1289"/>
    </row>
    <row r="88" spans="2:28" s="98" customFormat="1" ht="15" customHeight="1" x14ac:dyDescent="0.2">
      <c r="B88" s="1290"/>
      <c r="C88" s="1289"/>
      <c r="D88" s="1289"/>
      <c r="E88" s="1289"/>
      <c r="F88" s="1289"/>
      <c r="G88" s="1289"/>
      <c r="H88" s="1289"/>
      <c r="I88" s="1289"/>
      <c r="J88" s="1289"/>
      <c r="K88" s="1289"/>
      <c r="L88" s="1289"/>
      <c r="M88" s="1289"/>
      <c r="N88" s="1289"/>
      <c r="O88" s="1289"/>
      <c r="P88" s="1289"/>
      <c r="Q88" s="1289"/>
      <c r="R88" s="1289"/>
      <c r="S88" s="1289"/>
      <c r="T88" s="1289"/>
      <c r="U88" s="1289"/>
      <c r="V88" s="1289"/>
      <c r="W88" s="1289"/>
      <c r="X88" s="1289"/>
      <c r="Y88" s="1289"/>
      <c r="Z88" s="1289"/>
      <c r="AA88" s="1289"/>
      <c r="AB88" s="1289"/>
    </row>
    <row r="89" spans="2:28" s="98" customFormat="1" ht="15" customHeight="1" x14ac:dyDescent="0.2">
      <c r="B89" s="1290"/>
      <c r="C89" s="1289"/>
      <c r="D89" s="1289"/>
      <c r="E89" s="1289"/>
      <c r="F89" s="1289"/>
      <c r="G89" s="1289"/>
      <c r="H89" s="1289"/>
      <c r="I89" s="1289"/>
      <c r="J89" s="1289"/>
      <c r="K89" s="1289"/>
      <c r="L89" s="1289"/>
      <c r="M89" s="1289"/>
      <c r="N89" s="1289"/>
      <c r="O89" s="1289"/>
      <c r="P89" s="1289"/>
      <c r="Q89" s="1289"/>
      <c r="R89" s="1289"/>
      <c r="S89" s="1289"/>
      <c r="T89" s="1289"/>
      <c r="U89" s="1289"/>
      <c r="V89" s="1289"/>
      <c r="W89" s="1289"/>
      <c r="X89" s="1289"/>
      <c r="Y89" s="1289"/>
      <c r="Z89" s="1289"/>
      <c r="AA89" s="1289"/>
      <c r="AB89" s="1289"/>
    </row>
    <row r="90" spans="2:28" s="98" customFormat="1" ht="15" customHeight="1" x14ac:dyDescent="0.2">
      <c r="B90" s="1290"/>
      <c r="C90" s="1291" t="s">
        <v>471</v>
      </c>
      <c r="D90" s="1291"/>
      <c r="E90" s="1291"/>
      <c r="F90" s="1291"/>
      <c r="G90" s="1291"/>
      <c r="H90" s="1291"/>
      <c r="I90" s="1291"/>
      <c r="J90" s="1291"/>
      <c r="K90" s="1291"/>
      <c r="L90" s="1291"/>
      <c r="M90" s="1291"/>
      <c r="N90" s="1291"/>
      <c r="O90" s="1291"/>
      <c r="P90" s="1291"/>
      <c r="Q90" s="1291"/>
      <c r="R90" s="1291"/>
      <c r="S90" s="1291"/>
      <c r="T90" s="1291"/>
      <c r="U90" s="1291"/>
      <c r="V90" s="1291"/>
      <c r="W90" s="1291"/>
      <c r="X90" s="1291"/>
      <c r="Y90" s="1291"/>
      <c r="Z90" s="1291"/>
      <c r="AA90" s="1291"/>
      <c r="AB90" s="1291"/>
    </row>
    <row r="91" spans="2:28" s="98" customFormat="1" ht="12.75" customHeight="1" x14ac:dyDescent="0.2">
      <c r="B91" s="1290"/>
      <c r="C91" s="1287" t="s">
        <v>465</v>
      </c>
      <c r="D91" s="1287"/>
      <c r="E91" s="1287"/>
      <c r="F91" s="1287"/>
      <c r="G91" s="1287" t="s">
        <v>472</v>
      </c>
      <c r="H91" s="1287"/>
      <c r="I91" s="1287"/>
      <c r="J91" s="1287"/>
      <c r="K91" s="1287"/>
      <c r="L91" s="1287"/>
      <c r="M91" s="1287"/>
      <c r="N91" s="1287"/>
      <c r="O91" s="1287"/>
      <c r="P91" s="1287"/>
      <c r="Q91" s="1287"/>
      <c r="R91" s="1287"/>
      <c r="S91" s="1287"/>
      <c r="T91" s="1287"/>
      <c r="U91" s="1287"/>
      <c r="V91" s="1287"/>
      <c r="W91" s="1288" t="s">
        <v>473</v>
      </c>
      <c r="X91" s="1288"/>
      <c r="Y91" s="1288"/>
      <c r="Z91" s="1288"/>
      <c r="AA91" s="1288"/>
      <c r="AB91" s="1288"/>
    </row>
    <row r="92" spans="2:28" s="98" customFormat="1" ht="12.75" customHeight="1" x14ac:dyDescent="0.2">
      <c r="B92" s="1290"/>
      <c r="C92" s="1289"/>
      <c r="D92" s="1289"/>
      <c r="E92" s="1289"/>
      <c r="F92" s="1289"/>
      <c r="G92" s="1289"/>
      <c r="H92" s="1289"/>
      <c r="I92" s="1289"/>
      <c r="J92" s="1289"/>
      <c r="K92" s="1289"/>
      <c r="L92" s="1289"/>
      <c r="M92" s="1289"/>
      <c r="N92" s="1289"/>
      <c r="O92" s="1289"/>
      <c r="P92" s="1289"/>
      <c r="Q92" s="1289"/>
      <c r="R92" s="1289"/>
      <c r="S92" s="1289"/>
      <c r="T92" s="1289"/>
      <c r="U92" s="1289"/>
      <c r="V92" s="1289"/>
      <c r="W92" s="1289"/>
      <c r="X92" s="1289"/>
      <c r="Y92" s="1289"/>
      <c r="Z92" s="1289"/>
      <c r="AA92" s="1289"/>
      <c r="AB92" s="1289"/>
    </row>
    <row r="93" spans="2:28" s="98" customFormat="1" ht="15" customHeight="1" x14ac:dyDescent="0.2">
      <c r="B93" s="1290"/>
      <c r="C93" s="1289"/>
      <c r="D93" s="1289"/>
      <c r="E93" s="1289"/>
      <c r="F93" s="1289"/>
      <c r="G93" s="1289"/>
      <c r="H93" s="1289"/>
      <c r="I93" s="1289"/>
      <c r="J93" s="1289"/>
      <c r="K93" s="1289"/>
      <c r="L93" s="1289"/>
      <c r="M93" s="1289"/>
      <c r="N93" s="1289"/>
      <c r="O93" s="1289"/>
      <c r="P93" s="1289"/>
      <c r="Q93" s="1289"/>
      <c r="R93" s="1289"/>
      <c r="S93" s="1289"/>
      <c r="T93" s="1289"/>
      <c r="U93" s="1289"/>
      <c r="V93" s="1289"/>
      <c r="W93" s="1289"/>
      <c r="X93" s="1289"/>
      <c r="Y93" s="1289"/>
      <c r="Z93" s="1289"/>
      <c r="AA93" s="1289"/>
      <c r="AB93" s="1289"/>
    </row>
    <row r="94" spans="2:28" s="98" customFormat="1" ht="15" customHeight="1" x14ac:dyDescent="0.2">
      <c r="B94" s="1290" t="s">
        <v>467</v>
      </c>
      <c r="C94" s="1291" t="s">
        <v>464</v>
      </c>
      <c r="D94" s="1291"/>
      <c r="E94" s="1291"/>
      <c r="F94" s="1291"/>
      <c r="G94" s="1291"/>
      <c r="H94" s="1291"/>
      <c r="I94" s="1291"/>
      <c r="J94" s="1291"/>
      <c r="K94" s="1291"/>
      <c r="L94" s="1291"/>
      <c r="M94" s="1291"/>
      <c r="N94" s="1291"/>
      <c r="O94" s="1291"/>
      <c r="P94" s="1291"/>
      <c r="Q94" s="1291"/>
      <c r="R94" s="1291"/>
      <c r="S94" s="1291"/>
      <c r="T94" s="1291"/>
      <c r="U94" s="1291"/>
      <c r="V94" s="1291"/>
      <c r="W94" s="1291"/>
      <c r="X94" s="1291"/>
      <c r="Y94" s="1291"/>
      <c r="Z94" s="1291"/>
      <c r="AA94" s="1291"/>
      <c r="AB94" s="1291"/>
    </row>
    <row r="95" spans="2:28" s="98" customFormat="1" ht="15" customHeight="1" x14ac:dyDescent="0.2">
      <c r="B95" s="1290"/>
      <c r="C95" s="1289"/>
      <c r="D95" s="1289"/>
      <c r="E95" s="1289"/>
      <c r="F95" s="1289"/>
      <c r="G95" s="1289"/>
      <c r="H95" s="1289"/>
      <c r="I95" s="1289"/>
      <c r="J95" s="1289"/>
      <c r="K95" s="1289"/>
      <c r="L95" s="1289"/>
      <c r="M95" s="1289"/>
      <c r="N95" s="1289"/>
      <c r="O95" s="1289"/>
      <c r="P95" s="1289"/>
      <c r="Q95" s="1289"/>
      <c r="R95" s="1289"/>
      <c r="S95" s="1289"/>
      <c r="T95" s="1289"/>
      <c r="U95" s="1289"/>
      <c r="V95" s="1289"/>
      <c r="W95" s="1289"/>
      <c r="X95" s="1289"/>
      <c r="Y95" s="1289"/>
      <c r="Z95" s="1289"/>
      <c r="AA95" s="1289"/>
      <c r="AB95" s="1289"/>
    </row>
    <row r="96" spans="2:28" s="98" customFormat="1" ht="15" customHeight="1" x14ac:dyDescent="0.2">
      <c r="B96" s="1290"/>
      <c r="C96" s="1289"/>
      <c r="D96" s="1289"/>
      <c r="E96" s="1289"/>
      <c r="F96" s="1289"/>
      <c r="G96" s="1289"/>
      <c r="H96" s="1289"/>
      <c r="I96" s="1289"/>
      <c r="J96" s="1289"/>
      <c r="K96" s="1289"/>
      <c r="L96" s="1289"/>
      <c r="M96" s="1289"/>
      <c r="N96" s="1289"/>
      <c r="O96" s="1289"/>
      <c r="P96" s="1289"/>
      <c r="Q96" s="1289"/>
      <c r="R96" s="1289"/>
      <c r="S96" s="1289"/>
      <c r="T96" s="1289"/>
      <c r="U96" s="1289"/>
      <c r="V96" s="1289"/>
      <c r="W96" s="1289"/>
      <c r="X96" s="1289"/>
      <c r="Y96" s="1289"/>
      <c r="Z96" s="1289"/>
      <c r="AA96" s="1289"/>
      <c r="AB96" s="1289"/>
    </row>
    <row r="97" spans="2:28" s="98" customFormat="1" ht="15" customHeight="1" x14ac:dyDescent="0.2">
      <c r="B97" s="1290"/>
      <c r="C97" s="1289"/>
      <c r="D97" s="1289"/>
      <c r="E97" s="1289"/>
      <c r="F97" s="1289"/>
      <c r="G97" s="1289"/>
      <c r="H97" s="1289"/>
      <c r="I97" s="1289"/>
      <c r="J97" s="1289"/>
      <c r="K97" s="1289"/>
      <c r="L97" s="1289"/>
      <c r="M97" s="1289"/>
      <c r="N97" s="1289"/>
      <c r="O97" s="1289"/>
      <c r="P97" s="1289"/>
      <c r="Q97" s="1289"/>
      <c r="R97" s="1289"/>
      <c r="S97" s="1289"/>
      <c r="T97" s="1289"/>
      <c r="U97" s="1289"/>
      <c r="V97" s="1289"/>
      <c r="W97" s="1289"/>
      <c r="X97" s="1289"/>
      <c r="Y97" s="1289"/>
      <c r="Z97" s="1289"/>
      <c r="AA97" s="1289"/>
      <c r="AB97" s="1289"/>
    </row>
    <row r="98" spans="2:28" s="98" customFormat="1" ht="15" customHeight="1" x14ac:dyDescent="0.2">
      <c r="B98" s="1290"/>
      <c r="C98" s="1289"/>
      <c r="D98" s="1289"/>
      <c r="E98" s="1289"/>
      <c r="F98" s="1289"/>
      <c r="G98" s="1289"/>
      <c r="H98" s="1289"/>
      <c r="I98" s="1289"/>
      <c r="J98" s="1289"/>
      <c r="K98" s="1289"/>
      <c r="L98" s="1289"/>
      <c r="M98" s="1289"/>
      <c r="N98" s="1289"/>
      <c r="O98" s="1289"/>
      <c r="P98" s="1289"/>
      <c r="Q98" s="1289"/>
      <c r="R98" s="1289"/>
      <c r="S98" s="1289"/>
      <c r="T98" s="1289"/>
      <c r="U98" s="1289"/>
      <c r="V98" s="1289"/>
      <c r="W98" s="1289"/>
      <c r="X98" s="1289"/>
      <c r="Y98" s="1289"/>
      <c r="Z98" s="1289"/>
      <c r="AA98" s="1289"/>
      <c r="AB98" s="1289"/>
    </row>
    <row r="99" spans="2:28" s="98" customFormat="1" ht="15" customHeight="1" x14ac:dyDescent="0.2">
      <c r="B99" s="1290"/>
      <c r="C99" s="1291" t="s">
        <v>471</v>
      </c>
      <c r="D99" s="1291"/>
      <c r="E99" s="1291"/>
      <c r="F99" s="1291"/>
      <c r="G99" s="1291"/>
      <c r="H99" s="1291"/>
      <c r="I99" s="1291"/>
      <c r="J99" s="1291"/>
      <c r="K99" s="1291"/>
      <c r="L99" s="1291"/>
      <c r="M99" s="1291"/>
      <c r="N99" s="1291"/>
      <c r="O99" s="1291"/>
      <c r="P99" s="1291"/>
      <c r="Q99" s="1291"/>
      <c r="R99" s="1291"/>
      <c r="S99" s="1291"/>
      <c r="T99" s="1291"/>
      <c r="U99" s="1291"/>
      <c r="V99" s="1291"/>
      <c r="W99" s="1291"/>
      <c r="X99" s="1291"/>
      <c r="Y99" s="1291"/>
      <c r="Z99" s="1291"/>
      <c r="AA99" s="1291"/>
      <c r="AB99" s="1291"/>
    </row>
    <row r="100" spans="2:28" s="98" customFormat="1" ht="12.75" customHeight="1" x14ac:dyDescent="0.2">
      <c r="B100" s="1290"/>
      <c r="C100" s="1287" t="s">
        <v>465</v>
      </c>
      <c r="D100" s="1287"/>
      <c r="E100" s="1287"/>
      <c r="F100" s="1287"/>
      <c r="G100" s="1287" t="s">
        <v>472</v>
      </c>
      <c r="H100" s="1287"/>
      <c r="I100" s="1287"/>
      <c r="J100" s="1287"/>
      <c r="K100" s="1287"/>
      <c r="L100" s="1287"/>
      <c r="M100" s="1287"/>
      <c r="N100" s="1287"/>
      <c r="O100" s="1287"/>
      <c r="P100" s="1287"/>
      <c r="Q100" s="1287"/>
      <c r="R100" s="1287"/>
      <c r="S100" s="1287"/>
      <c r="T100" s="1287"/>
      <c r="U100" s="1287"/>
      <c r="V100" s="1287"/>
      <c r="W100" s="1288" t="s">
        <v>473</v>
      </c>
      <c r="X100" s="1288"/>
      <c r="Y100" s="1288"/>
      <c r="Z100" s="1288"/>
      <c r="AA100" s="1288"/>
      <c r="AB100" s="1288"/>
    </row>
    <row r="101" spans="2:28" s="98" customFormat="1" ht="12.75" customHeight="1" x14ac:dyDescent="0.2">
      <c r="B101" s="1290"/>
      <c r="C101" s="1289"/>
      <c r="D101" s="1289"/>
      <c r="E101" s="1289"/>
      <c r="F101" s="1289"/>
      <c r="G101" s="1289"/>
      <c r="H101" s="1289"/>
      <c r="I101" s="1289"/>
      <c r="J101" s="1289"/>
      <c r="K101" s="1289"/>
      <c r="L101" s="1289"/>
      <c r="M101" s="1289"/>
      <c r="N101" s="1289"/>
      <c r="O101" s="1289"/>
      <c r="P101" s="1289"/>
      <c r="Q101" s="1289"/>
      <c r="R101" s="1289"/>
      <c r="S101" s="1289"/>
      <c r="T101" s="1289"/>
      <c r="U101" s="1289"/>
      <c r="V101" s="1289"/>
      <c r="W101" s="1289"/>
      <c r="X101" s="1289"/>
      <c r="Y101" s="1289"/>
      <c r="Z101" s="1289"/>
      <c r="AA101" s="1289"/>
      <c r="AB101" s="1289"/>
    </row>
    <row r="102" spans="2:28" s="98" customFormat="1" ht="15" customHeight="1" x14ac:dyDescent="0.2">
      <c r="B102" s="1290"/>
      <c r="C102" s="1289"/>
      <c r="D102" s="1289"/>
      <c r="E102" s="1289"/>
      <c r="F102" s="1289"/>
      <c r="G102" s="1289"/>
      <c r="H102" s="1289"/>
      <c r="I102" s="1289"/>
      <c r="J102" s="1289"/>
      <c r="K102" s="1289"/>
      <c r="L102" s="1289"/>
      <c r="M102" s="1289"/>
      <c r="N102" s="1289"/>
      <c r="O102" s="1289"/>
      <c r="P102" s="1289"/>
      <c r="Q102" s="1289"/>
      <c r="R102" s="1289"/>
      <c r="S102" s="1289"/>
      <c r="T102" s="1289"/>
      <c r="U102" s="1289"/>
      <c r="V102" s="1289"/>
      <c r="W102" s="1289"/>
      <c r="X102" s="1289"/>
      <c r="Y102" s="1289"/>
      <c r="Z102" s="1289"/>
      <c r="AA102" s="1289"/>
      <c r="AB102" s="1289"/>
    </row>
    <row r="103" spans="2:28" s="98" customFormat="1" ht="15" customHeight="1" x14ac:dyDescent="0.2">
      <c r="B103" s="1290" t="s">
        <v>469</v>
      </c>
      <c r="C103" s="1291" t="s">
        <v>464</v>
      </c>
      <c r="D103" s="1291"/>
      <c r="E103" s="1291"/>
      <c r="F103" s="1291"/>
      <c r="G103" s="1291"/>
      <c r="H103" s="1291"/>
      <c r="I103" s="1291"/>
      <c r="J103" s="1291"/>
      <c r="K103" s="1291"/>
      <c r="L103" s="1291"/>
      <c r="M103" s="1291"/>
      <c r="N103" s="1291"/>
      <c r="O103" s="1291"/>
      <c r="P103" s="1291"/>
      <c r="Q103" s="1291"/>
      <c r="R103" s="1291"/>
      <c r="S103" s="1291"/>
      <c r="T103" s="1291"/>
      <c r="U103" s="1291"/>
      <c r="V103" s="1291"/>
      <c r="W103" s="1291"/>
      <c r="X103" s="1291"/>
      <c r="Y103" s="1291"/>
      <c r="Z103" s="1291"/>
      <c r="AA103" s="1291"/>
      <c r="AB103" s="1291"/>
    </row>
    <row r="104" spans="2:28" s="98" customFormat="1" ht="15" customHeight="1" x14ac:dyDescent="0.2">
      <c r="B104" s="1290"/>
      <c r="C104" s="1289"/>
      <c r="D104" s="1289"/>
      <c r="E104" s="1289"/>
      <c r="F104" s="1289"/>
      <c r="G104" s="1289"/>
      <c r="H104" s="1289"/>
      <c r="I104" s="1289"/>
      <c r="J104" s="1289"/>
      <c r="K104" s="1289"/>
      <c r="L104" s="1289"/>
      <c r="M104" s="1289"/>
      <c r="N104" s="1289"/>
      <c r="O104" s="1289"/>
      <c r="P104" s="1289"/>
      <c r="Q104" s="1289"/>
      <c r="R104" s="1289"/>
      <c r="S104" s="1289"/>
      <c r="T104" s="1289"/>
      <c r="U104" s="1289"/>
      <c r="V104" s="1289"/>
      <c r="W104" s="1289"/>
      <c r="X104" s="1289"/>
      <c r="Y104" s="1289"/>
      <c r="Z104" s="1289"/>
      <c r="AA104" s="1289"/>
      <c r="AB104" s="1289"/>
    </row>
    <row r="105" spans="2:28" s="98" customFormat="1" ht="15" customHeight="1" x14ac:dyDescent="0.2">
      <c r="B105" s="1290"/>
      <c r="C105" s="1289"/>
      <c r="D105" s="1289"/>
      <c r="E105" s="1289"/>
      <c r="F105" s="1289"/>
      <c r="G105" s="1289"/>
      <c r="H105" s="1289"/>
      <c r="I105" s="1289"/>
      <c r="J105" s="1289"/>
      <c r="K105" s="1289"/>
      <c r="L105" s="1289"/>
      <c r="M105" s="1289"/>
      <c r="N105" s="1289"/>
      <c r="O105" s="1289"/>
      <c r="P105" s="1289"/>
      <c r="Q105" s="1289"/>
      <c r="R105" s="1289"/>
      <c r="S105" s="1289"/>
      <c r="T105" s="1289"/>
      <c r="U105" s="1289"/>
      <c r="V105" s="1289"/>
      <c r="W105" s="1289"/>
      <c r="X105" s="1289"/>
      <c r="Y105" s="1289"/>
      <c r="Z105" s="1289"/>
      <c r="AA105" s="1289"/>
      <c r="AB105" s="1289"/>
    </row>
    <row r="106" spans="2:28" s="98" customFormat="1" ht="15" customHeight="1" x14ac:dyDescent="0.2">
      <c r="B106" s="1290"/>
      <c r="C106" s="1289"/>
      <c r="D106" s="1289"/>
      <c r="E106" s="1289"/>
      <c r="F106" s="1289"/>
      <c r="G106" s="1289"/>
      <c r="H106" s="1289"/>
      <c r="I106" s="1289"/>
      <c r="J106" s="1289"/>
      <c r="K106" s="1289"/>
      <c r="L106" s="1289"/>
      <c r="M106" s="1289"/>
      <c r="N106" s="1289"/>
      <c r="O106" s="1289"/>
      <c r="P106" s="1289"/>
      <c r="Q106" s="1289"/>
      <c r="R106" s="1289"/>
      <c r="S106" s="1289"/>
      <c r="T106" s="1289"/>
      <c r="U106" s="1289"/>
      <c r="V106" s="1289"/>
      <c r="W106" s="1289"/>
      <c r="X106" s="1289"/>
      <c r="Y106" s="1289"/>
      <c r="Z106" s="1289"/>
      <c r="AA106" s="1289"/>
      <c r="AB106" s="1289"/>
    </row>
    <row r="107" spans="2:28" s="98" customFormat="1" ht="15" customHeight="1" x14ac:dyDescent="0.2">
      <c r="B107" s="1290"/>
      <c r="C107" s="1289"/>
      <c r="D107" s="1289"/>
      <c r="E107" s="1289"/>
      <c r="F107" s="1289"/>
      <c r="G107" s="1289"/>
      <c r="H107" s="1289"/>
      <c r="I107" s="1289"/>
      <c r="J107" s="1289"/>
      <c r="K107" s="1289"/>
      <c r="L107" s="1289"/>
      <c r="M107" s="1289"/>
      <c r="N107" s="1289"/>
      <c r="O107" s="1289"/>
      <c r="P107" s="1289"/>
      <c r="Q107" s="1289"/>
      <c r="R107" s="1289"/>
      <c r="S107" s="1289"/>
      <c r="T107" s="1289"/>
      <c r="U107" s="1289"/>
      <c r="V107" s="1289"/>
      <c r="W107" s="1289"/>
      <c r="X107" s="1289"/>
      <c r="Y107" s="1289"/>
      <c r="Z107" s="1289"/>
      <c r="AA107" s="1289"/>
      <c r="AB107" s="1289"/>
    </row>
    <row r="108" spans="2:28" s="98" customFormat="1" ht="15" customHeight="1" x14ac:dyDescent="0.2">
      <c r="B108" s="1290"/>
      <c r="C108" s="1291" t="s">
        <v>471</v>
      </c>
      <c r="D108" s="1291"/>
      <c r="E108" s="1291"/>
      <c r="F108" s="1291"/>
      <c r="G108" s="1291"/>
      <c r="H108" s="1291"/>
      <c r="I108" s="1291"/>
      <c r="J108" s="1291"/>
      <c r="K108" s="1291"/>
      <c r="L108" s="1291"/>
      <c r="M108" s="1291"/>
      <c r="N108" s="1291"/>
      <c r="O108" s="1291"/>
      <c r="P108" s="1291"/>
      <c r="Q108" s="1291"/>
      <c r="R108" s="1291"/>
      <c r="S108" s="1291"/>
      <c r="T108" s="1291"/>
      <c r="U108" s="1291"/>
      <c r="V108" s="1291"/>
      <c r="W108" s="1291"/>
      <c r="X108" s="1291"/>
      <c r="Y108" s="1291"/>
      <c r="Z108" s="1291"/>
      <c r="AA108" s="1291"/>
      <c r="AB108" s="1291"/>
    </row>
    <row r="109" spans="2:28" s="98" customFormat="1" ht="12.75" customHeight="1" x14ac:dyDescent="0.2">
      <c r="B109" s="1290"/>
      <c r="C109" s="1287" t="s">
        <v>465</v>
      </c>
      <c r="D109" s="1287"/>
      <c r="E109" s="1287"/>
      <c r="F109" s="1287"/>
      <c r="G109" s="1287" t="s">
        <v>472</v>
      </c>
      <c r="H109" s="1287"/>
      <c r="I109" s="1287"/>
      <c r="J109" s="1287"/>
      <c r="K109" s="1287"/>
      <c r="L109" s="1287"/>
      <c r="M109" s="1287"/>
      <c r="N109" s="1287"/>
      <c r="O109" s="1287"/>
      <c r="P109" s="1287"/>
      <c r="Q109" s="1287"/>
      <c r="R109" s="1287"/>
      <c r="S109" s="1287"/>
      <c r="T109" s="1287"/>
      <c r="U109" s="1287"/>
      <c r="V109" s="1287"/>
      <c r="W109" s="1288" t="s">
        <v>473</v>
      </c>
      <c r="X109" s="1288"/>
      <c r="Y109" s="1288"/>
      <c r="Z109" s="1288"/>
      <c r="AA109" s="1288"/>
      <c r="AB109" s="1288"/>
    </row>
    <row r="110" spans="2:28" s="98" customFormat="1" ht="12.75" customHeight="1" x14ac:dyDescent="0.2">
      <c r="B110" s="1290"/>
      <c r="C110" s="1289"/>
      <c r="D110" s="1289"/>
      <c r="E110" s="1289"/>
      <c r="F110" s="1289"/>
      <c r="G110" s="1289"/>
      <c r="H110" s="1289"/>
      <c r="I110" s="1289"/>
      <c r="J110" s="1289"/>
      <c r="K110" s="1289"/>
      <c r="L110" s="1289"/>
      <c r="M110" s="1289"/>
      <c r="N110" s="1289"/>
      <c r="O110" s="1289"/>
      <c r="P110" s="1289"/>
      <c r="Q110" s="1289"/>
      <c r="R110" s="1289"/>
      <c r="S110" s="1289"/>
      <c r="T110" s="1289"/>
      <c r="U110" s="1289"/>
      <c r="V110" s="1289"/>
      <c r="W110" s="1289"/>
      <c r="X110" s="1289"/>
      <c r="Y110" s="1289"/>
      <c r="Z110" s="1289"/>
      <c r="AA110" s="1289"/>
      <c r="AB110" s="1289"/>
    </row>
    <row r="111" spans="2:28" s="98" customFormat="1" ht="15" customHeight="1" x14ac:dyDescent="0.2">
      <c r="B111" s="1290"/>
      <c r="C111" s="1289"/>
      <c r="D111" s="1289"/>
      <c r="E111" s="1289"/>
      <c r="F111" s="1289"/>
      <c r="G111" s="1289"/>
      <c r="H111" s="1289"/>
      <c r="I111" s="1289"/>
      <c r="J111" s="1289"/>
      <c r="K111" s="1289"/>
      <c r="L111" s="1289"/>
      <c r="M111" s="1289"/>
      <c r="N111" s="1289"/>
      <c r="O111" s="1289"/>
      <c r="P111" s="1289"/>
      <c r="Q111" s="1289"/>
      <c r="R111" s="1289"/>
      <c r="S111" s="1289"/>
      <c r="T111" s="1289"/>
      <c r="U111" s="1289"/>
      <c r="V111" s="1289"/>
      <c r="W111" s="1289"/>
      <c r="X111" s="1289"/>
      <c r="Y111" s="1289"/>
      <c r="Z111" s="1289"/>
      <c r="AA111" s="1289"/>
      <c r="AB111" s="1289"/>
    </row>
    <row r="112" spans="2:28" s="98" customFormat="1" ht="15" customHeight="1" x14ac:dyDescent="0.2">
      <c r="B112" s="1290" t="s">
        <v>470</v>
      </c>
      <c r="C112" s="1291" t="s">
        <v>464</v>
      </c>
      <c r="D112" s="1291"/>
      <c r="E112" s="1291"/>
      <c r="F112" s="1291"/>
      <c r="G112" s="1291"/>
      <c r="H112" s="1291"/>
      <c r="I112" s="1291"/>
      <c r="J112" s="1291"/>
      <c r="K112" s="1291"/>
      <c r="L112" s="1291"/>
      <c r="M112" s="1291"/>
      <c r="N112" s="1291"/>
      <c r="O112" s="1291"/>
      <c r="P112" s="1291"/>
      <c r="Q112" s="1291"/>
      <c r="R112" s="1291"/>
      <c r="S112" s="1291"/>
      <c r="T112" s="1291"/>
      <c r="U112" s="1291"/>
      <c r="V112" s="1291"/>
      <c r="W112" s="1291"/>
      <c r="X112" s="1291"/>
      <c r="Y112" s="1291"/>
      <c r="Z112" s="1291"/>
      <c r="AA112" s="1291"/>
      <c r="AB112" s="1291"/>
    </row>
    <row r="113" spans="2:28" s="98" customFormat="1" ht="15" customHeight="1" x14ac:dyDescent="0.2">
      <c r="B113" s="1290"/>
      <c r="C113" s="1289"/>
      <c r="D113" s="1289"/>
      <c r="E113" s="1289"/>
      <c r="F113" s="1289"/>
      <c r="G113" s="1289"/>
      <c r="H113" s="1289"/>
      <c r="I113" s="1289"/>
      <c r="J113" s="1289"/>
      <c r="K113" s="1289"/>
      <c r="L113" s="1289"/>
      <c r="M113" s="1289"/>
      <c r="N113" s="1289"/>
      <c r="O113" s="1289"/>
      <c r="P113" s="1289"/>
      <c r="Q113" s="1289"/>
      <c r="R113" s="1289"/>
      <c r="S113" s="1289"/>
      <c r="T113" s="1289"/>
      <c r="U113" s="1289"/>
      <c r="V113" s="1289"/>
      <c r="W113" s="1289"/>
      <c r="X113" s="1289"/>
      <c r="Y113" s="1289"/>
      <c r="Z113" s="1289"/>
      <c r="AA113" s="1289"/>
      <c r="AB113" s="1289"/>
    </row>
    <row r="114" spans="2:28" s="98" customFormat="1" ht="15" customHeight="1" x14ac:dyDescent="0.2">
      <c r="B114" s="1290"/>
      <c r="C114" s="1289"/>
      <c r="D114" s="1289"/>
      <c r="E114" s="1289"/>
      <c r="F114" s="1289"/>
      <c r="G114" s="1289"/>
      <c r="H114" s="1289"/>
      <c r="I114" s="1289"/>
      <c r="J114" s="1289"/>
      <c r="K114" s="1289"/>
      <c r="L114" s="1289"/>
      <c r="M114" s="1289"/>
      <c r="N114" s="1289"/>
      <c r="O114" s="1289"/>
      <c r="P114" s="1289"/>
      <c r="Q114" s="1289"/>
      <c r="R114" s="1289"/>
      <c r="S114" s="1289"/>
      <c r="T114" s="1289"/>
      <c r="U114" s="1289"/>
      <c r="V114" s="1289"/>
      <c r="W114" s="1289"/>
      <c r="X114" s="1289"/>
      <c r="Y114" s="1289"/>
      <c r="Z114" s="1289"/>
      <c r="AA114" s="1289"/>
      <c r="AB114" s="1289"/>
    </row>
    <row r="115" spans="2:28" s="98" customFormat="1" ht="15" customHeight="1" x14ac:dyDescent="0.2">
      <c r="B115" s="1290"/>
      <c r="C115" s="1289"/>
      <c r="D115" s="1289"/>
      <c r="E115" s="1289"/>
      <c r="F115" s="1289"/>
      <c r="G115" s="1289"/>
      <c r="H115" s="1289"/>
      <c r="I115" s="1289"/>
      <c r="J115" s="1289"/>
      <c r="K115" s="1289"/>
      <c r="L115" s="1289"/>
      <c r="M115" s="1289"/>
      <c r="N115" s="1289"/>
      <c r="O115" s="1289"/>
      <c r="P115" s="1289"/>
      <c r="Q115" s="1289"/>
      <c r="R115" s="1289"/>
      <c r="S115" s="1289"/>
      <c r="T115" s="1289"/>
      <c r="U115" s="1289"/>
      <c r="V115" s="1289"/>
      <c r="W115" s="1289"/>
      <c r="X115" s="1289"/>
      <c r="Y115" s="1289"/>
      <c r="Z115" s="1289"/>
      <c r="AA115" s="1289"/>
      <c r="AB115" s="1289"/>
    </row>
    <row r="116" spans="2:28" s="98" customFormat="1" ht="15" customHeight="1" x14ac:dyDescent="0.2">
      <c r="B116" s="1290"/>
      <c r="C116" s="1289"/>
      <c r="D116" s="1289"/>
      <c r="E116" s="1289"/>
      <c r="F116" s="1289"/>
      <c r="G116" s="1289"/>
      <c r="H116" s="1289"/>
      <c r="I116" s="1289"/>
      <c r="J116" s="1289"/>
      <c r="K116" s="1289"/>
      <c r="L116" s="1289"/>
      <c r="M116" s="1289"/>
      <c r="N116" s="1289"/>
      <c r="O116" s="1289"/>
      <c r="P116" s="1289"/>
      <c r="Q116" s="1289"/>
      <c r="R116" s="1289"/>
      <c r="S116" s="1289"/>
      <c r="T116" s="1289"/>
      <c r="U116" s="1289"/>
      <c r="V116" s="1289"/>
      <c r="W116" s="1289"/>
      <c r="X116" s="1289"/>
      <c r="Y116" s="1289"/>
      <c r="Z116" s="1289"/>
      <c r="AA116" s="1289"/>
      <c r="AB116" s="1289"/>
    </row>
    <row r="117" spans="2:28" s="98" customFormat="1" ht="15" customHeight="1" x14ac:dyDescent="0.2">
      <c r="B117" s="1290"/>
      <c r="C117" s="1291" t="s">
        <v>471</v>
      </c>
      <c r="D117" s="1291"/>
      <c r="E117" s="1291"/>
      <c r="F117" s="1291"/>
      <c r="G117" s="1291"/>
      <c r="H117" s="1291"/>
      <c r="I117" s="1291"/>
      <c r="J117" s="1291"/>
      <c r="K117" s="1291"/>
      <c r="L117" s="1291"/>
      <c r="M117" s="1291"/>
      <c r="N117" s="1291"/>
      <c r="O117" s="1291"/>
      <c r="P117" s="1291"/>
      <c r="Q117" s="1291"/>
      <c r="R117" s="1291"/>
      <c r="S117" s="1291"/>
      <c r="T117" s="1291"/>
      <c r="U117" s="1291"/>
      <c r="V117" s="1291"/>
      <c r="W117" s="1291"/>
      <c r="X117" s="1291"/>
      <c r="Y117" s="1291"/>
      <c r="Z117" s="1291"/>
      <c r="AA117" s="1291"/>
      <c r="AB117" s="1291"/>
    </row>
    <row r="118" spans="2:28" s="98" customFormat="1" ht="12.75" customHeight="1" x14ac:dyDescent="0.2">
      <c r="B118" s="1290"/>
      <c r="C118" s="1287" t="s">
        <v>465</v>
      </c>
      <c r="D118" s="1287"/>
      <c r="E118" s="1287"/>
      <c r="F118" s="1287"/>
      <c r="G118" s="1287" t="s">
        <v>472</v>
      </c>
      <c r="H118" s="1287"/>
      <c r="I118" s="1287"/>
      <c r="J118" s="1287"/>
      <c r="K118" s="1287"/>
      <c r="L118" s="1287"/>
      <c r="M118" s="1287"/>
      <c r="N118" s="1287"/>
      <c r="O118" s="1287"/>
      <c r="P118" s="1287"/>
      <c r="Q118" s="1287"/>
      <c r="R118" s="1287"/>
      <c r="S118" s="1287"/>
      <c r="T118" s="1287"/>
      <c r="U118" s="1287"/>
      <c r="V118" s="1287"/>
      <c r="W118" s="1288" t="s">
        <v>473</v>
      </c>
      <c r="X118" s="1288"/>
      <c r="Y118" s="1288"/>
      <c r="Z118" s="1288"/>
      <c r="AA118" s="1288"/>
      <c r="AB118" s="1288"/>
    </row>
    <row r="119" spans="2:28" s="98" customFormat="1" ht="12.75" customHeight="1" x14ac:dyDescent="0.2">
      <c r="B119" s="1290"/>
      <c r="C119" s="1289"/>
      <c r="D119" s="1289"/>
      <c r="E119" s="1289"/>
      <c r="F119" s="1289"/>
      <c r="G119" s="1289"/>
      <c r="H119" s="1289"/>
      <c r="I119" s="1289"/>
      <c r="J119" s="1289"/>
      <c r="K119" s="1289"/>
      <c r="L119" s="1289"/>
      <c r="M119" s="1289"/>
      <c r="N119" s="1289"/>
      <c r="O119" s="1289"/>
      <c r="P119" s="1289"/>
      <c r="Q119" s="1289"/>
      <c r="R119" s="1289"/>
      <c r="S119" s="1289"/>
      <c r="T119" s="1289"/>
      <c r="U119" s="1289"/>
      <c r="V119" s="1289"/>
      <c r="W119" s="1289"/>
      <c r="X119" s="1289"/>
      <c r="Y119" s="1289"/>
      <c r="Z119" s="1289"/>
      <c r="AA119" s="1289"/>
      <c r="AB119" s="1289"/>
    </row>
    <row r="120" spans="2:28" s="98" customFormat="1" ht="15" customHeight="1" x14ac:dyDescent="0.2">
      <c r="B120" s="1290"/>
      <c r="C120" s="1289"/>
      <c r="D120" s="1289"/>
      <c r="E120" s="1289"/>
      <c r="F120" s="1289"/>
      <c r="G120" s="1289"/>
      <c r="H120" s="1289"/>
      <c r="I120" s="1289"/>
      <c r="J120" s="1289"/>
      <c r="K120" s="1289"/>
      <c r="L120" s="1289"/>
      <c r="M120" s="1289"/>
      <c r="N120" s="1289"/>
      <c r="O120" s="1289"/>
      <c r="P120" s="1289"/>
      <c r="Q120" s="1289"/>
      <c r="R120" s="1289"/>
      <c r="S120" s="1289"/>
      <c r="T120" s="1289"/>
      <c r="U120" s="1289"/>
      <c r="V120" s="1289"/>
      <c r="W120" s="1289"/>
      <c r="X120" s="1289"/>
      <c r="Y120" s="1289"/>
      <c r="Z120" s="1289"/>
      <c r="AA120" s="1289"/>
      <c r="AB120" s="1289"/>
    </row>
    <row r="121" spans="2:28" s="98" customFormat="1" ht="15" customHeight="1" x14ac:dyDescent="0.2">
      <c r="B121" s="199" t="s">
        <v>721</v>
      </c>
      <c r="C121" s="280"/>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row>
    <row r="122" spans="2:28" s="98" customFormat="1" ht="15" customHeight="1" x14ac:dyDescent="0.2">
      <c r="B122" s="278" t="s">
        <v>520</v>
      </c>
      <c r="C122" s="278"/>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row>
    <row r="123" spans="2:28" s="98" customFormat="1" ht="15" customHeight="1" x14ac:dyDescent="0.2">
      <c r="B123" s="200"/>
      <c r="C123" s="200"/>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2:28" s="98" customFormat="1" ht="15" customHeight="1" x14ac:dyDescent="0.2">
      <c r="B124" t="s">
        <v>596</v>
      </c>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2:28" s="98" customFormat="1" ht="15" customHeight="1" x14ac:dyDescent="0.2">
      <c r="B125" s="556" t="s">
        <v>211</v>
      </c>
      <c r="C125" s="556"/>
      <c r="D125" s="556"/>
      <c r="E125" s="556"/>
      <c r="F125" s="556"/>
      <c r="G125" s="556"/>
      <c r="H125" s="556"/>
      <c r="I125" s="556" t="s">
        <v>210</v>
      </c>
      <c r="J125" s="556"/>
      <c r="K125" s="556"/>
      <c r="L125" s="556"/>
      <c r="M125" s="556"/>
      <c r="N125" s="556"/>
      <c r="O125" s="556" t="s">
        <v>209</v>
      </c>
      <c r="P125" s="556"/>
      <c r="Q125" s="556"/>
      <c r="R125" s="556"/>
      <c r="S125" s="556"/>
      <c r="T125" s="556"/>
      <c r="U125" s="556" t="s">
        <v>208</v>
      </c>
      <c r="V125" s="556"/>
      <c r="W125" s="556"/>
      <c r="X125" s="556"/>
      <c r="Y125" s="556"/>
      <c r="Z125" s="1065"/>
      <c r="AA125" s="1065"/>
      <c r="AB125" s="1065"/>
    </row>
    <row r="126" spans="2:28" s="98" customFormat="1" ht="15" customHeight="1" x14ac:dyDescent="0.2">
      <c r="B126" s="1083"/>
      <c r="C126" s="1084"/>
      <c r="D126" s="1084"/>
      <c r="E126" s="1084"/>
      <c r="F126" s="1084"/>
      <c r="G126" s="1084"/>
      <c r="H126" s="1085"/>
      <c r="I126" s="1083"/>
      <c r="J126" s="1084"/>
      <c r="K126" s="1084"/>
      <c r="L126" s="1084"/>
      <c r="M126" s="1084"/>
      <c r="N126" s="1085"/>
      <c r="O126" s="1083"/>
      <c r="P126" s="1084"/>
      <c r="Q126" s="1084"/>
      <c r="R126" s="1084"/>
      <c r="S126" s="1084"/>
      <c r="T126" s="1085"/>
      <c r="U126" s="1089"/>
      <c r="V126" s="1089"/>
      <c r="W126" s="1089"/>
      <c r="X126" s="1089"/>
      <c r="Y126" s="1089"/>
      <c r="Z126" s="370"/>
      <c r="AA126" s="370"/>
      <c r="AB126" s="370"/>
    </row>
    <row r="127" spans="2:28" s="98" customFormat="1" ht="15" customHeight="1" x14ac:dyDescent="0.2">
      <c r="B127" s="1086"/>
      <c r="C127" s="1087"/>
      <c r="D127" s="1087"/>
      <c r="E127" s="1087"/>
      <c r="F127" s="1087"/>
      <c r="G127" s="1087"/>
      <c r="H127" s="1088"/>
      <c r="I127" s="1086"/>
      <c r="J127" s="1087"/>
      <c r="K127" s="1087"/>
      <c r="L127" s="1087"/>
      <c r="M127" s="1087"/>
      <c r="N127" s="1088"/>
      <c r="O127" s="1086"/>
      <c r="P127" s="1087"/>
      <c r="Q127" s="1087"/>
      <c r="R127" s="1087"/>
      <c r="S127" s="1087"/>
      <c r="T127" s="1088"/>
      <c r="U127" s="1089"/>
      <c r="V127" s="1089"/>
      <c r="W127" s="1089"/>
      <c r="X127" s="1089"/>
      <c r="Y127" s="1089"/>
      <c r="Z127" s="370"/>
      <c r="AA127" s="370"/>
      <c r="AB127" s="370"/>
    </row>
    <row r="128" spans="2:28" s="98" customFormat="1" ht="15" customHeight="1" x14ac:dyDescent="0.2">
      <c r="B128" s="1086"/>
      <c r="C128" s="1087"/>
      <c r="D128" s="1087"/>
      <c r="E128" s="1087"/>
      <c r="F128" s="1087"/>
      <c r="G128" s="1087"/>
      <c r="H128" s="1088"/>
      <c r="I128" s="1086"/>
      <c r="J128" s="1087"/>
      <c r="K128" s="1087"/>
      <c r="L128" s="1087"/>
      <c r="M128" s="1087"/>
      <c r="N128" s="1088"/>
      <c r="O128" s="1086"/>
      <c r="P128" s="1087"/>
      <c r="Q128" s="1087"/>
      <c r="R128" s="1087"/>
      <c r="S128" s="1087"/>
      <c r="T128" s="1088"/>
      <c r="U128" s="1089"/>
      <c r="V128" s="1089"/>
      <c r="W128" s="1089"/>
      <c r="X128" s="1089"/>
      <c r="Y128" s="1089"/>
      <c r="Z128" s="370"/>
      <c r="AA128" s="370"/>
      <c r="AB128" s="370"/>
    </row>
    <row r="129" spans="1:28" s="98" customFormat="1" ht="15" customHeight="1" x14ac:dyDescent="0.2">
      <c r="B129" s="1091"/>
      <c r="C129" s="1092"/>
      <c r="D129" s="1092"/>
      <c r="E129" s="1092"/>
      <c r="F129" s="1092"/>
      <c r="G129" s="1092"/>
      <c r="H129" s="1093"/>
      <c r="I129" s="1091"/>
      <c r="J129" s="1092"/>
      <c r="K129" s="1092"/>
      <c r="L129" s="1092"/>
      <c r="M129" s="1092"/>
      <c r="N129" s="1093"/>
      <c r="O129" s="1091"/>
      <c r="P129" s="1092"/>
      <c r="Q129" s="1092"/>
      <c r="R129" s="1092"/>
      <c r="S129" s="1092"/>
      <c r="T129" s="1093"/>
      <c r="U129" s="370"/>
      <c r="V129" s="370"/>
      <c r="W129" s="370"/>
      <c r="X129" s="370"/>
      <c r="Y129" s="370"/>
      <c r="Z129" s="370"/>
      <c r="AA129" s="370"/>
      <c r="AB129" s="370"/>
    </row>
    <row r="130" spans="1:28" s="98" customFormat="1" ht="15" customHeight="1" x14ac:dyDescent="0.2">
      <c r="B130" s="200" t="s">
        <v>207</v>
      </c>
      <c r="C130" s="200"/>
      <c r="D130" s="2"/>
      <c r="E130" s="2"/>
      <c r="F130" s="2"/>
      <c r="G130" s="2"/>
      <c r="H130" s="2"/>
      <c r="I130" s="2"/>
      <c r="J130" s="2"/>
      <c r="K130" s="2"/>
      <c r="L130" s="2"/>
      <c r="M130" s="2"/>
      <c r="N130" s="2"/>
      <c r="O130" s="2"/>
      <c r="P130" s="2"/>
      <c r="Q130" s="2"/>
      <c r="R130" s="2"/>
      <c r="S130" s="2"/>
      <c r="T130" s="2"/>
      <c r="U130" s="55"/>
      <c r="V130" s="55"/>
      <c r="W130" s="55"/>
      <c r="X130" s="55"/>
      <c r="Y130" s="55"/>
      <c r="Z130" s="55"/>
      <c r="AA130" s="55"/>
      <c r="AB130" s="55"/>
    </row>
    <row r="131" spans="1:28" s="98" customFormat="1" ht="15" customHeight="1" x14ac:dyDescent="0.2">
      <c r="B131" s="201" t="s">
        <v>450</v>
      </c>
      <c r="C131" s="2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row>
    <row r="132" spans="1:28" customFormat="1" ht="15" customHeight="1" x14ac:dyDescent="0.2"/>
    <row r="133" spans="1:28" customFormat="1" ht="21" customHeight="1" x14ac:dyDescent="0.2">
      <c r="B133" s="229" t="s">
        <v>598</v>
      </c>
      <c r="C133" s="230"/>
      <c r="D133" s="230"/>
      <c r="E133" s="230"/>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29"/>
    </row>
    <row r="134" spans="1:28" customFormat="1" ht="15" customHeight="1" x14ac:dyDescent="0.2">
      <c r="B134" s="1077" t="s">
        <v>119</v>
      </c>
      <c r="C134" s="1078"/>
      <c r="D134" s="1078"/>
      <c r="E134" s="1079"/>
      <c r="F134" s="1027" t="s">
        <v>531</v>
      </c>
      <c r="G134" s="1027"/>
      <c r="H134" s="1027"/>
      <c r="I134" s="1027" t="s">
        <v>532</v>
      </c>
      <c r="J134" s="1027"/>
      <c r="K134" s="1027"/>
      <c r="L134" s="1027" t="s">
        <v>566</v>
      </c>
      <c r="M134" s="1027"/>
      <c r="N134" s="1027"/>
      <c r="O134" s="230"/>
      <c r="P134" s="230"/>
      <c r="Q134" s="230"/>
      <c r="R134" s="230"/>
      <c r="S134" s="230"/>
      <c r="T134" s="230"/>
      <c r="U134" s="230"/>
      <c r="V134" s="230"/>
      <c r="W134" s="230"/>
      <c r="X134" s="229"/>
      <c r="Y134" s="229"/>
      <c r="Z134" s="229"/>
      <c r="AA134" s="229"/>
      <c r="AB134" s="229"/>
    </row>
    <row r="135" spans="1:28" customFormat="1" ht="15" customHeight="1" x14ac:dyDescent="0.2">
      <c r="B135" s="1080"/>
      <c r="C135" s="1081"/>
      <c r="D135" s="1081"/>
      <c r="E135" s="1082"/>
      <c r="F135" s="1244"/>
      <c r="G135" s="1244"/>
      <c r="H135" s="1244"/>
      <c r="I135" s="1244"/>
      <c r="J135" s="1244"/>
      <c r="K135" s="1244"/>
      <c r="L135" s="1286">
        <f>IFERROR(AVERAGE(F135,I135*12/9),"")</f>
        <v>0</v>
      </c>
      <c r="M135" s="1286"/>
      <c r="N135" s="1286"/>
      <c r="O135" s="259"/>
      <c r="P135" s="259"/>
      <c r="Q135" s="259"/>
      <c r="R135" s="259"/>
      <c r="S135" s="259"/>
      <c r="T135" s="259"/>
      <c r="U135" s="259"/>
      <c r="V135" s="259"/>
      <c r="W135" s="259"/>
      <c r="X135" s="229"/>
      <c r="Y135" s="229"/>
      <c r="Z135" s="229"/>
      <c r="AA135" s="229"/>
      <c r="AB135" s="229"/>
    </row>
    <row r="136" spans="1:28" customFormat="1" ht="15" customHeight="1" x14ac:dyDescent="0.2">
      <c r="A136" s="64"/>
      <c r="B136" s="1027" t="s">
        <v>51</v>
      </c>
      <c r="C136" s="1027"/>
      <c r="D136" s="1027"/>
      <c r="E136" s="1027"/>
      <c r="F136" s="1027" t="s">
        <v>40</v>
      </c>
      <c r="G136" s="1027"/>
      <c r="H136" s="1027"/>
      <c r="I136" s="1027"/>
      <c r="J136" s="1027"/>
      <c r="K136" s="1027"/>
      <c r="L136" s="1027"/>
      <c r="M136" s="1027"/>
      <c r="N136" s="1027" t="s">
        <v>41</v>
      </c>
      <c r="O136" s="1027"/>
      <c r="P136" s="1027"/>
      <c r="Q136" s="1027" t="s">
        <v>112</v>
      </c>
      <c r="R136" s="1027"/>
      <c r="S136" s="1027"/>
      <c r="T136" s="1027"/>
      <c r="U136" s="1027"/>
      <c r="V136" s="1027"/>
      <c r="W136" s="1027"/>
      <c r="X136" s="1027"/>
      <c r="Y136" s="1027"/>
      <c r="Z136" s="1027"/>
      <c r="AA136" s="1027"/>
      <c r="AB136" s="1027"/>
    </row>
    <row r="137" spans="1:28" customFormat="1" ht="15" customHeight="1" x14ac:dyDescent="0.2">
      <c r="A137" s="64"/>
      <c r="B137" s="1090"/>
      <c r="C137" s="1090"/>
      <c r="D137" s="1090"/>
      <c r="E137" s="1090"/>
      <c r="F137" s="1090"/>
      <c r="G137" s="1090"/>
      <c r="H137" s="1090"/>
      <c r="I137" s="1090"/>
      <c r="J137" s="1090"/>
      <c r="K137" s="1090"/>
      <c r="L137" s="1090"/>
      <c r="M137" s="1090"/>
      <c r="N137" s="1245"/>
      <c r="O137" s="1245"/>
      <c r="P137" s="1245"/>
      <c r="Q137" s="1237"/>
      <c r="R137" s="1237"/>
      <c r="S137" s="1237"/>
      <c r="T137" s="1237"/>
      <c r="U137" s="1237"/>
      <c r="V137" s="1237"/>
      <c r="W137" s="1237"/>
      <c r="X137" s="1237"/>
      <c r="Y137" s="1237"/>
      <c r="Z137" s="1237"/>
      <c r="AA137" s="1237"/>
      <c r="AB137" s="1237"/>
    </row>
    <row r="138" spans="1:28" customFormat="1" ht="15" customHeight="1" x14ac:dyDescent="0.2">
      <c r="B138" s="1238"/>
      <c r="C138" s="1238"/>
      <c r="D138" s="1238"/>
      <c r="E138" s="1238"/>
      <c r="F138" s="1238"/>
      <c r="G138" s="1238"/>
      <c r="H138" s="1238"/>
      <c r="I138" s="1238"/>
      <c r="J138" s="1238"/>
      <c r="K138" s="1238"/>
      <c r="L138" s="1238"/>
      <c r="M138" s="1238"/>
      <c r="N138" s="1239"/>
      <c r="O138" s="1239"/>
      <c r="P138" s="1239"/>
      <c r="Q138" s="1237"/>
      <c r="R138" s="1237"/>
      <c r="S138" s="1237"/>
      <c r="T138" s="1237"/>
      <c r="U138" s="1237"/>
      <c r="V138" s="1237"/>
      <c r="W138" s="1237"/>
      <c r="X138" s="1237"/>
      <c r="Y138" s="1237"/>
      <c r="Z138" s="1237"/>
      <c r="AA138" s="1237"/>
      <c r="AB138" s="1237"/>
    </row>
    <row r="139" spans="1:28" customFormat="1" ht="15" customHeight="1" x14ac:dyDescent="0.2">
      <c r="B139" s="1238"/>
      <c r="C139" s="1238"/>
      <c r="D139" s="1238"/>
      <c r="E139" s="1238"/>
      <c r="F139" s="1238"/>
      <c r="G139" s="1238"/>
      <c r="H139" s="1238"/>
      <c r="I139" s="1238"/>
      <c r="J139" s="1238"/>
      <c r="K139" s="1238"/>
      <c r="L139" s="1238"/>
      <c r="M139" s="1238"/>
      <c r="N139" s="1239"/>
      <c r="O139" s="1239"/>
      <c r="P139" s="1239"/>
      <c r="Q139" s="1237"/>
      <c r="R139" s="1237"/>
      <c r="S139" s="1237"/>
      <c r="T139" s="1237"/>
      <c r="U139" s="1237"/>
      <c r="V139" s="1237"/>
      <c r="W139" s="1237"/>
      <c r="X139" s="1237"/>
      <c r="Y139" s="1237"/>
      <c r="Z139" s="1237"/>
      <c r="AA139" s="1237"/>
      <c r="AB139" s="1237"/>
    </row>
    <row r="140" spans="1:28" customFormat="1" ht="15" customHeight="1" x14ac:dyDescent="0.2">
      <c r="B140" s="1238"/>
      <c r="C140" s="1238"/>
      <c r="D140" s="1238"/>
      <c r="E140" s="1238"/>
      <c r="F140" s="1238"/>
      <c r="G140" s="1238"/>
      <c r="H140" s="1238"/>
      <c r="I140" s="1238"/>
      <c r="J140" s="1238"/>
      <c r="K140" s="1238"/>
      <c r="L140" s="1238"/>
      <c r="M140" s="1238"/>
      <c r="N140" s="1239"/>
      <c r="O140" s="1239"/>
      <c r="P140" s="1239"/>
      <c r="Q140" s="1237"/>
      <c r="R140" s="1237"/>
      <c r="S140" s="1237"/>
      <c r="T140" s="1237"/>
      <c r="U140" s="1237"/>
      <c r="V140" s="1237"/>
      <c r="W140" s="1237"/>
      <c r="X140" s="1237"/>
      <c r="Y140" s="1237"/>
      <c r="Z140" s="1237"/>
      <c r="AA140" s="1237"/>
      <c r="AB140" s="1237"/>
    </row>
    <row r="141" spans="1:28" customFormat="1" ht="15" customHeight="1" x14ac:dyDescent="0.2">
      <c r="B141" s="1240"/>
      <c r="C141" s="1240"/>
      <c r="D141" s="1240"/>
      <c r="E141" s="1240"/>
      <c r="F141" s="1240"/>
      <c r="G141" s="1240"/>
      <c r="H141" s="1240"/>
      <c r="I141" s="1240"/>
      <c r="J141" s="1240"/>
      <c r="K141" s="1240"/>
      <c r="L141" s="1240"/>
      <c r="M141" s="1240"/>
      <c r="N141" s="1246"/>
      <c r="O141" s="1246"/>
      <c r="P141" s="1246"/>
      <c r="Q141" s="1237"/>
      <c r="R141" s="1237"/>
      <c r="S141" s="1237"/>
      <c r="T141" s="1237"/>
      <c r="U141" s="1237"/>
      <c r="V141" s="1237"/>
      <c r="W141" s="1237"/>
      <c r="X141" s="1237"/>
      <c r="Y141" s="1237"/>
      <c r="Z141" s="1237"/>
      <c r="AA141" s="1237"/>
      <c r="AB141" s="1237"/>
    </row>
    <row r="142" spans="1:28" customFormat="1" ht="15" customHeight="1" x14ac:dyDescent="0.2">
      <c r="B142" s="6"/>
      <c r="C142" s="6"/>
      <c r="D142" s="6"/>
      <c r="E142" s="6"/>
      <c r="F142" s="6"/>
      <c r="G142" s="6"/>
      <c r="H142" s="6"/>
      <c r="I142" s="6"/>
      <c r="J142" s="6"/>
      <c r="K142" s="6"/>
      <c r="L142" s="6"/>
      <c r="M142" s="6"/>
      <c r="N142" s="155"/>
      <c r="O142" s="155"/>
      <c r="P142" s="155"/>
      <c r="Q142" s="26"/>
      <c r="R142" s="26"/>
      <c r="S142" s="26"/>
      <c r="T142" s="26"/>
      <c r="U142" s="26"/>
      <c r="V142" s="26"/>
      <c r="W142" s="26"/>
      <c r="X142" s="26"/>
      <c r="Y142" s="26"/>
      <c r="Z142" s="26"/>
      <c r="AA142" s="26"/>
      <c r="AB142" s="26"/>
    </row>
    <row r="143" spans="1:28" s="114" customFormat="1" ht="15" customHeight="1" x14ac:dyDescent="0.2">
      <c r="B143" s="152" t="s">
        <v>597</v>
      </c>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row>
    <row r="144" spans="1:28" s="114" customFormat="1" ht="15" customHeight="1" x14ac:dyDescent="0.2">
      <c r="B144" s="146" t="s">
        <v>526</v>
      </c>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row>
    <row r="145" spans="2:27" customFormat="1" ht="14.25" customHeight="1" x14ac:dyDescent="0.2">
      <c r="B145" s="867" t="s">
        <v>28</v>
      </c>
      <c r="C145" s="868"/>
      <c r="D145" s="868"/>
      <c r="E145" s="868"/>
      <c r="F145" s="868"/>
      <c r="G145" s="869"/>
      <c r="H145" s="867" t="s">
        <v>531</v>
      </c>
      <c r="I145" s="868"/>
      <c r="J145" s="868"/>
      <c r="K145" s="868"/>
      <c r="L145" s="83"/>
      <c r="M145" s="188"/>
      <c r="N145" s="188"/>
      <c r="O145" s="188"/>
      <c r="P145" s="282"/>
      <c r="Q145" s="282"/>
      <c r="R145" s="282"/>
      <c r="S145" s="282"/>
      <c r="T145" s="83"/>
      <c r="U145" s="188"/>
      <c r="V145" s="188"/>
      <c r="W145" s="222"/>
      <c r="X145" s="867" t="s">
        <v>103</v>
      </c>
      <c r="Y145" s="868"/>
      <c r="Z145" s="868"/>
      <c r="AA145" s="869"/>
    </row>
    <row r="146" spans="2:27" customFormat="1" ht="43.2" customHeight="1" x14ac:dyDescent="0.2">
      <c r="B146" s="870"/>
      <c r="C146" s="871"/>
      <c r="D146" s="871"/>
      <c r="E146" s="871"/>
      <c r="F146" s="871"/>
      <c r="G146" s="872"/>
      <c r="H146" s="870"/>
      <c r="I146" s="871"/>
      <c r="J146" s="871"/>
      <c r="K146" s="872"/>
      <c r="L146" s="908" t="s">
        <v>193</v>
      </c>
      <c r="M146" s="909"/>
      <c r="N146" s="909"/>
      <c r="O146" s="909"/>
      <c r="P146" s="900" t="s">
        <v>524</v>
      </c>
      <c r="Q146" s="901"/>
      <c r="R146" s="901"/>
      <c r="S146" s="902"/>
      <c r="T146" s="903" t="s">
        <v>525</v>
      </c>
      <c r="U146" s="904"/>
      <c r="V146" s="904"/>
      <c r="W146" s="905"/>
      <c r="X146" s="870"/>
      <c r="Y146" s="871"/>
      <c r="Z146" s="871"/>
      <c r="AA146" s="872"/>
    </row>
    <row r="147" spans="2:27" customFormat="1" ht="15" customHeight="1" x14ac:dyDescent="0.2">
      <c r="B147" s="330" t="s">
        <v>151</v>
      </c>
      <c r="C147" s="331"/>
      <c r="D147" s="331"/>
      <c r="E147" s="331"/>
      <c r="F147" s="331"/>
      <c r="G147" s="332"/>
      <c r="H147" s="1068">
        <f>+H185+H224+H269+H309+H355</f>
        <v>0</v>
      </c>
      <c r="I147" s="1069"/>
      <c r="J147" s="1075">
        <f>SUM(J224,J309)</f>
        <v>0</v>
      </c>
      <c r="K147" s="1076"/>
      <c r="L147" s="1068">
        <f t="shared" ref="L147:L155" si="0">+L185+L224+L269+L309+L355</f>
        <v>0</v>
      </c>
      <c r="M147" s="1069"/>
      <c r="N147" s="1075">
        <f>SUM(N224,N309)</f>
        <v>0</v>
      </c>
      <c r="O147" s="1076"/>
      <c r="P147" s="1068">
        <f>+P185+P224+P269+P309+P355</f>
        <v>0</v>
      </c>
      <c r="Q147" s="1069"/>
      <c r="R147" s="1069"/>
      <c r="S147" s="1070"/>
      <c r="T147" s="1103" t="str">
        <f>IFERROR(P147/H147,"")</f>
        <v/>
      </c>
      <c r="U147" s="1104"/>
      <c r="V147" s="1104"/>
      <c r="W147" s="1105"/>
      <c r="X147" s="1094"/>
      <c r="Y147" s="1095"/>
      <c r="Z147" s="1095"/>
      <c r="AA147" s="1096"/>
    </row>
    <row r="148" spans="2:27" customFormat="1" ht="15" customHeight="1" x14ac:dyDescent="0.2">
      <c r="B148" s="330" t="s">
        <v>152</v>
      </c>
      <c r="C148" s="331"/>
      <c r="D148" s="331"/>
      <c r="E148" s="331"/>
      <c r="F148" s="331"/>
      <c r="G148" s="332"/>
      <c r="H148" s="1068">
        <f t="shared" ref="H148:H155" si="1">+H186+H225+H270+H310+H356</f>
        <v>0</v>
      </c>
      <c r="I148" s="1069"/>
      <c r="J148" s="1075">
        <f>SUM(J225,J310)</f>
        <v>0</v>
      </c>
      <c r="K148" s="1076"/>
      <c r="L148" s="1068">
        <f t="shared" si="0"/>
        <v>0</v>
      </c>
      <c r="M148" s="1069"/>
      <c r="N148" s="1075">
        <f t="shared" ref="N148:N155" si="2">SUM(N225,N310)</f>
        <v>0</v>
      </c>
      <c r="O148" s="1076"/>
      <c r="P148" s="1068">
        <f t="shared" ref="P148:P155" si="3">+P186+P225+P270+P310+P356</f>
        <v>0</v>
      </c>
      <c r="Q148" s="1069"/>
      <c r="R148" s="1069"/>
      <c r="S148" s="1070"/>
      <c r="T148" s="1103" t="str">
        <f t="shared" ref="T148:T155" si="4">IFERROR(P148/H148,"")</f>
        <v/>
      </c>
      <c r="U148" s="1104"/>
      <c r="V148" s="1104"/>
      <c r="W148" s="1105"/>
      <c r="X148" s="1097"/>
      <c r="Y148" s="1098"/>
      <c r="Z148" s="1098"/>
      <c r="AA148" s="1099"/>
    </row>
    <row r="149" spans="2:27" customFormat="1" ht="15" customHeight="1" x14ac:dyDescent="0.2">
      <c r="B149" s="330" t="s">
        <v>153</v>
      </c>
      <c r="C149" s="331"/>
      <c r="D149" s="331"/>
      <c r="E149" s="331"/>
      <c r="F149" s="331"/>
      <c r="G149" s="332"/>
      <c r="H149" s="1068">
        <f t="shared" si="1"/>
        <v>0</v>
      </c>
      <c r="I149" s="1069"/>
      <c r="J149" s="1075">
        <f t="shared" ref="J148:J155" si="5">SUM(J226,J311)</f>
        <v>0</v>
      </c>
      <c r="K149" s="1076"/>
      <c r="L149" s="1068">
        <f t="shared" si="0"/>
        <v>0</v>
      </c>
      <c r="M149" s="1069"/>
      <c r="N149" s="1075">
        <f t="shared" si="2"/>
        <v>0</v>
      </c>
      <c r="O149" s="1076"/>
      <c r="P149" s="1068">
        <f t="shared" si="3"/>
        <v>0</v>
      </c>
      <c r="Q149" s="1069"/>
      <c r="R149" s="1069"/>
      <c r="S149" s="1070"/>
      <c r="T149" s="1103" t="str">
        <f t="shared" si="4"/>
        <v/>
      </c>
      <c r="U149" s="1104"/>
      <c r="V149" s="1104"/>
      <c r="W149" s="1105"/>
      <c r="X149" s="1097"/>
      <c r="Y149" s="1098"/>
      <c r="Z149" s="1098"/>
      <c r="AA149" s="1099"/>
    </row>
    <row r="150" spans="2:27" customFormat="1" ht="15" customHeight="1" x14ac:dyDescent="0.2">
      <c r="B150" s="330" t="s">
        <v>154</v>
      </c>
      <c r="C150" s="331"/>
      <c r="D150" s="331"/>
      <c r="E150" s="331"/>
      <c r="F150" s="331"/>
      <c r="G150" s="332"/>
      <c r="H150" s="1068">
        <f t="shared" si="1"/>
        <v>0</v>
      </c>
      <c r="I150" s="1069"/>
      <c r="J150" s="1075">
        <f t="shared" si="5"/>
        <v>0</v>
      </c>
      <c r="K150" s="1076"/>
      <c r="L150" s="1068">
        <f t="shared" si="0"/>
        <v>0</v>
      </c>
      <c r="M150" s="1069"/>
      <c r="N150" s="1075">
        <f t="shared" si="2"/>
        <v>0</v>
      </c>
      <c r="O150" s="1076"/>
      <c r="P150" s="1068">
        <f t="shared" si="3"/>
        <v>0</v>
      </c>
      <c r="Q150" s="1069"/>
      <c r="R150" s="1069"/>
      <c r="S150" s="1070"/>
      <c r="T150" s="1103" t="str">
        <f t="shared" si="4"/>
        <v/>
      </c>
      <c r="U150" s="1104"/>
      <c r="V150" s="1104"/>
      <c r="W150" s="1105"/>
      <c r="X150" s="1097"/>
      <c r="Y150" s="1098"/>
      <c r="Z150" s="1098"/>
      <c r="AA150" s="1099"/>
    </row>
    <row r="151" spans="2:27" customFormat="1" ht="15" customHeight="1" x14ac:dyDescent="0.2">
      <c r="B151" s="330" t="s">
        <v>155</v>
      </c>
      <c r="C151" s="331"/>
      <c r="D151" s="331"/>
      <c r="E151" s="331"/>
      <c r="F151" s="331"/>
      <c r="G151" s="332"/>
      <c r="H151" s="1068">
        <f t="shared" si="1"/>
        <v>0</v>
      </c>
      <c r="I151" s="1069"/>
      <c r="J151" s="1075">
        <f t="shared" si="5"/>
        <v>0</v>
      </c>
      <c r="K151" s="1076"/>
      <c r="L151" s="1068">
        <f t="shared" si="0"/>
        <v>0</v>
      </c>
      <c r="M151" s="1069"/>
      <c r="N151" s="1075">
        <f t="shared" si="2"/>
        <v>0</v>
      </c>
      <c r="O151" s="1076"/>
      <c r="P151" s="1068">
        <f t="shared" si="3"/>
        <v>0</v>
      </c>
      <c r="Q151" s="1069"/>
      <c r="R151" s="1069"/>
      <c r="S151" s="1070"/>
      <c r="T151" s="1103" t="str">
        <f t="shared" si="4"/>
        <v/>
      </c>
      <c r="U151" s="1104"/>
      <c r="V151" s="1104"/>
      <c r="W151" s="1105"/>
      <c r="X151" s="1097"/>
      <c r="Y151" s="1098"/>
      <c r="Z151" s="1098"/>
      <c r="AA151" s="1099"/>
    </row>
    <row r="152" spans="2:27" customFormat="1" ht="15" customHeight="1" x14ac:dyDescent="0.2">
      <c r="B152" s="330" t="s">
        <v>156</v>
      </c>
      <c r="C152" s="331"/>
      <c r="D152" s="331"/>
      <c r="E152" s="331"/>
      <c r="F152" s="331"/>
      <c r="G152" s="332"/>
      <c r="H152" s="1068">
        <f t="shared" si="1"/>
        <v>0</v>
      </c>
      <c r="I152" s="1069"/>
      <c r="J152" s="1075">
        <f t="shared" si="5"/>
        <v>0</v>
      </c>
      <c r="K152" s="1076"/>
      <c r="L152" s="1068">
        <f t="shared" si="0"/>
        <v>0</v>
      </c>
      <c r="M152" s="1069"/>
      <c r="N152" s="1075">
        <f t="shared" si="2"/>
        <v>0</v>
      </c>
      <c r="O152" s="1076"/>
      <c r="P152" s="1068">
        <f t="shared" si="3"/>
        <v>0</v>
      </c>
      <c r="Q152" s="1069"/>
      <c r="R152" s="1069"/>
      <c r="S152" s="1070"/>
      <c r="T152" s="1103" t="str">
        <f t="shared" si="4"/>
        <v/>
      </c>
      <c r="U152" s="1104"/>
      <c r="V152" s="1104"/>
      <c r="W152" s="1105"/>
      <c r="X152" s="1097"/>
      <c r="Y152" s="1098"/>
      <c r="Z152" s="1098"/>
      <c r="AA152" s="1099"/>
    </row>
    <row r="153" spans="2:27" customFormat="1" ht="15" customHeight="1" x14ac:dyDescent="0.2">
      <c r="B153" s="330" t="s">
        <v>157</v>
      </c>
      <c r="C153" s="331"/>
      <c r="D153" s="331"/>
      <c r="E153" s="331"/>
      <c r="F153" s="331"/>
      <c r="G153" s="332"/>
      <c r="H153" s="1068">
        <f t="shared" si="1"/>
        <v>0</v>
      </c>
      <c r="I153" s="1069"/>
      <c r="J153" s="1075">
        <f t="shared" si="5"/>
        <v>0</v>
      </c>
      <c r="K153" s="1076"/>
      <c r="L153" s="1068">
        <f t="shared" si="0"/>
        <v>0</v>
      </c>
      <c r="M153" s="1069"/>
      <c r="N153" s="1075">
        <f t="shared" si="2"/>
        <v>0</v>
      </c>
      <c r="O153" s="1076"/>
      <c r="P153" s="1068">
        <f t="shared" si="3"/>
        <v>0</v>
      </c>
      <c r="Q153" s="1069"/>
      <c r="R153" s="1069"/>
      <c r="S153" s="1070"/>
      <c r="T153" s="1103" t="str">
        <f t="shared" si="4"/>
        <v/>
      </c>
      <c r="U153" s="1104"/>
      <c r="V153" s="1104"/>
      <c r="W153" s="1105"/>
      <c r="X153" s="1097"/>
      <c r="Y153" s="1098"/>
      <c r="Z153" s="1098"/>
      <c r="AA153" s="1099"/>
    </row>
    <row r="154" spans="2:27" customFormat="1" ht="15" customHeight="1" x14ac:dyDescent="0.2">
      <c r="B154" s="330" t="s">
        <v>158</v>
      </c>
      <c r="C154" s="331"/>
      <c r="D154" s="331"/>
      <c r="E154" s="331"/>
      <c r="F154" s="331"/>
      <c r="G154" s="332"/>
      <c r="H154" s="1068">
        <f t="shared" si="1"/>
        <v>0</v>
      </c>
      <c r="I154" s="1069"/>
      <c r="J154" s="1075">
        <f t="shared" si="5"/>
        <v>0</v>
      </c>
      <c r="K154" s="1076"/>
      <c r="L154" s="1068">
        <f t="shared" si="0"/>
        <v>0</v>
      </c>
      <c r="M154" s="1069"/>
      <c r="N154" s="1075">
        <f t="shared" si="2"/>
        <v>0</v>
      </c>
      <c r="O154" s="1076"/>
      <c r="P154" s="1068">
        <f t="shared" si="3"/>
        <v>0</v>
      </c>
      <c r="Q154" s="1069"/>
      <c r="R154" s="1069"/>
      <c r="S154" s="1070"/>
      <c r="T154" s="1103" t="str">
        <f t="shared" si="4"/>
        <v/>
      </c>
      <c r="U154" s="1104"/>
      <c r="V154" s="1104"/>
      <c r="W154" s="1105"/>
      <c r="X154" s="1097"/>
      <c r="Y154" s="1098"/>
      <c r="Z154" s="1098"/>
      <c r="AA154" s="1099"/>
    </row>
    <row r="155" spans="2:27" customFormat="1" ht="15" customHeight="1" x14ac:dyDescent="0.2">
      <c r="B155" s="330" t="s">
        <v>159</v>
      </c>
      <c r="C155" s="331"/>
      <c r="D155" s="331"/>
      <c r="E155" s="331"/>
      <c r="F155" s="331"/>
      <c r="G155" s="332"/>
      <c r="H155" s="1068">
        <f t="shared" si="1"/>
        <v>0</v>
      </c>
      <c r="I155" s="1069"/>
      <c r="J155" s="1075">
        <f t="shared" si="5"/>
        <v>0</v>
      </c>
      <c r="K155" s="1076"/>
      <c r="L155" s="1068">
        <f t="shared" si="0"/>
        <v>0</v>
      </c>
      <c r="M155" s="1069"/>
      <c r="N155" s="1075">
        <f>SUM(N232,N317)</f>
        <v>0</v>
      </c>
      <c r="O155" s="1076"/>
      <c r="P155" s="1068">
        <f t="shared" si="3"/>
        <v>0</v>
      </c>
      <c r="Q155" s="1069"/>
      <c r="R155" s="1069"/>
      <c r="S155" s="1070"/>
      <c r="T155" s="1103" t="str">
        <f t="shared" si="4"/>
        <v/>
      </c>
      <c r="U155" s="1104"/>
      <c r="V155" s="1104"/>
      <c r="W155" s="1105"/>
      <c r="X155" s="1097"/>
      <c r="Y155" s="1098"/>
      <c r="Z155" s="1098"/>
      <c r="AA155" s="1099"/>
    </row>
    <row r="156" spans="2:27" customFormat="1" ht="15" customHeight="1" x14ac:dyDescent="0.2">
      <c r="B156" s="693" t="s">
        <v>55</v>
      </c>
      <c r="C156" s="694"/>
      <c r="D156" s="694"/>
      <c r="E156" s="694"/>
      <c r="F156" s="694"/>
      <c r="G156" s="695"/>
      <c r="H156" s="1068">
        <f>SUM(H147:I155)</f>
        <v>0</v>
      </c>
      <c r="I156" s="1069"/>
      <c r="J156" s="1075">
        <f>SUM(J147:K155)</f>
        <v>0</v>
      </c>
      <c r="K156" s="1076"/>
      <c r="L156" s="1068">
        <f>SUM(L147:M155)</f>
        <v>0</v>
      </c>
      <c r="M156" s="1069"/>
      <c r="N156" s="1075">
        <f>SUM(N147:O155)</f>
        <v>0</v>
      </c>
      <c r="O156" s="1076"/>
      <c r="P156" s="1068">
        <f>SUM(P147:S155)</f>
        <v>0</v>
      </c>
      <c r="Q156" s="1069"/>
      <c r="R156" s="1069"/>
      <c r="S156" s="1070"/>
      <c r="T156" s="1103" t="str">
        <f>IFERROR(P156/H156,"")</f>
        <v/>
      </c>
      <c r="U156" s="1104"/>
      <c r="V156" s="1104"/>
      <c r="W156" s="1105"/>
      <c r="X156" s="1100"/>
      <c r="Y156" s="1101"/>
      <c r="Z156" s="1101"/>
      <c r="AA156" s="1102"/>
    </row>
    <row r="157" spans="2:27" customFormat="1" ht="14.25" customHeight="1" x14ac:dyDescent="0.2">
      <c r="B157" s="867" t="s">
        <v>28</v>
      </c>
      <c r="C157" s="868"/>
      <c r="D157" s="868"/>
      <c r="E157" s="868"/>
      <c r="F157" s="868"/>
      <c r="G157" s="869"/>
      <c r="H157" s="867" t="s">
        <v>532</v>
      </c>
      <c r="I157" s="868"/>
      <c r="J157" s="868"/>
      <c r="K157" s="868"/>
      <c r="L157" s="83"/>
      <c r="M157" s="188"/>
      <c r="N157" s="188"/>
      <c r="O157" s="222"/>
      <c r="P157" s="900"/>
      <c r="Q157" s="901"/>
      <c r="R157" s="901"/>
      <c r="S157" s="902"/>
      <c r="T157" s="903"/>
      <c r="U157" s="904"/>
      <c r="V157" s="904"/>
      <c r="W157" s="905"/>
      <c r="X157" s="867" t="s">
        <v>103</v>
      </c>
      <c r="Y157" s="868"/>
      <c r="Z157" s="868"/>
      <c r="AA157" s="869"/>
    </row>
    <row r="158" spans="2:27" customFormat="1" ht="30.75" customHeight="1" x14ac:dyDescent="0.2">
      <c r="B158" s="870"/>
      <c r="C158" s="871"/>
      <c r="D158" s="871"/>
      <c r="E158" s="871"/>
      <c r="F158" s="871"/>
      <c r="G158" s="872"/>
      <c r="H158" s="870"/>
      <c r="I158" s="871"/>
      <c r="J158" s="871"/>
      <c r="K158" s="872"/>
      <c r="L158" s="908" t="s">
        <v>193</v>
      </c>
      <c r="M158" s="909"/>
      <c r="N158" s="909"/>
      <c r="O158" s="910"/>
      <c r="P158" s="900" t="s">
        <v>524</v>
      </c>
      <c r="Q158" s="901"/>
      <c r="R158" s="901"/>
      <c r="S158" s="902"/>
      <c r="T158" s="903" t="s">
        <v>525</v>
      </c>
      <c r="U158" s="904"/>
      <c r="V158" s="904"/>
      <c r="W158" s="905"/>
      <c r="X158" s="870"/>
      <c r="Y158" s="871"/>
      <c r="Z158" s="871"/>
      <c r="AA158" s="872"/>
    </row>
    <row r="159" spans="2:27" customFormat="1" ht="15" customHeight="1" x14ac:dyDescent="0.2">
      <c r="B159" s="330" t="s">
        <v>151</v>
      </c>
      <c r="C159" s="331"/>
      <c r="D159" s="331"/>
      <c r="E159" s="331"/>
      <c r="F159" s="331"/>
      <c r="G159" s="332"/>
      <c r="H159" s="1068">
        <f>+H197+H236+H281+H321+H367</f>
        <v>0</v>
      </c>
      <c r="I159" s="1069"/>
      <c r="J159" s="1075">
        <f>SUM(J236,J321)</f>
        <v>0</v>
      </c>
      <c r="K159" s="1076"/>
      <c r="L159" s="1068">
        <f>+L197+L236+L281+L321+L367</f>
        <v>0</v>
      </c>
      <c r="M159" s="1069"/>
      <c r="N159" s="1075">
        <f>SUM(N236,N321)</f>
        <v>0</v>
      </c>
      <c r="O159" s="1076"/>
      <c r="P159" s="1068">
        <f t="shared" ref="P159:P167" si="6">+P197+P236+P281+P321+P367</f>
        <v>0</v>
      </c>
      <c r="Q159" s="1069"/>
      <c r="R159" s="1069"/>
      <c r="S159" s="1070"/>
      <c r="T159" s="1103" t="str">
        <f>IFERROR(P159/H159,"")</f>
        <v/>
      </c>
      <c r="U159" s="1104"/>
      <c r="V159" s="1104"/>
      <c r="W159" s="1105"/>
      <c r="X159" s="1094"/>
      <c r="Y159" s="1095"/>
      <c r="Z159" s="1095"/>
      <c r="AA159" s="1096"/>
    </row>
    <row r="160" spans="2:27" customFormat="1" ht="15" customHeight="1" x14ac:dyDescent="0.2">
      <c r="B160" s="330" t="s">
        <v>152</v>
      </c>
      <c r="C160" s="331"/>
      <c r="D160" s="331"/>
      <c r="E160" s="331"/>
      <c r="F160" s="331"/>
      <c r="G160" s="332"/>
      <c r="H160" s="1068">
        <f t="shared" ref="H160:H167" si="7">+H198+H237+H282+H322+H368</f>
        <v>0</v>
      </c>
      <c r="I160" s="1069"/>
      <c r="J160" s="1075">
        <f t="shared" ref="J160:J167" si="8">SUM(J237,J322)</f>
        <v>0</v>
      </c>
      <c r="K160" s="1076"/>
      <c r="L160" s="1068">
        <f t="shared" ref="L160:L167" si="9">+L198+L237+L282+L322+L368</f>
        <v>0</v>
      </c>
      <c r="M160" s="1069"/>
      <c r="N160" s="1075">
        <f t="shared" ref="N159:N167" si="10">SUM(N237,N322)</f>
        <v>0</v>
      </c>
      <c r="O160" s="1076"/>
      <c r="P160" s="1068">
        <f t="shared" si="6"/>
        <v>0</v>
      </c>
      <c r="Q160" s="1069"/>
      <c r="R160" s="1069"/>
      <c r="S160" s="1070"/>
      <c r="T160" s="1103" t="str">
        <f t="shared" ref="T160:T167" si="11">IFERROR(P160/H160,"")</f>
        <v/>
      </c>
      <c r="U160" s="1104"/>
      <c r="V160" s="1104"/>
      <c r="W160" s="1105"/>
      <c r="X160" s="1097"/>
      <c r="Y160" s="1098"/>
      <c r="Z160" s="1098"/>
      <c r="AA160" s="1099"/>
    </row>
    <row r="161" spans="2:27" customFormat="1" ht="15" customHeight="1" x14ac:dyDescent="0.2">
      <c r="B161" s="330" t="s">
        <v>153</v>
      </c>
      <c r="C161" s="331"/>
      <c r="D161" s="331"/>
      <c r="E161" s="331"/>
      <c r="F161" s="331"/>
      <c r="G161" s="332"/>
      <c r="H161" s="1068">
        <f t="shared" si="7"/>
        <v>0</v>
      </c>
      <c r="I161" s="1069"/>
      <c r="J161" s="1075">
        <f t="shared" si="8"/>
        <v>0</v>
      </c>
      <c r="K161" s="1076"/>
      <c r="L161" s="1068">
        <f t="shared" si="9"/>
        <v>0</v>
      </c>
      <c r="M161" s="1069"/>
      <c r="N161" s="1075">
        <f t="shared" si="10"/>
        <v>0</v>
      </c>
      <c r="O161" s="1076"/>
      <c r="P161" s="1068">
        <f t="shared" si="6"/>
        <v>0</v>
      </c>
      <c r="Q161" s="1069"/>
      <c r="R161" s="1069"/>
      <c r="S161" s="1070"/>
      <c r="T161" s="1103" t="str">
        <f t="shared" si="11"/>
        <v/>
      </c>
      <c r="U161" s="1104"/>
      <c r="V161" s="1104"/>
      <c r="W161" s="1105"/>
      <c r="X161" s="1097"/>
      <c r="Y161" s="1098"/>
      <c r="Z161" s="1098"/>
      <c r="AA161" s="1099"/>
    </row>
    <row r="162" spans="2:27" customFormat="1" ht="15" customHeight="1" x14ac:dyDescent="0.2">
      <c r="B162" s="330" t="s">
        <v>154</v>
      </c>
      <c r="C162" s="331"/>
      <c r="D162" s="331"/>
      <c r="E162" s="331"/>
      <c r="F162" s="331"/>
      <c r="G162" s="332"/>
      <c r="H162" s="1068">
        <f t="shared" si="7"/>
        <v>0</v>
      </c>
      <c r="I162" s="1069"/>
      <c r="J162" s="1075">
        <f t="shared" si="8"/>
        <v>0</v>
      </c>
      <c r="K162" s="1076"/>
      <c r="L162" s="1068">
        <f t="shared" si="9"/>
        <v>0</v>
      </c>
      <c r="M162" s="1069"/>
      <c r="N162" s="1075">
        <f t="shared" si="10"/>
        <v>0</v>
      </c>
      <c r="O162" s="1076"/>
      <c r="P162" s="1068">
        <f t="shared" si="6"/>
        <v>0</v>
      </c>
      <c r="Q162" s="1069"/>
      <c r="R162" s="1069"/>
      <c r="S162" s="1070"/>
      <c r="T162" s="1103" t="str">
        <f t="shared" si="11"/>
        <v/>
      </c>
      <c r="U162" s="1104"/>
      <c r="V162" s="1104"/>
      <c r="W162" s="1105"/>
      <c r="X162" s="1097"/>
      <c r="Y162" s="1098"/>
      <c r="Z162" s="1098"/>
      <c r="AA162" s="1099"/>
    </row>
    <row r="163" spans="2:27" customFormat="1" ht="15" customHeight="1" x14ac:dyDescent="0.2">
      <c r="B163" s="330" t="s">
        <v>155</v>
      </c>
      <c r="C163" s="331"/>
      <c r="D163" s="331"/>
      <c r="E163" s="331"/>
      <c r="F163" s="331"/>
      <c r="G163" s="332"/>
      <c r="H163" s="1068">
        <f t="shared" si="7"/>
        <v>0</v>
      </c>
      <c r="I163" s="1069"/>
      <c r="J163" s="1075">
        <f t="shared" si="8"/>
        <v>0</v>
      </c>
      <c r="K163" s="1076"/>
      <c r="L163" s="1068">
        <f t="shared" si="9"/>
        <v>0</v>
      </c>
      <c r="M163" s="1069"/>
      <c r="N163" s="1075">
        <f t="shared" si="10"/>
        <v>0</v>
      </c>
      <c r="O163" s="1076"/>
      <c r="P163" s="1068">
        <f t="shared" si="6"/>
        <v>0</v>
      </c>
      <c r="Q163" s="1069"/>
      <c r="R163" s="1069"/>
      <c r="S163" s="1070"/>
      <c r="T163" s="1103" t="str">
        <f t="shared" si="11"/>
        <v/>
      </c>
      <c r="U163" s="1104"/>
      <c r="V163" s="1104"/>
      <c r="W163" s="1105"/>
      <c r="X163" s="1097"/>
      <c r="Y163" s="1098"/>
      <c r="Z163" s="1098"/>
      <c r="AA163" s="1099"/>
    </row>
    <row r="164" spans="2:27" customFormat="1" ht="15" customHeight="1" x14ac:dyDescent="0.2">
      <c r="B164" s="330" t="s">
        <v>156</v>
      </c>
      <c r="C164" s="331"/>
      <c r="D164" s="331"/>
      <c r="E164" s="331"/>
      <c r="F164" s="331"/>
      <c r="G164" s="332"/>
      <c r="H164" s="1068">
        <f t="shared" si="7"/>
        <v>0</v>
      </c>
      <c r="I164" s="1069"/>
      <c r="J164" s="1075">
        <f t="shared" si="8"/>
        <v>0</v>
      </c>
      <c r="K164" s="1076"/>
      <c r="L164" s="1068">
        <f t="shared" si="9"/>
        <v>0</v>
      </c>
      <c r="M164" s="1069"/>
      <c r="N164" s="1075">
        <f t="shared" si="10"/>
        <v>0</v>
      </c>
      <c r="O164" s="1076"/>
      <c r="P164" s="1068">
        <f t="shared" si="6"/>
        <v>0</v>
      </c>
      <c r="Q164" s="1069"/>
      <c r="R164" s="1069"/>
      <c r="S164" s="1070"/>
      <c r="T164" s="1103" t="str">
        <f t="shared" si="11"/>
        <v/>
      </c>
      <c r="U164" s="1104"/>
      <c r="V164" s="1104"/>
      <c r="W164" s="1105"/>
      <c r="X164" s="1097"/>
      <c r="Y164" s="1098"/>
      <c r="Z164" s="1098"/>
      <c r="AA164" s="1099"/>
    </row>
    <row r="165" spans="2:27" customFormat="1" ht="15" customHeight="1" x14ac:dyDescent="0.2">
      <c r="B165" s="330" t="s">
        <v>157</v>
      </c>
      <c r="C165" s="331"/>
      <c r="D165" s="331"/>
      <c r="E165" s="331"/>
      <c r="F165" s="331"/>
      <c r="G165" s="332"/>
      <c r="H165" s="1068">
        <f t="shared" si="7"/>
        <v>0</v>
      </c>
      <c r="I165" s="1069"/>
      <c r="J165" s="1075">
        <f t="shared" si="8"/>
        <v>0</v>
      </c>
      <c r="K165" s="1076"/>
      <c r="L165" s="1068">
        <f t="shared" si="9"/>
        <v>0</v>
      </c>
      <c r="M165" s="1069"/>
      <c r="N165" s="1075">
        <f t="shared" si="10"/>
        <v>0</v>
      </c>
      <c r="O165" s="1076"/>
      <c r="P165" s="1068">
        <f t="shared" si="6"/>
        <v>0</v>
      </c>
      <c r="Q165" s="1069"/>
      <c r="R165" s="1069"/>
      <c r="S165" s="1070"/>
      <c r="T165" s="1103" t="str">
        <f t="shared" si="11"/>
        <v/>
      </c>
      <c r="U165" s="1104"/>
      <c r="V165" s="1104"/>
      <c r="W165" s="1105"/>
      <c r="X165" s="1097"/>
      <c r="Y165" s="1098"/>
      <c r="Z165" s="1098"/>
      <c r="AA165" s="1099"/>
    </row>
    <row r="166" spans="2:27" customFormat="1" ht="15" customHeight="1" x14ac:dyDescent="0.2">
      <c r="B166" s="330" t="s">
        <v>158</v>
      </c>
      <c r="C166" s="331"/>
      <c r="D166" s="331"/>
      <c r="E166" s="331"/>
      <c r="F166" s="331"/>
      <c r="G166" s="332"/>
      <c r="H166" s="1068">
        <f t="shared" si="7"/>
        <v>0</v>
      </c>
      <c r="I166" s="1069"/>
      <c r="J166" s="1075">
        <f t="shared" si="8"/>
        <v>0</v>
      </c>
      <c r="K166" s="1076"/>
      <c r="L166" s="1068">
        <f t="shared" si="9"/>
        <v>0</v>
      </c>
      <c r="M166" s="1069"/>
      <c r="N166" s="1075">
        <f t="shared" si="10"/>
        <v>0</v>
      </c>
      <c r="O166" s="1076"/>
      <c r="P166" s="1068">
        <f t="shared" si="6"/>
        <v>0</v>
      </c>
      <c r="Q166" s="1069"/>
      <c r="R166" s="1069"/>
      <c r="S166" s="1070"/>
      <c r="T166" s="1103" t="str">
        <f t="shared" si="11"/>
        <v/>
      </c>
      <c r="U166" s="1104"/>
      <c r="V166" s="1104"/>
      <c r="W166" s="1105"/>
      <c r="X166" s="1097"/>
      <c r="Y166" s="1098"/>
      <c r="Z166" s="1098"/>
      <c r="AA166" s="1099"/>
    </row>
    <row r="167" spans="2:27" customFormat="1" ht="15" customHeight="1" x14ac:dyDescent="0.2">
      <c r="B167" s="330" t="s">
        <v>159</v>
      </c>
      <c r="C167" s="331"/>
      <c r="D167" s="331"/>
      <c r="E167" s="331"/>
      <c r="F167" s="331"/>
      <c r="G167" s="332"/>
      <c r="H167" s="1068">
        <f t="shared" si="7"/>
        <v>0</v>
      </c>
      <c r="I167" s="1069"/>
      <c r="J167" s="1075">
        <f t="shared" si="8"/>
        <v>0</v>
      </c>
      <c r="K167" s="1076"/>
      <c r="L167" s="1068">
        <f t="shared" si="9"/>
        <v>0</v>
      </c>
      <c r="M167" s="1069"/>
      <c r="N167" s="1075">
        <f t="shared" si="10"/>
        <v>0</v>
      </c>
      <c r="O167" s="1076"/>
      <c r="P167" s="1068">
        <f t="shared" si="6"/>
        <v>0</v>
      </c>
      <c r="Q167" s="1069"/>
      <c r="R167" s="1069"/>
      <c r="S167" s="1070"/>
      <c r="T167" s="1103" t="str">
        <f t="shared" si="11"/>
        <v/>
      </c>
      <c r="U167" s="1104"/>
      <c r="V167" s="1104"/>
      <c r="W167" s="1105"/>
      <c r="X167" s="1097"/>
      <c r="Y167" s="1098"/>
      <c r="Z167" s="1098"/>
      <c r="AA167" s="1099"/>
    </row>
    <row r="168" spans="2:27" customFormat="1" ht="15" customHeight="1" x14ac:dyDescent="0.2">
      <c r="B168" s="693" t="s">
        <v>55</v>
      </c>
      <c r="C168" s="694"/>
      <c r="D168" s="694"/>
      <c r="E168" s="694"/>
      <c r="F168" s="694"/>
      <c r="G168" s="695"/>
      <c r="H168" s="1068">
        <f>SUM(H159:I167)</f>
        <v>0</v>
      </c>
      <c r="I168" s="1069"/>
      <c r="J168" s="1075">
        <f>SUM(J159:K167)</f>
        <v>0</v>
      </c>
      <c r="K168" s="1076"/>
      <c r="L168" s="1068">
        <f>SUM(L159:M167 )</f>
        <v>0</v>
      </c>
      <c r="M168" s="1069"/>
      <c r="N168" s="1075">
        <f>SUM(N159:O167)</f>
        <v>0</v>
      </c>
      <c r="O168" s="1076"/>
      <c r="P168" s="1068">
        <f>SUM(P159:S167)</f>
        <v>0</v>
      </c>
      <c r="Q168" s="1069"/>
      <c r="R168" s="1069"/>
      <c r="S168" s="1070"/>
      <c r="T168" s="1103" t="str">
        <f>IFERROR(P168/H168,"")</f>
        <v/>
      </c>
      <c r="U168" s="1104"/>
      <c r="V168" s="1104"/>
      <c r="W168" s="1105"/>
      <c r="X168" s="1100"/>
      <c r="Y168" s="1101"/>
      <c r="Z168" s="1101"/>
      <c r="AA168" s="1102"/>
    </row>
    <row r="169" spans="2:27" customFormat="1" ht="14.25" customHeight="1" x14ac:dyDescent="0.2">
      <c r="B169" s="867" t="s">
        <v>28</v>
      </c>
      <c r="C169" s="868"/>
      <c r="D169" s="868"/>
      <c r="E169" s="868"/>
      <c r="F169" s="868"/>
      <c r="G169" s="869"/>
      <c r="H169" s="867" t="s">
        <v>566</v>
      </c>
      <c r="I169" s="868"/>
      <c r="J169" s="868"/>
      <c r="K169" s="868"/>
      <c r="L169" s="83"/>
      <c r="M169" s="188"/>
      <c r="N169" s="188"/>
      <c r="O169" s="222"/>
      <c r="P169" s="900"/>
      <c r="Q169" s="901"/>
      <c r="R169" s="901"/>
      <c r="S169" s="902"/>
      <c r="T169" s="903"/>
      <c r="U169" s="904"/>
      <c r="V169" s="904"/>
      <c r="W169" s="905"/>
      <c r="X169" s="867" t="s">
        <v>103</v>
      </c>
      <c r="Y169" s="868"/>
      <c r="Z169" s="868"/>
      <c r="AA169" s="869"/>
    </row>
    <row r="170" spans="2:27" customFormat="1" ht="30.75" customHeight="1" x14ac:dyDescent="0.2">
      <c r="B170" s="870"/>
      <c r="C170" s="871"/>
      <c r="D170" s="871"/>
      <c r="E170" s="871"/>
      <c r="F170" s="871"/>
      <c r="G170" s="872"/>
      <c r="H170" s="870"/>
      <c r="I170" s="871"/>
      <c r="J170" s="871"/>
      <c r="K170" s="872"/>
      <c r="L170" s="908" t="s">
        <v>193</v>
      </c>
      <c r="M170" s="909"/>
      <c r="N170" s="909"/>
      <c r="O170" s="910"/>
      <c r="P170" s="900" t="s">
        <v>524</v>
      </c>
      <c r="Q170" s="901"/>
      <c r="R170" s="901"/>
      <c r="S170" s="902"/>
      <c r="T170" s="903" t="s">
        <v>525</v>
      </c>
      <c r="U170" s="904"/>
      <c r="V170" s="904"/>
      <c r="W170" s="905"/>
      <c r="X170" s="870"/>
      <c r="Y170" s="871"/>
      <c r="Z170" s="871"/>
      <c r="AA170" s="872"/>
    </row>
    <row r="171" spans="2:27" customFormat="1" ht="15" customHeight="1" x14ac:dyDescent="0.2">
      <c r="B171" s="330" t="s">
        <v>151</v>
      </c>
      <c r="C171" s="331"/>
      <c r="D171" s="331"/>
      <c r="E171" s="331"/>
      <c r="F171" s="331"/>
      <c r="G171" s="332"/>
      <c r="H171" s="1068">
        <f>IFERROR(AVERAGE(H147,H159*12/9),"")</f>
        <v>0</v>
      </c>
      <c r="I171" s="1069"/>
      <c r="J171" s="1075">
        <f t="shared" ref="J171:J180" si="12">SUM(J147,J159)</f>
        <v>0</v>
      </c>
      <c r="K171" s="1076"/>
      <c r="L171" s="1068">
        <f>IFERROR(AVERAGE(L147,L159*12/9),"")</f>
        <v>0</v>
      </c>
      <c r="M171" s="1069"/>
      <c r="N171" s="1075">
        <f>SUM(N147,N159)</f>
        <v>0</v>
      </c>
      <c r="O171" s="1076"/>
      <c r="P171" s="1068">
        <f>IFERROR(AVERAGE(P147,P159*12/9),"")</f>
        <v>0</v>
      </c>
      <c r="Q171" s="1069"/>
      <c r="R171" s="1069">
        <f t="shared" ref="R171:R179" si="13">IFERROR(AVERAGE(R147,R159*12/9),"")</f>
        <v>0</v>
      </c>
      <c r="S171" s="1070"/>
      <c r="T171" s="1103" t="str">
        <f>IFERROR(P171/H171,"")</f>
        <v/>
      </c>
      <c r="U171" s="1104"/>
      <c r="V171" s="1104"/>
      <c r="W171" s="1105"/>
      <c r="X171" s="1094"/>
      <c r="Y171" s="1095"/>
      <c r="Z171" s="1095"/>
      <c r="AA171" s="1096"/>
    </row>
    <row r="172" spans="2:27" customFormat="1" ht="15" customHeight="1" x14ac:dyDescent="0.2">
      <c r="B172" s="330" t="s">
        <v>152</v>
      </c>
      <c r="C172" s="331"/>
      <c r="D172" s="331"/>
      <c r="E172" s="331"/>
      <c r="F172" s="331"/>
      <c r="G172" s="332"/>
      <c r="H172" s="1068">
        <f t="shared" ref="H172:H178" si="14">IFERROR(AVERAGE(H148,H160*12/9),"")</f>
        <v>0</v>
      </c>
      <c r="I172" s="1069"/>
      <c r="J172" s="1075">
        <f t="shared" si="12"/>
        <v>0</v>
      </c>
      <c r="K172" s="1076"/>
      <c r="L172" s="1068">
        <f t="shared" ref="L172:L179" si="15">IFERROR(AVERAGE(L148,L160*12/9),"")</f>
        <v>0</v>
      </c>
      <c r="M172" s="1069"/>
      <c r="N172" s="1075">
        <f t="shared" ref="N172:N179" si="16">SUM(N148,N160)</f>
        <v>0</v>
      </c>
      <c r="O172" s="1076"/>
      <c r="P172" s="1068">
        <f t="shared" ref="P172:P179" si="17">IFERROR(AVERAGE(P148,P160*12/9),"")</f>
        <v>0</v>
      </c>
      <c r="Q172" s="1069"/>
      <c r="R172" s="1069">
        <f t="shared" si="13"/>
        <v>0</v>
      </c>
      <c r="S172" s="1070"/>
      <c r="T172" s="1103" t="str">
        <f t="shared" ref="T172:T178" si="18">IFERROR(P172/H172,"")</f>
        <v/>
      </c>
      <c r="U172" s="1104"/>
      <c r="V172" s="1104"/>
      <c r="W172" s="1105"/>
      <c r="X172" s="1097"/>
      <c r="Y172" s="1098"/>
      <c r="Z172" s="1098"/>
      <c r="AA172" s="1099"/>
    </row>
    <row r="173" spans="2:27" customFormat="1" ht="15" customHeight="1" x14ac:dyDescent="0.2">
      <c r="B173" s="330" t="s">
        <v>153</v>
      </c>
      <c r="C173" s="331"/>
      <c r="D173" s="331"/>
      <c r="E173" s="331"/>
      <c r="F173" s="331"/>
      <c r="G173" s="332"/>
      <c r="H173" s="1068">
        <f t="shared" si="14"/>
        <v>0</v>
      </c>
      <c r="I173" s="1069"/>
      <c r="J173" s="1075">
        <f t="shared" si="12"/>
        <v>0</v>
      </c>
      <c r="K173" s="1076"/>
      <c r="L173" s="1068">
        <f t="shared" si="15"/>
        <v>0</v>
      </c>
      <c r="M173" s="1069"/>
      <c r="N173" s="1075">
        <f t="shared" si="16"/>
        <v>0</v>
      </c>
      <c r="O173" s="1076"/>
      <c r="P173" s="1068">
        <f t="shared" si="17"/>
        <v>0</v>
      </c>
      <c r="Q173" s="1069"/>
      <c r="R173" s="1069">
        <f t="shared" si="13"/>
        <v>0</v>
      </c>
      <c r="S173" s="1070"/>
      <c r="T173" s="1103" t="str">
        <f t="shared" si="18"/>
        <v/>
      </c>
      <c r="U173" s="1104"/>
      <c r="V173" s="1104"/>
      <c r="W173" s="1105"/>
      <c r="X173" s="1097"/>
      <c r="Y173" s="1098"/>
      <c r="Z173" s="1098"/>
      <c r="AA173" s="1099"/>
    </row>
    <row r="174" spans="2:27" customFormat="1" ht="15" customHeight="1" x14ac:dyDescent="0.2">
      <c r="B174" s="330" t="s">
        <v>154</v>
      </c>
      <c r="C174" s="331"/>
      <c r="D174" s="331"/>
      <c r="E174" s="331"/>
      <c r="F174" s="331"/>
      <c r="G174" s="332"/>
      <c r="H174" s="1068">
        <f t="shared" si="14"/>
        <v>0</v>
      </c>
      <c r="I174" s="1069"/>
      <c r="J174" s="1075">
        <f t="shared" si="12"/>
        <v>0</v>
      </c>
      <c r="K174" s="1076"/>
      <c r="L174" s="1068">
        <f t="shared" si="15"/>
        <v>0</v>
      </c>
      <c r="M174" s="1069"/>
      <c r="N174" s="1075">
        <f t="shared" si="16"/>
        <v>0</v>
      </c>
      <c r="O174" s="1076"/>
      <c r="P174" s="1068">
        <f t="shared" si="17"/>
        <v>0</v>
      </c>
      <c r="Q174" s="1069"/>
      <c r="R174" s="1069">
        <f t="shared" si="13"/>
        <v>0</v>
      </c>
      <c r="S174" s="1070"/>
      <c r="T174" s="1103" t="str">
        <f t="shared" si="18"/>
        <v/>
      </c>
      <c r="U174" s="1104"/>
      <c r="V174" s="1104"/>
      <c r="W174" s="1105"/>
      <c r="X174" s="1097"/>
      <c r="Y174" s="1098"/>
      <c r="Z174" s="1098"/>
      <c r="AA174" s="1099"/>
    </row>
    <row r="175" spans="2:27" customFormat="1" ht="15" customHeight="1" x14ac:dyDescent="0.2">
      <c r="B175" s="330" t="s">
        <v>155</v>
      </c>
      <c r="C175" s="331"/>
      <c r="D175" s="331"/>
      <c r="E175" s="331"/>
      <c r="F175" s="331"/>
      <c r="G175" s="332"/>
      <c r="H175" s="1068">
        <f t="shared" si="14"/>
        <v>0</v>
      </c>
      <c r="I175" s="1069"/>
      <c r="J175" s="1075">
        <f t="shared" si="12"/>
        <v>0</v>
      </c>
      <c r="K175" s="1076"/>
      <c r="L175" s="1068">
        <f t="shared" si="15"/>
        <v>0</v>
      </c>
      <c r="M175" s="1069"/>
      <c r="N175" s="1075">
        <f t="shared" si="16"/>
        <v>0</v>
      </c>
      <c r="O175" s="1076"/>
      <c r="P175" s="1068">
        <f t="shared" si="17"/>
        <v>0</v>
      </c>
      <c r="Q175" s="1069"/>
      <c r="R175" s="1069">
        <f t="shared" si="13"/>
        <v>0</v>
      </c>
      <c r="S175" s="1070"/>
      <c r="T175" s="1103" t="str">
        <f t="shared" si="18"/>
        <v/>
      </c>
      <c r="U175" s="1104"/>
      <c r="V175" s="1104"/>
      <c r="W175" s="1105"/>
      <c r="X175" s="1097"/>
      <c r="Y175" s="1098"/>
      <c r="Z175" s="1098"/>
      <c r="AA175" s="1099"/>
    </row>
    <row r="176" spans="2:27" customFormat="1" ht="15" customHeight="1" x14ac:dyDescent="0.2">
      <c r="B176" s="330" t="s">
        <v>156</v>
      </c>
      <c r="C176" s="331"/>
      <c r="D176" s="331"/>
      <c r="E176" s="331"/>
      <c r="F176" s="331"/>
      <c r="G176" s="332"/>
      <c r="H176" s="1068">
        <f t="shared" si="14"/>
        <v>0</v>
      </c>
      <c r="I176" s="1069"/>
      <c r="J176" s="1075">
        <f t="shared" si="12"/>
        <v>0</v>
      </c>
      <c r="K176" s="1076"/>
      <c r="L176" s="1068">
        <f t="shared" si="15"/>
        <v>0</v>
      </c>
      <c r="M176" s="1069"/>
      <c r="N176" s="1075">
        <f t="shared" si="16"/>
        <v>0</v>
      </c>
      <c r="O176" s="1076"/>
      <c r="P176" s="1068">
        <f t="shared" si="17"/>
        <v>0</v>
      </c>
      <c r="Q176" s="1069"/>
      <c r="R176" s="1069">
        <f t="shared" si="13"/>
        <v>0</v>
      </c>
      <c r="S176" s="1070"/>
      <c r="T176" s="1103" t="str">
        <f t="shared" si="18"/>
        <v/>
      </c>
      <c r="U176" s="1104"/>
      <c r="V176" s="1104"/>
      <c r="W176" s="1105"/>
      <c r="X176" s="1097"/>
      <c r="Y176" s="1098"/>
      <c r="Z176" s="1098"/>
      <c r="AA176" s="1099"/>
    </row>
    <row r="177" spans="2:28" customFormat="1" ht="15" customHeight="1" x14ac:dyDescent="0.2">
      <c r="B177" s="330" t="s">
        <v>157</v>
      </c>
      <c r="C177" s="331"/>
      <c r="D177" s="331"/>
      <c r="E177" s="331"/>
      <c r="F177" s="331"/>
      <c r="G177" s="332"/>
      <c r="H177" s="1068">
        <f t="shared" si="14"/>
        <v>0</v>
      </c>
      <c r="I177" s="1069"/>
      <c r="J177" s="1075">
        <f t="shared" si="12"/>
        <v>0</v>
      </c>
      <c r="K177" s="1076"/>
      <c r="L177" s="1068">
        <f t="shared" si="15"/>
        <v>0</v>
      </c>
      <c r="M177" s="1069"/>
      <c r="N177" s="1075">
        <f t="shared" si="16"/>
        <v>0</v>
      </c>
      <c r="O177" s="1076"/>
      <c r="P177" s="1068">
        <f t="shared" si="17"/>
        <v>0</v>
      </c>
      <c r="Q177" s="1069"/>
      <c r="R177" s="1069">
        <f t="shared" si="13"/>
        <v>0</v>
      </c>
      <c r="S177" s="1070"/>
      <c r="T177" s="1103" t="str">
        <f t="shared" si="18"/>
        <v/>
      </c>
      <c r="U177" s="1104"/>
      <c r="V177" s="1104"/>
      <c r="W177" s="1105"/>
      <c r="X177" s="1097"/>
      <c r="Y177" s="1098"/>
      <c r="Z177" s="1098"/>
      <c r="AA177" s="1099"/>
    </row>
    <row r="178" spans="2:28" customFormat="1" ht="15" customHeight="1" x14ac:dyDescent="0.2">
      <c r="B178" s="330" t="s">
        <v>158</v>
      </c>
      <c r="C178" s="331"/>
      <c r="D178" s="331"/>
      <c r="E178" s="331"/>
      <c r="F178" s="331"/>
      <c r="G178" s="332"/>
      <c r="H178" s="1068">
        <f t="shared" si="14"/>
        <v>0</v>
      </c>
      <c r="I178" s="1069"/>
      <c r="J178" s="1075">
        <f t="shared" si="12"/>
        <v>0</v>
      </c>
      <c r="K178" s="1076"/>
      <c r="L178" s="1068">
        <f t="shared" si="15"/>
        <v>0</v>
      </c>
      <c r="M178" s="1069"/>
      <c r="N178" s="1075">
        <f t="shared" si="16"/>
        <v>0</v>
      </c>
      <c r="O178" s="1076"/>
      <c r="P178" s="1068">
        <f t="shared" si="17"/>
        <v>0</v>
      </c>
      <c r="Q178" s="1069"/>
      <c r="R178" s="1069">
        <f t="shared" si="13"/>
        <v>0</v>
      </c>
      <c r="S178" s="1070"/>
      <c r="T178" s="1103" t="str">
        <f t="shared" si="18"/>
        <v/>
      </c>
      <c r="U178" s="1104"/>
      <c r="V178" s="1104"/>
      <c r="W178" s="1105"/>
      <c r="X178" s="1097"/>
      <c r="Y178" s="1098"/>
      <c r="Z178" s="1098"/>
      <c r="AA178" s="1099"/>
    </row>
    <row r="179" spans="2:28" customFormat="1" ht="15" customHeight="1" x14ac:dyDescent="0.2">
      <c r="B179" s="330" t="s">
        <v>159</v>
      </c>
      <c r="C179" s="331"/>
      <c r="D179" s="331"/>
      <c r="E179" s="331"/>
      <c r="F179" s="331"/>
      <c r="G179" s="332"/>
      <c r="H179" s="1068">
        <f>IFERROR(AVERAGE(H155,H167*12/9),"")</f>
        <v>0</v>
      </c>
      <c r="I179" s="1069"/>
      <c r="J179" s="1075">
        <f t="shared" si="12"/>
        <v>0</v>
      </c>
      <c r="K179" s="1076"/>
      <c r="L179" s="1068">
        <f t="shared" si="15"/>
        <v>0</v>
      </c>
      <c r="M179" s="1069"/>
      <c r="N179" s="1075">
        <f t="shared" si="16"/>
        <v>0</v>
      </c>
      <c r="O179" s="1076"/>
      <c r="P179" s="1068">
        <f t="shared" si="17"/>
        <v>0</v>
      </c>
      <c r="Q179" s="1069"/>
      <c r="R179" s="1069">
        <f t="shared" si="13"/>
        <v>0</v>
      </c>
      <c r="S179" s="1070"/>
      <c r="T179" s="1103" t="str">
        <f>IFERROR(P179/H179,"")</f>
        <v/>
      </c>
      <c r="U179" s="1104"/>
      <c r="V179" s="1104"/>
      <c r="W179" s="1105"/>
      <c r="X179" s="1097"/>
      <c r="Y179" s="1098"/>
      <c r="Z179" s="1098"/>
      <c r="AA179" s="1099"/>
    </row>
    <row r="180" spans="2:28" customFormat="1" ht="15" customHeight="1" x14ac:dyDescent="0.2">
      <c r="B180" s="693" t="s">
        <v>55</v>
      </c>
      <c r="C180" s="694"/>
      <c r="D180" s="694"/>
      <c r="E180" s="694"/>
      <c r="F180" s="694"/>
      <c r="G180" s="695"/>
      <c r="H180" s="1068">
        <f>IFERROR(AVERAGE(H156,H168*12/9),"")</f>
        <v>0</v>
      </c>
      <c r="I180" s="1069"/>
      <c r="J180" s="1075">
        <f t="shared" si="12"/>
        <v>0</v>
      </c>
      <c r="K180" s="1076"/>
      <c r="L180" s="1068">
        <f>IFERROR(AVERAGE(L156,L168*12/9),"")</f>
        <v>0</v>
      </c>
      <c r="M180" s="1069"/>
      <c r="N180" s="1075">
        <f>SUM(N156,N168)</f>
        <v>0</v>
      </c>
      <c r="O180" s="1076"/>
      <c r="P180" s="1068">
        <f>IFERROR(AVERAGE(P156,P168*12/9),"")</f>
        <v>0</v>
      </c>
      <c r="Q180" s="1069"/>
      <c r="R180" s="1069">
        <f t="shared" ref="R180" si="19">SUM(R230,R281,R337,R389,R447)</f>
        <v>0</v>
      </c>
      <c r="S180" s="1070"/>
      <c r="T180" s="1103" t="str">
        <f>IFERROR(P180/H180,"")</f>
        <v/>
      </c>
      <c r="U180" s="1104"/>
      <c r="V180" s="1104"/>
      <c r="W180" s="1105"/>
      <c r="X180" s="1100"/>
      <c r="Y180" s="1101"/>
      <c r="Z180" s="1101"/>
      <c r="AA180" s="1102"/>
    </row>
    <row r="181" spans="2:28" customFormat="1" ht="15" customHeight="1" x14ac:dyDescent="0.2">
      <c r="B181" s="10"/>
      <c r="C181" s="10"/>
      <c r="D181" s="10"/>
      <c r="E181" s="10"/>
      <c r="F181" s="10"/>
      <c r="G181" s="10"/>
      <c r="H181" s="250"/>
      <c r="I181" s="250"/>
      <c r="J181" s="251"/>
      <c r="K181" s="251"/>
      <c r="L181" s="250"/>
      <c r="M181" s="250"/>
      <c r="N181" s="251"/>
      <c r="O181" s="251"/>
      <c r="P181" s="250"/>
      <c r="Q181" s="250"/>
      <c r="R181" s="251"/>
      <c r="S181" s="251"/>
      <c r="T181" s="250"/>
      <c r="U181" s="250"/>
      <c r="V181" s="251"/>
      <c r="W181" s="251"/>
      <c r="X181" s="247"/>
      <c r="Y181" s="247"/>
      <c r="Z181" s="247"/>
      <c r="AA181" s="247"/>
    </row>
    <row r="182" spans="2:28" s="114" customFormat="1" ht="15" customHeight="1" x14ac:dyDescent="0.2">
      <c r="B182" s="146" t="s">
        <v>599</v>
      </c>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row>
    <row r="183" spans="2:28" customFormat="1" ht="14.25" customHeight="1" x14ac:dyDescent="0.2">
      <c r="B183" s="867" t="s">
        <v>28</v>
      </c>
      <c r="C183" s="868"/>
      <c r="D183" s="868"/>
      <c r="E183" s="868"/>
      <c r="F183" s="868"/>
      <c r="G183" s="869"/>
      <c r="H183" s="867" t="s">
        <v>531</v>
      </c>
      <c r="I183" s="868"/>
      <c r="J183" s="868"/>
      <c r="K183" s="868"/>
      <c r="L183" s="83"/>
      <c r="M183" s="188"/>
      <c r="N183" s="188"/>
      <c r="O183" s="222"/>
      <c r="P183" s="83"/>
      <c r="Q183" s="188"/>
      <c r="R183" s="188"/>
      <c r="S183" s="222"/>
      <c r="T183" s="83"/>
      <c r="U183" s="188"/>
      <c r="V183" s="188"/>
      <c r="W183" s="222"/>
      <c r="X183" s="867" t="s">
        <v>103</v>
      </c>
      <c r="Y183" s="868"/>
      <c r="Z183" s="868"/>
      <c r="AA183" s="869"/>
    </row>
    <row r="184" spans="2:28" customFormat="1" ht="30.75" customHeight="1" x14ac:dyDescent="0.2">
      <c r="B184" s="870"/>
      <c r="C184" s="871"/>
      <c r="D184" s="871"/>
      <c r="E184" s="871"/>
      <c r="F184" s="871"/>
      <c r="G184" s="872"/>
      <c r="H184" s="870"/>
      <c r="I184" s="871"/>
      <c r="J184" s="871"/>
      <c r="K184" s="871"/>
      <c r="L184" s="1106" t="s">
        <v>193</v>
      </c>
      <c r="M184" s="1107"/>
      <c r="N184" s="1107"/>
      <c r="O184" s="1108"/>
      <c r="P184" s="1106" t="s">
        <v>524</v>
      </c>
      <c r="Q184" s="1107"/>
      <c r="R184" s="1107"/>
      <c r="S184" s="1108"/>
      <c r="T184" s="1106" t="s">
        <v>525</v>
      </c>
      <c r="U184" s="1107"/>
      <c r="V184" s="1107"/>
      <c r="W184" s="1108"/>
      <c r="X184" s="870"/>
      <c r="Y184" s="871"/>
      <c r="Z184" s="871"/>
      <c r="AA184" s="872"/>
    </row>
    <row r="185" spans="2:28" customFormat="1" ht="15" customHeight="1" x14ac:dyDescent="0.2">
      <c r="B185" s="330" t="s">
        <v>151</v>
      </c>
      <c r="C185" s="331"/>
      <c r="D185" s="331"/>
      <c r="E185" s="331"/>
      <c r="F185" s="331"/>
      <c r="G185" s="332"/>
      <c r="H185" s="1109"/>
      <c r="I185" s="1110"/>
      <c r="J185" s="1110"/>
      <c r="K185" s="1111"/>
      <c r="L185" s="1109"/>
      <c r="M185" s="1110"/>
      <c r="N185" s="1110"/>
      <c r="O185" s="1111"/>
      <c r="P185" s="1109"/>
      <c r="Q185" s="1110"/>
      <c r="R185" s="1110"/>
      <c r="S185" s="1111"/>
      <c r="T185" s="1103" t="str">
        <f>IFERROR(P185/H185,"")</f>
        <v/>
      </c>
      <c r="U185" s="1104"/>
      <c r="V185" s="1104"/>
      <c r="W185" s="1105"/>
      <c r="X185" s="1094"/>
      <c r="Y185" s="1095"/>
      <c r="Z185" s="1095"/>
      <c r="AA185" s="1096"/>
    </row>
    <row r="186" spans="2:28" customFormat="1" ht="15" customHeight="1" x14ac:dyDescent="0.2">
      <c r="B186" s="330" t="s">
        <v>152</v>
      </c>
      <c r="C186" s="331"/>
      <c r="D186" s="331"/>
      <c r="E186" s="331"/>
      <c r="F186" s="331"/>
      <c r="G186" s="332"/>
      <c r="H186" s="1109"/>
      <c r="I186" s="1110"/>
      <c r="J186" s="1110"/>
      <c r="K186" s="1111"/>
      <c r="L186" s="1109"/>
      <c r="M186" s="1110"/>
      <c r="N186" s="1110"/>
      <c r="O186" s="1111"/>
      <c r="P186" s="1109"/>
      <c r="Q186" s="1110"/>
      <c r="R186" s="1110"/>
      <c r="S186" s="1111"/>
      <c r="T186" s="1103" t="str">
        <f t="shared" ref="T186:T193" si="20">IFERROR(P186/H186,"")</f>
        <v/>
      </c>
      <c r="U186" s="1104"/>
      <c r="V186" s="1104"/>
      <c r="W186" s="1105"/>
      <c r="X186" s="1097"/>
      <c r="Y186" s="1098"/>
      <c r="Z186" s="1098"/>
      <c r="AA186" s="1099"/>
    </row>
    <row r="187" spans="2:28" customFormat="1" ht="15" customHeight="1" x14ac:dyDescent="0.2">
      <c r="B187" s="330" t="s">
        <v>153</v>
      </c>
      <c r="C187" s="331"/>
      <c r="D187" s="331"/>
      <c r="E187" s="331"/>
      <c r="F187" s="331"/>
      <c r="G187" s="332"/>
      <c r="H187" s="1109"/>
      <c r="I187" s="1110"/>
      <c r="J187" s="1110"/>
      <c r="K187" s="1111"/>
      <c r="L187" s="1109"/>
      <c r="M187" s="1110"/>
      <c r="N187" s="1110"/>
      <c r="O187" s="1111"/>
      <c r="P187" s="1109"/>
      <c r="Q187" s="1110"/>
      <c r="R187" s="1110"/>
      <c r="S187" s="1111"/>
      <c r="T187" s="1103" t="str">
        <f t="shared" si="20"/>
        <v/>
      </c>
      <c r="U187" s="1104"/>
      <c r="V187" s="1104"/>
      <c r="W187" s="1105"/>
      <c r="X187" s="1097"/>
      <c r="Y187" s="1098"/>
      <c r="Z187" s="1098"/>
      <c r="AA187" s="1099"/>
    </row>
    <row r="188" spans="2:28" customFormat="1" ht="15" customHeight="1" x14ac:dyDescent="0.2">
      <c r="B188" s="330" t="s">
        <v>154</v>
      </c>
      <c r="C188" s="331"/>
      <c r="D188" s="331"/>
      <c r="E188" s="331"/>
      <c r="F188" s="331"/>
      <c r="G188" s="332"/>
      <c r="H188" s="1109"/>
      <c r="I188" s="1110"/>
      <c r="J188" s="1110"/>
      <c r="K188" s="1111"/>
      <c r="L188" s="1109"/>
      <c r="M188" s="1110"/>
      <c r="N188" s="1110"/>
      <c r="O188" s="1111"/>
      <c r="P188" s="1109"/>
      <c r="Q188" s="1110"/>
      <c r="R188" s="1110"/>
      <c r="S188" s="1111"/>
      <c r="T188" s="1103" t="str">
        <f t="shared" si="20"/>
        <v/>
      </c>
      <c r="U188" s="1104"/>
      <c r="V188" s="1104"/>
      <c r="W188" s="1105"/>
      <c r="X188" s="1097"/>
      <c r="Y188" s="1098"/>
      <c r="Z188" s="1098"/>
      <c r="AA188" s="1099"/>
    </row>
    <row r="189" spans="2:28" customFormat="1" ht="15" customHeight="1" x14ac:dyDescent="0.2">
      <c r="B189" s="330" t="s">
        <v>155</v>
      </c>
      <c r="C189" s="331"/>
      <c r="D189" s="331"/>
      <c r="E189" s="331"/>
      <c r="F189" s="331"/>
      <c r="G189" s="332"/>
      <c r="H189" s="1109"/>
      <c r="I189" s="1110"/>
      <c r="J189" s="1110"/>
      <c r="K189" s="1111"/>
      <c r="L189" s="1109"/>
      <c r="M189" s="1110"/>
      <c r="N189" s="1110"/>
      <c r="O189" s="1111"/>
      <c r="P189" s="1109"/>
      <c r="Q189" s="1110"/>
      <c r="R189" s="1110"/>
      <c r="S189" s="1111"/>
      <c r="T189" s="1103" t="str">
        <f t="shared" si="20"/>
        <v/>
      </c>
      <c r="U189" s="1104"/>
      <c r="V189" s="1104"/>
      <c r="W189" s="1105"/>
      <c r="X189" s="1097"/>
      <c r="Y189" s="1098"/>
      <c r="Z189" s="1098"/>
      <c r="AA189" s="1099"/>
    </row>
    <row r="190" spans="2:28" customFormat="1" ht="15" customHeight="1" x14ac:dyDescent="0.2">
      <c r="B190" s="330" t="s">
        <v>156</v>
      </c>
      <c r="C190" s="331"/>
      <c r="D190" s="331"/>
      <c r="E190" s="331"/>
      <c r="F190" s="331"/>
      <c r="G190" s="332"/>
      <c r="H190" s="1109"/>
      <c r="I190" s="1110"/>
      <c r="J190" s="1110"/>
      <c r="K190" s="1111"/>
      <c r="L190" s="1109"/>
      <c r="M190" s="1110"/>
      <c r="N190" s="1110"/>
      <c r="O190" s="1111"/>
      <c r="P190" s="1109"/>
      <c r="Q190" s="1110"/>
      <c r="R190" s="1110"/>
      <c r="S190" s="1111"/>
      <c r="T190" s="1103" t="str">
        <f t="shared" si="20"/>
        <v/>
      </c>
      <c r="U190" s="1104"/>
      <c r="V190" s="1104"/>
      <c r="W190" s="1105"/>
      <c r="X190" s="1097"/>
      <c r="Y190" s="1098"/>
      <c r="Z190" s="1098"/>
      <c r="AA190" s="1099"/>
    </row>
    <row r="191" spans="2:28" customFormat="1" ht="15" customHeight="1" x14ac:dyDescent="0.2">
      <c r="B191" s="330" t="s">
        <v>157</v>
      </c>
      <c r="C191" s="331"/>
      <c r="D191" s="331"/>
      <c r="E191" s="331"/>
      <c r="F191" s="331"/>
      <c r="G191" s="332"/>
      <c r="H191" s="1109"/>
      <c r="I191" s="1110"/>
      <c r="J191" s="1110"/>
      <c r="K191" s="1111"/>
      <c r="L191" s="1109"/>
      <c r="M191" s="1110"/>
      <c r="N191" s="1110"/>
      <c r="O191" s="1111"/>
      <c r="P191" s="1109"/>
      <c r="Q191" s="1110"/>
      <c r="R191" s="1110"/>
      <c r="S191" s="1111"/>
      <c r="T191" s="1103" t="str">
        <f t="shared" si="20"/>
        <v/>
      </c>
      <c r="U191" s="1104"/>
      <c r="V191" s="1104"/>
      <c r="W191" s="1105"/>
      <c r="X191" s="1097"/>
      <c r="Y191" s="1098"/>
      <c r="Z191" s="1098"/>
      <c r="AA191" s="1099"/>
    </row>
    <row r="192" spans="2:28" customFormat="1" ht="15" customHeight="1" x14ac:dyDescent="0.2">
      <c r="B192" s="330" t="s">
        <v>158</v>
      </c>
      <c r="C192" s="331"/>
      <c r="D192" s="331"/>
      <c r="E192" s="331"/>
      <c r="F192" s="331"/>
      <c r="G192" s="332"/>
      <c r="H192" s="1109"/>
      <c r="I192" s="1110"/>
      <c r="J192" s="1110"/>
      <c r="K192" s="1111"/>
      <c r="L192" s="1109"/>
      <c r="M192" s="1110"/>
      <c r="N192" s="1110"/>
      <c r="O192" s="1111"/>
      <c r="P192" s="1109"/>
      <c r="Q192" s="1110"/>
      <c r="R192" s="1110"/>
      <c r="S192" s="1111"/>
      <c r="T192" s="1103" t="str">
        <f t="shared" si="20"/>
        <v/>
      </c>
      <c r="U192" s="1104"/>
      <c r="V192" s="1104"/>
      <c r="W192" s="1105"/>
      <c r="X192" s="1097"/>
      <c r="Y192" s="1098"/>
      <c r="Z192" s="1098"/>
      <c r="AA192" s="1099"/>
    </row>
    <row r="193" spans="2:27" customFormat="1" ht="15" customHeight="1" x14ac:dyDescent="0.2">
      <c r="B193" s="330" t="s">
        <v>159</v>
      </c>
      <c r="C193" s="331"/>
      <c r="D193" s="331"/>
      <c r="E193" s="331"/>
      <c r="F193" s="331"/>
      <c r="G193" s="332"/>
      <c r="H193" s="1109"/>
      <c r="I193" s="1110"/>
      <c r="J193" s="1110"/>
      <c r="K193" s="1111"/>
      <c r="L193" s="1109"/>
      <c r="M193" s="1110"/>
      <c r="N193" s="1110"/>
      <c r="O193" s="1111"/>
      <c r="P193" s="1109"/>
      <c r="Q193" s="1110"/>
      <c r="R193" s="1110"/>
      <c r="S193" s="1111"/>
      <c r="T193" s="1103" t="str">
        <f t="shared" si="20"/>
        <v/>
      </c>
      <c r="U193" s="1104"/>
      <c r="V193" s="1104"/>
      <c r="W193" s="1105"/>
      <c r="X193" s="1097"/>
      <c r="Y193" s="1098"/>
      <c r="Z193" s="1098"/>
      <c r="AA193" s="1099"/>
    </row>
    <row r="194" spans="2:27" customFormat="1" ht="15" customHeight="1" x14ac:dyDescent="0.2">
      <c r="B194" s="693" t="s">
        <v>55</v>
      </c>
      <c r="C194" s="694"/>
      <c r="D194" s="694"/>
      <c r="E194" s="694"/>
      <c r="F194" s="694"/>
      <c r="G194" s="695"/>
      <c r="H194" s="1068">
        <f>SUM(H185:K193)</f>
        <v>0</v>
      </c>
      <c r="I194" s="1069"/>
      <c r="J194" s="1069"/>
      <c r="K194" s="1070"/>
      <c r="L194" s="1068">
        <f>SUM(L185:O193)</f>
        <v>0</v>
      </c>
      <c r="M194" s="1069"/>
      <c r="N194" s="1069"/>
      <c r="O194" s="1070"/>
      <c r="P194" s="1068">
        <f>SUM(P185:S193)</f>
        <v>0</v>
      </c>
      <c r="Q194" s="1069"/>
      <c r="R194" s="1069"/>
      <c r="S194" s="1070"/>
      <c r="T194" s="1103" t="str">
        <f>IFERROR(P194/H194,"")</f>
        <v/>
      </c>
      <c r="U194" s="1104"/>
      <c r="V194" s="1104"/>
      <c r="W194" s="1105"/>
      <c r="X194" s="1100"/>
      <c r="Y194" s="1101"/>
      <c r="Z194" s="1101"/>
      <c r="AA194" s="1102"/>
    </row>
    <row r="195" spans="2:27" customFormat="1" ht="14.25" customHeight="1" x14ac:dyDescent="0.2">
      <c r="B195" s="867" t="s">
        <v>28</v>
      </c>
      <c r="C195" s="868"/>
      <c r="D195" s="868"/>
      <c r="E195" s="868"/>
      <c r="F195" s="868"/>
      <c r="G195" s="869"/>
      <c r="H195" s="867" t="s">
        <v>532</v>
      </c>
      <c r="I195" s="868"/>
      <c r="J195" s="868"/>
      <c r="K195" s="868"/>
      <c r="L195" s="83"/>
      <c r="M195" s="188"/>
      <c r="N195" s="188"/>
      <c r="O195" s="222"/>
      <c r="P195" s="83"/>
      <c r="Q195" s="188"/>
      <c r="R195" s="188"/>
      <c r="S195" s="222"/>
      <c r="T195" s="83"/>
      <c r="U195" s="188"/>
      <c r="V195" s="188"/>
      <c r="W195" s="222"/>
      <c r="X195" s="867" t="s">
        <v>103</v>
      </c>
      <c r="Y195" s="868"/>
      <c r="Z195" s="868"/>
      <c r="AA195" s="869"/>
    </row>
    <row r="196" spans="2:27" customFormat="1" ht="30.75" customHeight="1" x14ac:dyDescent="0.2">
      <c r="B196" s="870"/>
      <c r="C196" s="871"/>
      <c r="D196" s="871"/>
      <c r="E196" s="871"/>
      <c r="F196" s="871"/>
      <c r="G196" s="872"/>
      <c r="H196" s="870"/>
      <c r="I196" s="871"/>
      <c r="J196" s="871"/>
      <c r="K196" s="871"/>
      <c r="L196" s="1106" t="s">
        <v>193</v>
      </c>
      <c r="M196" s="1107"/>
      <c r="N196" s="1107"/>
      <c r="O196" s="1108"/>
      <c r="P196" s="1106" t="s">
        <v>524</v>
      </c>
      <c r="Q196" s="1107"/>
      <c r="R196" s="1107"/>
      <c r="S196" s="1108"/>
      <c r="T196" s="1106" t="s">
        <v>525</v>
      </c>
      <c r="U196" s="1107"/>
      <c r="V196" s="1107"/>
      <c r="W196" s="1108"/>
      <c r="X196" s="870"/>
      <c r="Y196" s="871"/>
      <c r="Z196" s="871"/>
      <c r="AA196" s="872"/>
    </row>
    <row r="197" spans="2:27" customFormat="1" ht="15" customHeight="1" x14ac:dyDescent="0.2">
      <c r="B197" s="330" t="s">
        <v>151</v>
      </c>
      <c r="C197" s="331"/>
      <c r="D197" s="331"/>
      <c r="E197" s="331"/>
      <c r="F197" s="331"/>
      <c r="G197" s="332"/>
      <c r="H197" s="1109"/>
      <c r="I197" s="1110"/>
      <c r="J197" s="1110"/>
      <c r="K197" s="1111"/>
      <c r="L197" s="1109"/>
      <c r="M197" s="1110"/>
      <c r="N197" s="1110"/>
      <c r="O197" s="1111"/>
      <c r="P197" s="1109"/>
      <c r="Q197" s="1110"/>
      <c r="R197" s="1110"/>
      <c r="S197" s="1111"/>
      <c r="T197" s="1103" t="str">
        <f>IFERROR(P197/H197,"")</f>
        <v/>
      </c>
      <c r="U197" s="1104"/>
      <c r="V197" s="1104"/>
      <c r="W197" s="1105"/>
      <c r="X197" s="1112"/>
      <c r="Y197" s="1113"/>
      <c r="Z197" s="1113"/>
      <c r="AA197" s="1114"/>
    </row>
    <row r="198" spans="2:27" customFormat="1" ht="15" customHeight="1" x14ac:dyDescent="0.2">
      <c r="B198" s="330" t="s">
        <v>152</v>
      </c>
      <c r="C198" s="331"/>
      <c r="D198" s="331"/>
      <c r="E198" s="331"/>
      <c r="F198" s="331"/>
      <c r="G198" s="332"/>
      <c r="H198" s="1109"/>
      <c r="I198" s="1110"/>
      <c r="J198" s="1110"/>
      <c r="K198" s="1111"/>
      <c r="L198" s="1109"/>
      <c r="M198" s="1110"/>
      <c r="N198" s="1110"/>
      <c r="O198" s="1111"/>
      <c r="P198" s="1109"/>
      <c r="Q198" s="1110"/>
      <c r="R198" s="1110"/>
      <c r="S198" s="1111"/>
      <c r="T198" s="1103" t="str">
        <f t="shared" ref="T198:T205" si="21">IFERROR(P198/H198,"")</f>
        <v/>
      </c>
      <c r="U198" s="1104"/>
      <c r="V198" s="1104"/>
      <c r="W198" s="1105"/>
      <c r="X198" s="1115"/>
      <c r="Y198" s="1116"/>
      <c r="Z198" s="1116"/>
      <c r="AA198" s="1117"/>
    </row>
    <row r="199" spans="2:27" customFormat="1" ht="15" customHeight="1" x14ac:dyDescent="0.2">
      <c r="B199" s="330" t="s">
        <v>153</v>
      </c>
      <c r="C199" s="331"/>
      <c r="D199" s="331"/>
      <c r="E199" s="331"/>
      <c r="F199" s="331"/>
      <c r="G199" s="332"/>
      <c r="H199" s="1109"/>
      <c r="I199" s="1110"/>
      <c r="J199" s="1110"/>
      <c r="K199" s="1111"/>
      <c r="L199" s="1109"/>
      <c r="M199" s="1110"/>
      <c r="N199" s="1110"/>
      <c r="O199" s="1111"/>
      <c r="P199" s="1109"/>
      <c r="Q199" s="1110"/>
      <c r="R199" s="1110"/>
      <c r="S199" s="1111"/>
      <c r="T199" s="1103" t="str">
        <f t="shared" si="21"/>
        <v/>
      </c>
      <c r="U199" s="1104"/>
      <c r="V199" s="1104"/>
      <c r="W199" s="1105"/>
      <c r="X199" s="1115"/>
      <c r="Y199" s="1116"/>
      <c r="Z199" s="1116"/>
      <c r="AA199" s="1117"/>
    </row>
    <row r="200" spans="2:27" customFormat="1" ht="15" customHeight="1" x14ac:dyDescent="0.2">
      <c r="B200" s="330" t="s">
        <v>154</v>
      </c>
      <c r="C200" s="331"/>
      <c r="D200" s="331"/>
      <c r="E200" s="331"/>
      <c r="F200" s="331"/>
      <c r="G200" s="332"/>
      <c r="H200" s="1109"/>
      <c r="I200" s="1110"/>
      <c r="J200" s="1110"/>
      <c r="K200" s="1111"/>
      <c r="L200" s="1109"/>
      <c r="M200" s="1110"/>
      <c r="N200" s="1110"/>
      <c r="O200" s="1111"/>
      <c r="P200" s="1109"/>
      <c r="Q200" s="1110"/>
      <c r="R200" s="1110"/>
      <c r="S200" s="1111"/>
      <c r="T200" s="1103" t="str">
        <f t="shared" si="21"/>
        <v/>
      </c>
      <c r="U200" s="1104"/>
      <c r="V200" s="1104"/>
      <c r="W200" s="1105"/>
      <c r="X200" s="1115"/>
      <c r="Y200" s="1116"/>
      <c r="Z200" s="1116"/>
      <c r="AA200" s="1117"/>
    </row>
    <row r="201" spans="2:27" customFormat="1" ht="15" customHeight="1" x14ac:dyDescent="0.2">
      <c r="B201" s="330" t="s">
        <v>155</v>
      </c>
      <c r="C201" s="331"/>
      <c r="D201" s="331"/>
      <c r="E201" s="331"/>
      <c r="F201" s="331"/>
      <c r="G201" s="332"/>
      <c r="H201" s="1109"/>
      <c r="I201" s="1110"/>
      <c r="J201" s="1110"/>
      <c r="K201" s="1111"/>
      <c r="L201" s="1109"/>
      <c r="M201" s="1110"/>
      <c r="N201" s="1110"/>
      <c r="O201" s="1111"/>
      <c r="P201" s="1109"/>
      <c r="Q201" s="1110"/>
      <c r="R201" s="1110"/>
      <c r="S201" s="1111"/>
      <c r="T201" s="1103" t="str">
        <f t="shared" si="21"/>
        <v/>
      </c>
      <c r="U201" s="1104"/>
      <c r="V201" s="1104"/>
      <c r="W201" s="1105"/>
      <c r="X201" s="1115"/>
      <c r="Y201" s="1116"/>
      <c r="Z201" s="1116"/>
      <c r="AA201" s="1117"/>
    </row>
    <row r="202" spans="2:27" customFormat="1" ht="15" customHeight="1" x14ac:dyDescent="0.2">
      <c r="B202" s="330" t="s">
        <v>156</v>
      </c>
      <c r="C202" s="331"/>
      <c r="D202" s="331"/>
      <c r="E202" s="331"/>
      <c r="F202" s="331"/>
      <c r="G202" s="332"/>
      <c r="H202" s="1109"/>
      <c r="I202" s="1110"/>
      <c r="J202" s="1110"/>
      <c r="K202" s="1111"/>
      <c r="L202" s="1109"/>
      <c r="M202" s="1110"/>
      <c r="N202" s="1110"/>
      <c r="O202" s="1111"/>
      <c r="P202" s="1109"/>
      <c r="Q202" s="1110"/>
      <c r="R202" s="1110"/>
      <c r="S202" s="1111"/>
      <c r="T202" s="1103" t="str">
        <f t="shared" si="21"/>
        <v/>
      </c>
      <c r="U202" s="1104"/>
      <c r="V202" s="1104"/>
      <c r="W202" s="1105"/>
      <c r="X202" s="1115"/>
      <c r="Y202" s="1116"/>
      <c r="Z202" s="1116"/>
      <c r="AA202" s="1117"/>
    </row>
    <row r="203" spans="2:27" customFormat="1" ht="15" customHeight="1" x14ac:dyDescent="0.2">
      <c r="B203" s="330" t="s">
        <v>157</v>
      </c>
      <c r="C203" s="331"/>
      <c r="D203" s="331"/>
      <c r="E203" s="331"/>
      <c r="F203" s="331"/>
      <c r="G203" s="332"/>
      <c r="H203" s="1109"/>
      <c r="I203" s="1110"/>
      <c r="J203" s="1110"/>
      <c r="K203" s="1111"/>
      <c r="L203" s="1109"/>
      <c r="M203" s="1110"/>
      <c r="N203" s="1110"/>
      <c r="O203" s="1111"/>
      <c r="P203" s="1109"/>
      <c r="Q203" s="1110"/>
      <c r="R203" s="1110"/>
      <c r="S203" s="1111"/>
      <c r="T203" s="1103" t="str">
        <f t="shared" si="21"/>
        <v/>
      </c>
      <c r="U203" s="1104"/>
      <c r="V203" s="1104"/>
      <c r="W203" s="1105"/>
      <c r="X203" s="1115"/>
      <c r="Y203" s="1116"/>
      <c r="Z203" s="1116"/>
      <c r="AA203" s="1117"/>
    </row>
    <row r="204" spans="2:27" customFormat="1" ht="15" customHeight="1" x14ac:dyDescent="0.2">
      <c r="B204" s="330" t="s">
        <v>158</v>
      </c>
      <c r="C204" s="331"/>
      <c r="D204" s="331"/>
      <c r="E204" s="331"/>
      <c r="F204" s="331"/>
      <c r="G204" s="332"/>
      <c r="H204" s="1109"/>
      <c r="I204" s="1110"/>
      <c r="J204" s="1110"/>
      <c r="K204" s="1111"/>
      <c r="L204" s="1109"/>
      <c r="M204" s="1110"/>
      <c r="N204" s="1110"/>
      <c r="O204" s="1111"/>
      <c r="P204" s="1109"/>
      <c r="Q204" s="1110"/>
      <c r="R204" s="1110"/>
      <c r="S204" s="1111"/>
      <c r="T204" s="1103" t="str">
        <f t="shared" si="21"/>
        <v/>
      </c>
      <c r="U204" s="1104"/>
      <c r="V204" s="1104"/>
      <c r="W204" s="1105"/>
      <c r="X204" s="1115"/>
      <c r="Y204" s="1116"/>
      <c r="Z204" s="1116"/>
      <c r="AA204" s="1117"/>
    </row>
    <row r="205" spans="2:27" customFormat="1" ht="15" customHeight="1" x14ac:dyDescent="0.2">
      <c r="B205" s="330" t="s">
        <v>159</v>
      </c>
      <c r="C205" s="331"/>
      <c r="D205" s="331"/>
      <c r="E205" s="331"/>
      <c r="F205" s="331"/>
      <c r="G205" s="332"/>
      <c r="H205" s="1109"/>
      <c r="I205" s="1110"/>
      <c r="J205" s="1110"/>
      <c r="K205" s="1111"/>
      <c r="L205" s="1109"/>
      <c r="M205" s="1110"/>
      <c r="N205" s="1110"/>
      <c r="O205" s="1111"/>
      <c r="P205" s="1109"/>
      <c r="Q205" s="1110"/>
      <c r="R205" s="1110"/>
      <c r="S205" s="1111"/>
      <c r="T205" s="1103" t="str">
        <f t="shared" si="21"/>
        <v/>
      </c>
      <c r="U205" s="1104"/>
      <c r="V205" s="1104"/>
      <c r="W205" s="1105"/>
      <c r="X205" s="1115"/>
      <c r="Y205" s="1116"/>
      <c r="Z205" s="1116"/>
      <c r="AA205" s="1117"/>
    </row>
    <row r="206" spans="2:27" customFormat="1" ht="15" customHeight="1" x14ac:dyDescent="0.2">
      <c r="B206" s="693" t="s">
        <v>55</v>
      </c>
      <c r="C206" s="694"/>
      <c r="D206" s="694"/>
      <c r="E206" s="694"/>
      <c r="F206" s="694"/>
      <c r="G206" s="695"/>
      <c r="H206" s="1068">
        <f>SUM(H197:K205)</f>
        <v>0</v>
      </c>
      <c r="I206" s="1069"/>
      <c r="J206" s="1069"/>
      <c r="K206" s="1070"/>
      <c r="L206" s="1068">
        <f>SUM(L197:O205)</f>
        <v>0</v>
      </c>
      <c r="M206" s="1069"/>
      <c r="N206" s="1069"/>
      <c r="O206" s="1070"/>
      <c r="P206" s="1068">
        <f>SUM(P197:S205)</f>
        <v>0</v>
      </c>
      <c r="Q206" s="1069"/>
      <c r="R206" s="1069"/>
      <c r="S206" s="1070"/>
      <c r="T206" s="1103" t="str">
        <f>IFERROR(P206/H206,"")</f>
        <v/>
      </c>
      <c r="U206" s="1104"/>
      <c r="V206" s="1104"/>
      <c r="W206" s="1105"/>
      <c r="X206" s="1118"/>
      <c r="Y206" s="1119"/>
      <c r="Z206" s="1119"/>
      <c r="AA206" s="1120"/>
    </row>
    <row r="207" spans="2:27" customFormat="1" ht="14.25" customHeight="1" x14ac:dyDescent="0.2">
      <c r="B207" s="867" t="s">
        <v>28</v>
      </c>
      <c r="C207" s="868"/>
      <c r="D207" s="868"/>
      <c r="E207" s="868"/>
      <c r="F207" s="868"/>
      <c r="G207" s="869"/>
      <c r="H207" s="867" t="s">
        <v>566</v>
      </c>
      <c r="I207" s="868"/>
      <c r="J207" s="868"/>
      <c r="K207" s="868"/>
      <c r="L207" s="83"/>
      <c r="M207" s="188"/>
      <c r="N207" s="188"/>
      <c r="O207" s="222"/>
      <c r="P207" s="900"/>
      <c r="Q207" s="901"/>
      <c r="R207" s="901"/>
      <c r="S207" s="902"/>
      <c r="T207" s="903"/>
      <c r="U207" s="904"/>
      <c r="V207" s="904"/>
      <c r="W207" s="905"/>
      <c r="X207" s="867" t="s">
        <v>103</v>
      </c>
      <c r="Y207" s="868"/>
      <c r="Z207" s="868"/>
      <c r="AA207" s="869"/>
    </row>
    <row r="208" spans="2:27" customFormat="1" ht="30.75" customHeight="1" x14ac:dyDescent="0.2">
      <c r="B208" s="870"/>
      <c r="C208" s="871"/>
      <c r="D208" s="871"/>
      <c r="E208" s="871"/>
      <c r="F208" s="871"/>
      <c r="G208" s="872"/>
      <c r="H208" s="870"/>
      <c r="I208" s="871"/>
      <c r="J208" s="871"/>
      <c r="K208" s="872"/>
      <c r="L208" s="908" t="s">
        <v>193</v>
      </c>
      <c r="M208" s="909"/>
      <c r="N208" s="909"/>
      <c r="O208" s="910"/>
      <c r="P208" s="900" t="s">
        <v>524</v>
      </c>
      <c r="Q208" s="901"/>
      <c r="R208" s="901"/>
      <c r="S208" s="902"/>
      <c r="T208" s="903" t="s">
        <v>525</v>
      </c>
      <c r="U208" s="904"/>
      <c r="V208" s="904"/>
      <c r="W208" s="905"/>
      <c r="X208" s="870"/>
      <c r="Y208" s="871"/>
      <c r="Z208" s="871"/>
      <c r="AA208" s="872"/>
    </row>
    <row r="209" spans="2:27" customFormat="1" ht="15" customHeight="1" x14ac:dyDescent="0.2">
      <c r="B209" s="330" t="s">
        <v>151</v>
      </c>
      <c r="C209" s="331"/>
      <c r="D209" s="331"/>
      <c r="E209" s="331"/>
      <c r="F209" s="331"/>
      <c r="G209" s="332"/>
      <c r="H209" s="1068">
        <f>IFERROR(AVERAGE(H185,H197*12/9),"")</f>
        <v>0</v>
      </c>
      <c r="I209" s="1069"/>
      <c r="J209" s="1069"/>
      <c r="K209" s="1070"/>
      <c r="L209" s="1068">
        <f>IFERROR(AVERAGE(L185,L197*12/9),"")</f>
        <v>0</v>
      </c>
      <c r="M209" s="1069"/>
      <c r="N209" s="1069"/>
      <c r="O209" s="1070"/>
      <c r="P209" s="1068">
        <f>IFERROR(AVERAGE(P185,P197*12/9),"")</f>
        <v>0</v>
      </c>
      <c r="Q209" s="1069"/>
      <c r="R209" s="1069">
        <f t="shared" ref="R209:R218" si="22">IFERROR(AVERAGE(R185,R197*12/9),"")</f>
        <v>0</v>
      </c>
      <c r="S209" s="1070"/>
      <c r="T209" s="1103" t="str">
        <f>IFERROR(P209/H209,"")</f>
        <v/>
      </c>
      <c r="U209" s="1104"/>
      <c r="V209" s="1104"/>
      <c r="W209" s="1105"/>
      <c r="X209" s="1094"/>
      <c r="Y209" s="1095"/>
      <c r="Z209" s="1095"/>
      <c r="AA209" s="1096"/>
    </row>
    <row r="210" spans="2:27" customFormat="1" ht="15" customHeight="1" x14ac:dyDescent="0.2">
      <c r="B210" s="330" t="s">
        <v>152</v>
      </c>
      <c r="C210" s="331"/>
      <c r="D210" s="331"/>
      <c r="E210" s="331"/>
      <c r="F210" s="331"/>
      <c r="G210" s="332"/>
      <c r="H210" s="1068">
        <f t="shared" ref="H210:H217" si="23">IFERROR(AVERAGE(H186,H198*12/9),"")</f>
        <v>0</v>
      </c>
      <c r="I210" s="1069"/>
      <c r="J210" s="1069"/>
      <c r="K210" s="1070"/>
      <c r="L210" s="1068">
        <f t="shared" ref="L210:L217" si="24">IFERROR(AVERAGE(L186,L198*12/9),"")</f>
        <v>0</v>
      </c>
      <c r="M210" s="1069"/>
      <c r="N210" s="1069"/>
      <c r="O210" s="1070"/>
      <c r="P210" s="1068">
        <f t="shared" ref="P210:P217" si="25">IFERROR(AVERAGE(P186,P198*12/9),"")</f>
        <v>0</v>
      </c>
      <c r="Q210" s="1069"/>
      <c r="R210" s="1069">
        <f t="shared" si="22"/>
        <v>0</v>
      </c>
      <c r="S210" s="1070"/>
      <c r="T210" s="1103" t="str">
        <f t="shared" ref="T210:T217" si="26">IFERROR(P210/H210,"")</f>
        <v/>
      </c>
      <c r="U210" s="1104"/>
      <c r="V210" s="1104"/>
      <c r="W210" s="1105"/>
      <c r="X210" s="1097"/>
      <c r="Y210" s="1098"/>
      <c r="Z210" s="1098"/>
      <c r="AA210" s="1099"/>
    </row>
    <row r="211" spans="2:27" customFormat="1" ht="15" customHeight="1" x14ac:dyDescent="0.2">
      <c r="B211" s="330" t="s">
        <v>153</v>
      </c>
      <c r="C211" s="331"/>
      <c r="D211" s="331"/>
      <c r="E211" s="331"/>
      <c r="F211" s="331"/>
      <c r="G211" s="332"/>
      <c r="H211" s="1068">
        <f t="shared" si="23"/>
        <v>0</v>
      </c>
      <c r="I211" s="1069"/>
      <c r="J211" s="1069"/>
      <c r="K211" s="1070"/>
      <c r="L211" s="1068">
        <f t="shared" si="24"/>
        <v>0</v>
      </c>
      <c r="M211" s="1069"/>
      <c r="N211" s="1069"/>
      <c r="O211" s="1070"/>
      <c r="P211" s="1068">
        <f t="shared" si="25"/>
        <v>0</v>
      </c>
      <c r="Q211" s="1069"/>
      <c r="R211" s="1069">
        <f t="shared" si="22"/>
        <v>0</v>
      </c>
      <c r="S211" s="1070"/>
      <c r="T211" s="1103" t="str">
        <f t="shared" si="26"/>
        <v/>
      </c>
      <c r="U211" s="1104"/>
      <c r="V211" s="1104"/>
      <c r="W211" s="1105"/>
      <c r="X211" s="1097"/>
      <c r="Y211" s="1098"/>
      <c r="Z211" s="1098"/>
      <c r="AA211" s="1099"/>
    </row>
    <row r="212" spans="2:27" customFormat="1" ht="15" customHeight="1" x14ac:dyDescent="0.2">
      <c r="B212" s="330" t="s">
        <v>154</v>
      </c>
      <c r="C212" s="331"/>
      <c r="D212" s="331"/>
      <c r="E212" s="331"/>
      <c r="F212" s="331"/>
      <c r="G212" s="332"/>
      <c r="H212" s="1068">
        <f t="shared" si="23"/>
        <v>0</v>
      </c>
      <c r="I212" s="1069"/>
      <c r="J212" s="1069"/>
      <c r="K212" s="1070"/>
      <c r="L212" s="1068">
        <f t="shared" si="24"/>
        <v>0</v>
      </c>
      <c r="M212" s="1069"/>
      <c r="N212" s="1069"/>
      <c r="O212" s="1070"/>
      <c r="P212" s="1068">
        <f t="shared" si="25"/>
        <v>0</v>
      </c>
      <c r="Q212" s="1069"/>
      <c r="R212" s="1069">
        <f t="shared" si="22"/>
        <v>0</v>
      </c>
      <c r="S212" s="1070"/>
      <c r="T212" s="1103" t="str">
        <f t="shared" si="26"/>
        <v/>
      </c>
      <c r="U212" s="1104"/>
      <c r="V212" s="1104"/>
      <c r="W212" s="1105"/>
      <c r="X212" s="1097"/>
      <c r="Y212" s="1098"/>
      <c r="Z212" s="1098"/>
      <c r="AA212" s="1099"/>
    </row>
    <row r="213" spans="2:27" customFormat="1" ht="15" customHeight="1" x14ac:dyDescent="0.2">
      <c r="B213" s="330" t="s">
        <v>155</v>
      </c>
      <c r="C213" s="331"/>
      <c r="D213" s="331"/>
      <c r="E213" s="331"/>
      <c r="F213" s="331"/>
      <c r="G213" s="332"/>
      <c r="H213" s="1068">
        <f t="shared" si="23"/>
        <v>0</v>
      </c>
      <c r="I213" s="1069"/>
      <c r="J213" s="1069"/>
      <c r="K213" s="1070"/>
      <c r="L213" s="1068">
        <f t="shared" si="24"/>
        <v>0</v>
      </c>
      <c r="M213" s="1069"/>
      <c r="N213" s="1069"/>
      <c r="O213" s="1070"/>
      <c r="P213" s="1068">
        <f t="shared" si="25"/>
        <v>0</v>
      </c>
      <c r="Q213" s="1069"/>
      <c r="R213" s="1069">
        <f t="shared" si="22"/>
        <v>0</v>
      </c>
      <c r="S213" s="1070"/>
      <c r="T213" s="1103" t="str">
        <f t="shared" si="26"/>
        <v/>
      </c>
      <c r="U213" s="1104"/>
      <c r="V213" s="1104"/>
      <c r="W213" s="1105"/>
      <c r="X213" s="1097"/>
      <c r="Y213" s="1098"/>
      <c r="Z213" s="1098"/>
      <c r="AA213" s="1099"/>
    </row>
    <row r="214" spans="2:27" customFormat="1" ht="15" customHeight="1" x14ac:dyDescent="0.2">
      <c r="B214" s="330" t="s">
        <v>156</v>
      </c>
      <c r="C214" s="331"/>
      <c r="D214" s="331"/>
      <c r="E214" s="331"/>
      <c r="F214" s="331"/>
      <c r="G214" s="332"/>
      <c r="H214" s="1068">
        <f t="shared" si="23"/>
        <v>0</v>
      </c>
      <c r="I214" s="1069"/>
      <c r="J214" s="1069"/>
      <c r="K214" s="1070"/>
      <c r="L214" s="1068">
        <f t="shared" si="24"/>
        <v>0</v>
      </c>
      <c r="M214" s="1069"/>
      <c r="N214" s="1069"/>
      <c r="O214" s="1070"/>
      <c r="P214" s="1068">
        <f t="shared" si="25"/>
        <v>0</v>
      </c>
      <c r="Q214" s="1069"/>
      <c r="R214" s="1069">
        <f t="shared" si="22"/>
        <v>0</v>
      </c>
      <c r="S214" s="1070"/>
      <c r="T214" s="1103" t="str">
        <f t="shared" si="26"/>
        <v/>
      </c>
      <c r="U214" s="1104"/>
      <c r="V214" s="1104"/>
      <c r="W214" s="1105"/>
      <c r="X214" s="1097"/>
      <c r="Y214" s="1098"/>
      <c r="Z214" s="1098"/>
      <c r="AA214" s="1099"/>
    </row>
    <row r="215" spans="2:27" customFormat="1" ht="15" customHeight="1" x14ac:dyDescent="0.2">
      <c r="B215" s="330" t="s">
        <v>157</v>
      </c>
      <c r="C215" s="331"/>
      <c r="D215" s="331"/>
      <c r="E215" s="331"/>
      <c r="F215" s="331"/>
      <c r="G215" s="332"/>
      <c r="H215" s="1068">
        <f t="shared" si="23"/>
        <v>0</v>
      </c>
      <c r="I215" s="1069"/>
      <c r="J215" s="1069"/>
      <c r="K215" s="1070"/>
      <c r="L215" s="1068">
        <f t="shared" si="24"/>
        <v>0</v>
      </c>
      <c r="M215" s="1069"/>
      <c r="N215" s="1069"/>
      <c r="O215" s="1070"/>
      <c r="P215" s="1068">
        <f t="shared" si="25"/>
        <v>0</v>
      </c>
      <c r="Q215" s="1069"/>
      <c r="R215" s="1069">
        <f t="shared" si="22"/>
        <v>0</v>
      </c>
      <c r="S215" s="1070"/>
      <c r="T215" s="1103" t="str">
        <f t="shared" si="26"/>
        <v/>
      </c>
      <c r="U215" s="1104"/>
      <c r="V215" s="1104"/>
      <c r="W215" s="1105"/>
      <c r="X215" s="1097"/>
      <c r="Y215" s="1098"/>
      <c r="Z215" s="1098"/>
      <c r="AA215" s="1099"/>
    </row>
    <row r="216" spans="2:27" customFormat="1" ht="15" customHeight="1" x14ac:dyDescent="0.2">
      <c r="B216" s="330" t="s">
        <v>158</v>
      </c>
      <c r="C216" s="331"/>
      <c r="D216" s="331"/>
      <c r="E216" s="331"/>
      <c r="F216" s="331"/>
      <c r="G216" s="332"/>
      <c r="H216" s="1068">
        <f t="shared" si="23"/>
        <v>0</v>
      </c>
      <c r="I216" s="1069"/>
      <c r="J216" s="1069"/>
      <c r="K216" s="1070"/>
      <c r="L216" s="1068">
        <f t="shared" si="24"/>
        <v>0</v>
      </c>
      <c r="M216" s="1069"/>
      <c r="N216" s="1069"/>
      <c r="O216" s="1070"/>
      <c r="P216" s="1068">
        <f t="shared" si="25"/>
        <v>0</v>
      </c>
      <c r="Q216" s="1069"/>
      <c r="R216" s="1069">
        <f t="shared" si="22"/>
        <v>0</v>
      </c>
      <c r="S216" s="1070"/>
      <c r="T216" s="1103" t="str">
        <f t="shared" si="26"/>
        <v/>
      </c>
      <c r="U216" s="1104"/>
      <c r="V216" s="1104"/>
      <c r="W216" s="1105"/>
      <c r="X216" s="1097"/>
      <c r="Y216" s="1098"/>
      <c r="Z216" s="1098"/>
      <c r="AA216" s="1099"/>
    </row>
    <row r="217" spans="2:27" customFormat="1" ht="15" customHeight="1" x14ac:dyDescent="0.2">
      <c r="B217" s="330" t="s">
        <v>159</v>
      </c>
      <c r="C217" s="331"/>
      <c r="D217" s="331"/>
      <c r="E217" s="331"/>
      <c r="F217" s="331"/>
      <c r="G217" s="332"/>
      <c r="H217" s="1068">
        <f t="shared" si="23"/>
        <v>0</v>
      </c>
      <c r="I217" s="1069"/>
      <c r="J217" s="1069"/>
      <c r="K217" s="1070"/>
      <c r="L217" s="1068">
        <f t="shared" si="24"/>
        <v>0</v>
      </c>
      <c r="M217" s="1069"/>
      <c r="N217" s="1069"/>
      <c r="O217" s="1070"/>
      <c r="P217" s="1068">
        <f t="shared" si="25"/>
        <v>0</v>
      </c>
      <c r="Q217" s="1069"/>
      <c r="R217" s="1069">
        <f t="shared" si="22"/>
        <v>0</v>
      </c>
      <c r="S217" s="1070"/>
      <c r="T217" s="1103" t="str">
        <f t="shared" si="26"/>
        <v/>
      </c>
      <c r="U217" s="1104"/>
      <c r="V217" s="1104"/>
      <c r="W217" s="1105"/>
      <c r="X217" s="1097"/>
      <c r="Y217" s="1098"/>
      <c r="Z217" s="1098"/>
      <c r="AA217" s="1099"/>
    </row>
    <row r="218" spans="2:27" customFormat="1" ht="15" customHeight="1" x14ac:dyDescent="0.2">
      <c r="B218" s="693" t="s">
        <v>55</v>
      </c>
      <c r="C218" s="694"/>
      <c r="D218" s="694"/>
      <c r="E218" s="694"/>
      <c r="F218" s="694"/>
      <c r="G218" s="695"/>
      <c r="H218" s="1068">
        <f>IFERROR(AVERAGE(H194,H206*12/9),"")</f>
        <v>0</v>
      </c>
      <c r="I218" s="1069"/>
      <c r="J218" s="1069"/>
      <c r="K218" s="1070"/>
      <c r="L218" s="1068">
        <f>IFERROR(AVERAGE(L194,L206*12/9),"")</f>
        <v>0</v>
      </c>
      <c r="M218" s="1069"/>
      <c r="N218" s="1069"/>
      <c r="O218" s="1070"/>
      <c r="P218" s="1068">
        <f>IFERROR(AVERAGE(P194,P206*12/9),"")</f>
        <v>0</v>
      </c>
      <c r="Q218" s="1069"/>
      <c r="R218" s="1069">
        <f t="shared" si="22"/>
        <v>0</v>
      </c>
      <c r="S218" s="1070"/>
      <c r="T218" s="1103" t="str">
        <f>IFERROR(P218/H218,"")</f>
        <v/>
      </c>
      <c r="U218" s="1104"/>
      <c r="V218" s="1104"/>
      <c r="W218" s="1105"/>
      <c r="X218" s="1100"/>
      <c r="Y218" s="1101"/>
      <c r="Z218" s="1101"/>
      <c r="AA218" s="1102"/>
    </row>
    <row r="219" spans="2:27" customFormat="1" ht="15" customHeight="1" x14ac:dyDescent="0.2">
      <c r="B219" s="136"/>
      <c r="C219" s="136"/>
      <c r="D219" s="136"/>
      <c r="E219" s="136"/>
      <c r="F219" s="136"/>
      <c r="G219" s="136"/>
      <c r="H219" s="291"/>
      <c r="I219" s="291"/>
      <c r="J219" s="291"/>
      <c r="K219" s="291"/>
      <c r="L219" s="291"/>
      <c r="M219" s="291"/>
      <c r="N219" s="291"/>
      <c r="O219" s="291"/>
      <c r="P219" s="291"/>
      <c r="Q219" s="291"/>
      <c r="R219" s="291"/>
      <c r="S219" s="291"/>
      <c r="T219" s="291"/>
      <c r="U219" s="291"/>
      <c r="V219" s="291"/>
      <c r="W219" s="291"/>
      <c r="X219" s="283"/>
      <c r="Y219" s="283"/>
      <c r="Z219" s="283"/>
      <c r="AA219" s="283"/>
    </row>
    <row r="220" spans="2:27" s="114" customFormat="1" ht="15" customHeight="1" x14ac:dyDescent="0.2">
      <c r="B220" s="114" t="s">
        <v>627</v>
      </c>
    </row>
    <row r="221" spans="2:27" s="114" customFormat="1" ht="15" customHeight="1" x14ac:dyDescent="0.2">
      <c r="B221" s="114" t="s">
        <v>628</v>
      </c>
    </row>
    <row r="222" spans="2:27" customFormat="1" ht="14.25" customHeight="1" x14ac:dyDescent="0.2">
      <c r="B222" s="867" t="s">
        <v>28</v>
      </c>
      <c r="C222" s="868"/>
      <c r="D222" s="868"/>
      <c r="E222" s="868"/>
      <c r="F222" s="868"/>
      <c r="G222" s="869"/>
      <c r="H222" s="867" t="s">
        <v>531</v>
      </c>
      <c r="I222" s="868"/>
      <c r="J222" s="868"/>
      <c r="K222" s="868"/>
      <c r="L222" s="83"/>
      <c r="M222" s="188"/>
      <c r="N222" s="188"/>
      <c r="O222" s="222"/>
      <c r="P222" s="83"/>
      <c r="Q222" s="188"/>
      <c r="R222" s="188"/>
      <c r="S222" s="222"/>
      <c r="T222" s="83"/>
      <c r="U222" s="188"/>
      <c r="V222" s="188"/>
      <c r="W222" s="222"/>
      <c r="X222" s="867" t="s">
        <v>103</v>
      </c>
      <c r="Y222" s="868"/>
      <c r="Z222" s="868"/>
      <c r="AA222" s="869"/>
    </row>
    <row r="223" spans="2:27" customFormat="1" ht="30.75" customHeight="1" x14ac:dyDescent="0.2">
      <c r="B223" s="870"/>
      <c r="C223" s="871"/>
      <c r="D223" s="871"/>
      <c r="E223" s="871"/>
      <c r="F223" s="871"/>
      <c r="G223" s="872"/>
      <c r="H223" s="870"/>
      <c r="I223" s="871"/>
      <c r="J223" s="871"/>
      <c r="K223" s="871"/>
      <c r="L223" s="1106" t="s">
        <v>193</v>
      </c>
      <c r="M223" s="1107"/>
      <c r="N223" s="1107"/>
      <c r="O223" s="1108"/>
      <c r="P223" s="1106" t="s">
        <v>524</v>
      </c>
      <c r="Q223" s="1107"/>
      <c r="R223" s="1107"/>
      <c r="S223" s="1108"/>
      <c r="T223" s="1106" t="s">
        <v>525</v>
      </c>
      <c r="U223" s="1107"/>
      <c r="V223" s="1107"/>
      <c r="W223" s="1108"/>
      <c r="X223" s="870"/>
      <c r="Y223" s="871"/>
      <c r="Z223" s="871"/>
      <c r="AA223" s="872"/>
    </row>
    <row r="224" spans="2:27" customFormat="1" ht="15" customHeight="1" x14ac:dyDescent="0.2">
      <c r="B224" s="330" t="s">
        <v>151</v>
      </c>
      <c r="C224" s="331"/>
      <c r="D224" s="331"/>
      <c r="E224" s="331"/>
      <c r="F224" s="331"/>
      <c r="G224" s="332"/>
      <c r="H224" s="1109"/>
      <c r="I224" s="1110"/>
      <c r="J224" s="1133">
        <v>0</v>
      </c>
      <c r="K224" s="1134"/>
      <c r="L224" s="1109"/>
      <c r="M224" s="1110"/>
      <c r="N224" s="1133">
        <v>0</v>
      </c>
      <c r="O224" s="1134"/>
      <c r="P224" s="1121"/>
      <c r="Q224" s="1122"/>
      <c r="R224" s="1122"/>
      <c r="S224" s="1123"/>
      <c r="T224" s="1103" t="str">
        <f>IFERROR(P224/H224,"")</f>
        <v/>
      </c>
      <c r="U224" s="1104"/>
      <c r="V224" s="1104"/>
      <c r="W224" s="1105"/>
      <c r="X224" s="1094"/>
      <c r="Y224" s="1095"/>
      <c r="Z224" s="1095"/>
      <c r="AA224" s="1096"/>
    </row>
    <row r="225" spans="2:27" customFormat="1" ht="15" customHeight="1" x14ac:dyDescent="0.2">
      <c r="B225" s="330" t="s">
        <v>152</v>
      </c>
      <c r="C225" s="331"/>
      <c r="D225" s="331"/>
      <c r="E225" s="331"/>
      <c r="F225" s="331"/>
      <c r="G225" s="332"/>
      <c r="H225" s="1109"/>
      <c r="I225" s="1110"/>
      <c r="J225" s="1133">
        <v>0</v>
      </c>
      <c r="K225" s="1134"/>
      <c r="L225" s="1109"/>
      <c r="M225" s="1110"/>
      <c r="N225" s="1133">
        <v>0</v>
      </c>
      <c r="O225" s="1134"/>
      <c r="P225" s="1121"/>
      <c r="Q225" s="1122"/>
      <c r="R225" s="1122"/>
      <c r="S225" s="1123"/>
      <c r="T225" s="1103" t="str">
        <f t="shared" ref="T225:T232" si="27">IFERROR(P225/H225,"")</f>
        <v/>
      </c>
      <c r="U225" s="1104"/>
      <c r="V225" s="1104"/>
      <c r="W225" s="1105"/>
      <c r="X225" s="1097"/>
      <c r="Y225" s="1098"/>
      <c r="Z225" s="1098"/>
      <c r="AA225" s="1099"/>
    </row>
    <row r="226" spans="2:27" customFormat="1" ht="15" customHeight="1" x14ac:dyDescent="0.2">
      <c r="B226" s="330" t="s">
        <v>153</v>
      </c>
      <c r="C226" s="331"/>
      <c r="D226" s="331"/>
      <c r="E226" s="331"/>
      <c r="F226" s="331"/>
      <c r="G226" s="332"/>
      <c r="H226" s="1109"/>
      <c r="I226" s="1110"/>
      <c r="J226" s="1133">
        <v>0</v>
      </c>
      <c r="K226" s="1134"/>
      <c r="L226" s="1109"/>
      <c r="M226" s="1110"/>
      <c r="N226" s="1133">
        <v>0</v>
      </c>
      <c r="O226" s="1134"/>
      <c r="P226" s="1121"/>
      <c r="Q226" s="1122"/>
      <c r="R226" s="1122"/>
      <c r="S226" s="1123"/>
      <c r="T226" s="1103" t="str">
        <f t="shared" si="27"/>
        <v/>
      </c>
      <c r="U226" s="1104"/>
      <c r="V226" s="1104"/>
      <c r="W226" s="1105"/>
      <c r="X226" s="1097"/>
      <c r="Y226" s="1098"/>
      <c r="Z226" s="1098"/>
      <c r="AA226" s="1099"/>
    </row>
    <row r="227" spans="2:27" customFormat="1" ht="15" customHeight="1" x14ac:dyDescent="0.2">
      <c r="B227" s="330" t="s">
        <v>154</v>
      </c>
      <c r="C227" s="331"/>
      <c r="D227" s="331"/>
      <c r="E227" s="331"/>
      <c r="F227" s="331"/>
      <c r="G227" s="332"/>
      <c r="H227" s="1109"/>
      <c r="I227" s="1110"/>
      <c r="J227" s="1133">
        <v>0</v>
      </c>
      <c r="K227" s="1134"/>
      <c r="L227" s="1109"/>
      <c r="M227" s="1110"/>
      <c r="N227" s="1133">
        <v>0</v>
      </c>
      <c r="O227" s="1134"/>
      <c r="P227" s="1121"/>
      <c r="Q227" s="1122"/>
      <c r="R227" s="1122"/>
      <c r="S227" s="1123"/>
      <c r="T227" s="1103" t="str">
        <f t="shared" si="27"/>
        <v/>
      </c>
      <c r="U227" s="1104"/>
      <c r="V227" s="1104"/>
      <c r="W227" s="1105"/>
      <c r="X227" s="1097"/>
      <c r="Y227" s="1098"/>
      <c r="Z227" s="1098"/>
      <c r="AA227" s="1099"/>
    </row>
    <row r="228" spans="2:27" customFormat="1" ht="15" customHeight="1" x14ac:dyDescent="0.2">
      <c r="B228" s="330" t="s">
        <v>155</v>
      </c>
      <c r="C228" s="331"/>
      <c r="D228" s="331"/>
      <c r="E228" s="331"/>
      <c r="F228" s="331"/>
      <c r="G228" s="332"/>
      <c r="H228" s="1109"/>
      <c r="I228" s="1110"/>
      <c r="J228" s="1133">
        <v>0</v>
      </c>
      <c r="K228" s="1134"/>
      <c r="L228" s="1109"/>
      <c r="M228" s="1110"/>
      <c r="N228" s="1133">
        <v>0</v>
      </c>
      <c r="O228" s="1134"/>
      <c r="P228" s="1121"/>
      <c r="Q228" s="1122"/>
      <c r="R228" s="1122"/>
      <c r="S228" s="1123"/>
      <c r="T228" s="1103" t="str">
        <f t="shared" si="27"/>
        <v/>
      </c>
      <c r="U228" s="1104"/>
      <c r="V228" s="1104"/>
      <c r="W228" s="1105"/>
      <c r="X228" s="1097"/>
      <c r="Y228" s="1098"/>
      <c r="Z228" s="1098"/>
      <c r="AA228" s="1099"/>
    </row>
    <row r="229" spans="2:27" customFormat="1" ht="15" customHeight="1" x14ac:dyDescent="0.2">
      <c r="B229" s="330" t="s">
        <v>156</v>
      </c>
      <c r="C229" s="331"/>
      <c r="D229" s="331"/>
      <c r="E229" s="331"/>
      <c r="F229" s="331"/>
      <c r="G229" s="332"/>
      <c r="H229" s="1109"/>
      <c r="I229" s="1110"/>
      <c r="J229" s="1133">
        <v>0</v>
      </c>
      <c r="K229" s="1134"/>
      <c r="L229" s="1109"/>
      <c r="M229" s="1110"/>
      <c r="N229" s="1133">
        <v>0</v>
      </c>
      <c r="O229" s="1134"/>
      <c r="P229" s="1121"/>
      <c r="Q229" s="1122"/>
      <c r="R229" s="1122"/>
      <c r="S229" s="1123"/>
      <c r="T229" s="1103" t="str">
        <f t="shared" si="27"/>
        <v/>
      </c>
      <c r="U229" s="1104"/>
      <c r="V229" s="1104"/>
      <c r="W229" s="1105"/>
      <c r="X229" s="1097"/>
      <c r="Y229" s="1098"/>
      <c r="Z229" s="1098"/>
      <c r="AA229" s="1099"/>
    </row>
    <row r="230" spans="2:27" customFormat="1" ht="15" customHeight="1" x14ac:dyDescent="0.2">
      <c r="B230" s="330" t="s">
        <v>157</v>
      </c>
      <c r="C230" s="331"/>
      <c r="D230" s="331"/>
      <c r="E230" s="331"/>
      <c r="F230" s="331"/>
      <c r="G230" s="332"/>
      <c r="H230" s="1109"/>
      <c r="I230" s="1110"/>
      <c r="J230" s="1133">
        <v>0</v>
      </c>
      <c r="K230" s="1134"/>
      <c r="L230" s="1109"/>
      <c r="M230" s="1110"/>
      <c r="N230" s="1133">
        <v>0</v>
      </c>
      <c r="O230" s="1134"/>
      <c r="P230" s="1121"/>
      <c r="Q230" s="1122"/>
      <c r="R230" s="1122"/>
      <c r="S230" s="1123"/>
      <c r="T230" s="1103" t="str">
        <f t="shared" si="27"/>
        <v/>
      </c>
      <c r="U230" s="1104"/>
      <c r="V230" s="1104"/>
      <c r="W230" s="1105"/>
      <c r="X230" s="1097"/>
      <c r="Y230" s="1098"/>
      <c r="Z230" s="1098"/>
      <c r="AA230" s="1099"/>
    </row>
    <row r="231" spans="2:27" customFormat="1" ht="15" customHeight="1" x14ac:dyDescent="0.2">
      <c r="B231" s="330" t="s">
        <v>158</v>
      </c>
      <c r="C231" s="331"/>
      <c r="D231" s="331"/>
      <c r="E231" s="331"/>
      <c r="F231" s="331"/>
      <c r="G231" s="332"/>
      <c r="H231" s="1109"/>
      <c r="I231" s="1110"/>
      <c r="J231" s="1133">
        <v>0</v>
      </c>
      <c r="K231" s="1134"/>
      <c r="L231" s="1109"/>
      <c r="M231" s="1110"/>
      <c r="N231" s="1133">
        <v>0</v>
      </c>
      <c r="O231" s="1134"/>
      <c r="P231" s="1121"/>
      <c r="Q231" s="1122"/>
      <c r="R231" s="1122"/>
      <c r="S231" s="1123"/>
      <c r="T231" s="1103" t="str">
        <f t="shared" si="27"/>
        <v/>
      </c>
      <c r="U231" s="1104"/>
      <c r="V231" s="1104"/>
      <c r="W231" s="1105"/>
      <c r="X231" s="1097"/>
      <c r="Y231" s="1098"/>
      <c r="Z231" s="1098"/>
      <c r="AA231" s="1099"/>
    </row>
    <row r="232" spans="2:27" customFormat="1" ht="15" customHeight="1" x14ac:dyDescent="0.2">
      <c r="B232" s="330" t="s">
        <v>159</v>
      </c>
      <c r="C232" s="331"/>
      <c r="D232" s="331"/>
      <c r="E232" s="331"/>
      <c r="F232" s="331"/>
      <c r="G232" s="332"/>
      <c r="H232" s="1109"/>
      <c r="I232" s="1110"/>
      <c r="J232" s="1133">
        <v>0</v>
      </c>
      <c r="K232" s="1134"/>
      <c r="L232" s="1109"/>
      <c r="M232" s="1110"/>
      <c r="N232" s="1133">
        <v>0</v>
      </c>
      <c r="O232" s="1134"/>
      <c r="P232" s="1121"/>
      <c r="Q232" s="1122"/>
      <c r="R232" s="1122"/>
      <c r="S232" s="1123"/>
      <c r="T232" s="1103" t="str">
        <f t="shared" si="27"/>
        <v/>
      </c>
      <c r="U232" s="1104"/>
      <c r="V232" s="1104"/>
      <c r="W232" s="1105"/>
      <c r="X232" s="1097"/>
      <c r="Y232" s="1098"/>
      <c r="Z232" s="1098"/>
      <c r="AA232" s="1099"/>
    </row>
    <row r="233" spans="2:27" customFormat="1" ht="15" customHeight="1" x14ac:dyDescent="0.2">
      <c r="B233" s="693" t="s">
        <v>55</v>
      </c>
      <c r="C233" s="694"/>
      <c r="D233" s="694"/>
      <c r="E233" s="694"/>
      <c r="F233" s="694"/>
      <c r="G233" s="695"/>
      <c r="H233" s="1068">
        <f>SUM(H224:I232)</f>
        <v>0</v>
      </c>
      <c r="I233" s="1069"/>
      <c r="J233" s="1075">
        <f>SUM(J224:K232)</f>
        <v>0</v>
      </c>
      <c r="K233" s="1076"/>
      <c r="L233" s="1068">
        <f>SUM(L224:M232)</f>
        <v>0</v>
      </c>
      <c r="M233" s="1069"/>
      <c r="N233" s="1075">
        <f>SUM(N224:O232)</f>
        <v>0</v>
      </c>
      <c r="O233" s="1076"/>
      <c r="P233" s="1068">
        <f>SUM(P224:S232)</f>
        <v>0</v>
      </c>
      <c r="Q233" s="1069"/>
      <c r="R233" s="1069"/>
      <c r="S233" s="1070"/>
      <c r="T233" s="1103" t="str">
        <f>IFERROR(P233/H233,"")</f>
        <v/>
      </c>
      <c r="U233" s="1104"/>
      <c r="V233" s="1104"/>
      <c r="W233" s="1105"/>
      <c r="X233" s="1100"/>
      <c r="Y233" s="1101"/>
      <c r="Z233" s="1101"/>
      <c r="AA233" s="1102"/>
    </row>
    <row r="234" spans="2:27" customFormat="1" ht="14.25" customHeight="1" x14ac:dyDescent="0.2">
      <c r="B234" s="867" t="s">
        <v>28</v>
      </c>
      <c r="C234" s="868"/>
      <c r="D234" s="868"/>
      <c r="E234" s="868"/>
      <c r="F234" s="868"/>
      <c r="G234" s="869"/>
      <c r="H234" s="867" t="s">
        <v>532</v>
      </c>
      <c r="I234" s="868"/>
      <c r="J234" s="868"/>
      <c r="K234" s="868"/>
      <c r="L234" s="83"/>
      <c r="M234" s="188"/>
      <c r="N234" s="188"/>
      <c r="O234" s="222"/>
      <c r="P234" s="83"/>
      <c r="Q234" s="188"/>
      <c r="R234" s="188"/>
      <c r="S234" s="222"/>
      <c r="T234" s="83"/>
      <c r="U234" s="188"/>
      <c r="V234" s="188"/>
      <c r="W234" s="222"/>
      <c r="X234" s="867" t="s">
        <v>103</v>
      </c>
      <c r="Y234" s="868"/>
      <c r="Z234" s="868"/>
      <c r="AA234" s="869"/>
    </row>
    <row r="235" spans="2:27" customFormat="1" ht="30.75" customHeight="1" x14ac:dyDescent="0.2">
      <c r="B235" s="870"/>
      <c r="C235" s="871"/>
      <c r="D235" s="871"/>
      <c r="E235" s="871"/>
      <c r="F235" s="871"/>
      <c r="G235" s="872"/>
      <c r="H235" s="870"/>
      <c r="I235" s="871"/>
      <c r="J235" s="871"/>
      <c r="K235" s="871"/>
      <c r="L235" s="1106" t="s">
        <v>193</v>
      </c>
      <c r="M235" s="1107"/>
      <c r="N235" s="1107"/>
      <c r="O235" s="1108"/>
      <c r="P235" s="1106" t="s">
        <v>524</v>
      </c>
      <c r="Q235" s="1107"/>
      <c r="R235" s="1107"/>
      <c r="S235" s="1108"/>
      <c r="T235" s="1106" t="s">
        <v>525</v>
      </c>
      <c r="U235" s="1107"/>
      <c r="V235" s="1107"/>
      <c r="W235" s="1108"/>
      <c r="X235" s="870"/>
      <c r="Y235" s="871"/>
      <c r="Z235" s="871"/>
      <c r="AA235" s="872"/>
    </row>
    <row r="236" spans="2:27" customFormat="1" ht="15" customHeight="1" x14ac:dyDescent="0.2">
      <c r="B236" s="330" t="s">
        <v>151</v>
      </c>
      <c r="C236" s="331"/>
      <c r="D236" s="331"/>
      <c r="E236" s="331"/>
      <c r="F236" s="331"/>
      <c r="G236" s="332"/>
      <c r="H236" s="1109"/>
      <c r="I236" s="1110"/>
      <c r="J236" s="1133">
        <v>0</v>
      </c>
      <c r="K236" s="1134"/>
      <c r="L236" s="1109"/>
      <c r="M236" s="1110"/>
      <c r="N236" s="1133">
        <v>0</v>
      </c>
      <c r="O236" s="1134"/>
      <c r="P236" s="1121"/>
      <c r="Q236" s="1122"/>
      <c r="R236" s="1122"/>
      <c r="S236" s="1123"/>
      <c r="T236" s="1103" t="str">
        <f>IFERROR(P236/H236,"")</f>
        <v/>
      </c>
      <c r="U236" s="1104"/>
      <c r="V236" s="1104"/>
      <c r="W236" s="1105"/>
      <c r="X236" s="1094"/>
      <c r="Y236" s="1095"/>
      <c r="Z236" s="1095"/>
      <c r="AA236" s="1096"/>
    </row>
    <row r="237" spans="2:27" customFormat="1" ht="15" customHeight="1" x14ac:dyDescent="0.2">
      <c r="B237" s="330" t="s">
        <v>152</v>
      </c>
      <c r="C237" s="331"/>
      <c r="D237" s="331"/>
      <c r="E237" s="331"/>
      <c r="F237" s="331"/>
      <c r="G237" s="332"/>
      <c r="H237" s="1109"/>
      <c r="I237" s="1110"/>
      <c r="J237" s="1133">
        <v>0</v>
      </c>
      <c r="K237" s="1134"/>
      <c r="L237" s="1109"/>
      <c r="M237" s="1110"/>
      <c r="N237" s="1133">
        <v>0</v>
      </c>
      <c r="O237" s="1134"/>
      <c r="P237" s="1121"/>
      <c r="Q237" s="1122"/>
      <c r="R237" s="1122"/>
      <c r="S237" s="1123"/>
      <c r="T237" s="1103" t="str">
        <f t="shared" ref="T237:T243" si="28">IFERROR(P237/H237,"")</f>
        <v/>
      </c>
      <c r="U237" s="1104"/>
      <c r="V237" s="1104"/>
      <c r="W237" s="1105"/>
      <c r="X237" s="1097"/>
      <c r="Y237" s="1098"/>
      <c r="Z237" s="1098"/>
      <c r="AA237" s="1099"/>
    </row>
    <row r="238" spans="2:27" customFormat="1" ht="15" customHeight="1" x14ac:dyDescent="0.2">
      <c r="B238" s="330" t="s">
        <v>153</v>
      </c>
      <c r="C238" s="331"/>
      <c r="D238" s="331"/>
      <c r="E238" s="331"/>
      <c r="F238" s="331"/>
      <c r="G238" s="332"/>
      <c r="H238" s="1109"/>
      <c r="I238" s="1110"/>
      <c r="J238" s="1133">
        <v>0</v>
      </c>
      <c r="K238" s="1134"/>
      <c r="L238" s="1109"/>
      <c r="M238" s="1110"/>
      <c r="N238" s="1133">
        <v>0</v>
      </c>
      <c r="O238" s="1134"/>
      <c r="P238" s="1121"/>
      <c r="Q238" s="1122"/>
      <c r="R238" s="1122"/>
      <c r="S238" s="1123"/>
      <c r="T238" s="1103" t="str">
        <f t="shared" si="28"/>
        <v/>
      </c>
      <c r="U238" s="1104"/>
      <c r="V238" s="1104"/>
      <c r="W238" s="1105"/>
      <c r="X238" s="1097"/>
      <c r="Y238" s="1098"/>
      <c r="Z238" s="1098"/>
      <c r="AA238" s="1099"/>
    </row>
    <row r="239" spans="2:27" customFormat="1" ht="15" customHeight="1" x14ac:dyDescent="0.2">
      <c r="B239" s="330" t="s">
        <v>154</v>
      </c>
      <c r="C239" s="331"/>
      <c r="D239" s="331"/>
      <c r="E239" s="331"/>
      <c r="F239" s="331"/>
      <c r="G239" s="332"/>
      <c r="H239" s="1109"/>
      <c r="I239" s="1110"/>
      <c r="J239" s="1133">
        <v>0</v>
      </c>
      <c r="K239" s="1134"/>
      <c r="L239" s="1109"/>
      <c r="M239" s="1110"/>
      <c r="N239" s="1133">
        <v>0</v>
      </c>
      <c r="O239" s="1134"/>
      <c r="P239" s="1121"/>
      <c r="Q239" s="1122"/>
      <c r="R239" s="1122"/>
      <c r="S239" s="1123"/>
      <c r="T239" s="1103" t="str">
        <f t="shared" si="28"/>
        <v/>
      </c>
      <c r="U239" s="1104"/>
      <c r="V239" s="1104"/>
      <c r="W239" s="1105"/>
      <c r="X239" s="1097"/>
      <c r="Y239" s="1098"/>
      <c r="Z239" s="1098"/>
      <c r="AA239" s="1099"/>
    </row>
    <row r="240" spans="2:27" customFormat="1" ht="15" customHeight="1" x14ac:dyDescent="0.2">
      <c r="B240" s="330" t="s">
        <v>155</v>
      </c>
      <c r="C240" s="331"/>
      <c r="D240" s="331"/>
      <c r="E240" s="331"/>
      <c r="F240" s="331"/>
      <c r="G240" s="332"/>
      <c r="H240" s="1109"/>
      <c r="I240" s="1110"/>
      <c r="J240" s="1133">
        <v>0</v>
      </c>
      <c r="K240" s="1134"/>
      <c r="L240" s="1109"/>
      <c r="M240" s="1110"/>
      <c r="N240" s="1133">
        <v>0</v>
      </c>
      <c r="O240" s="1134"/>
      <c r="P240" s="1121"/>
      <c r="Q240" s="1122"/>
      <c r="R240" s="1122"/>
      <c r="S240" s="1123"/>
      <c r="T240" s="1103" t="str">
        <f t="shared" si="28"/>
        <v/>
      </c>
      <c r="U240" s="1104"/>
      <c r="V240" s="1104"/>
      <c r="W240" s="1105"/>
      <c r="X240" s="1097"/>
      <c r="Y240" s="1098"/>
      <c r="Z240" s="1098"/>
      <c r="AA240" s="1099"/>
    </row>
    <row r="241" spans="2:27" customFormat="1" ht="15" customHeight="1" x14ac:dyDescent="0.2">
      <c r="B241" s="330" t="s">
        <v>156</v>
      </c>
      <c r="C241" s="331"/>
      <c r="D241" s="331"/>
      <c r="E241" s="331"/>
      <c r="F241" s="331"/>
      <c r="G241" s="332"/>
      <c r="H241" s="1109"/>
      <c r="I241" s="1110"/>
      <c r="J241" s="1133">
        <v>0</v>
      </c>
      <c r="K241" s="1134"/>
      <c r="L241" s="1109"/>
      <c r="M241" s="1110"/>
      <c r="N241" s="1133">
        <v>0</v>
      </c>
      <c r="O241" s="1134"/>
      <c r="P241" s="1121"/>
      <c r="Q241" s="1122"/>
      <c r="R241" s="1122"/>
      <c r="S241" s="1123"/>
      <c r="T241" s="1103" t="str">
        <f t="shared" si="28"/>
        <v/>
      </c>
      <c r="U241" s="1104"/>
      <c r="V241" s="1104"/>
      <c r="W241" s="1105"/>
      <c r="X241" s="1097"/>
      <c r="Y241" s="1098"/>
      <c r="Z241" s="1098"/>
      <c r="AA241" s="1099"/>
    </row>
    <row r="242" spans="2:27" customFormat="1" ht="15" customHeight="1" x14ac:dyDescent="0.2">
      <c r="B242" s="330" t="s">
        <v>157</v>
      </c>
      <c r="C242" s="331"/>
      <c r="D242" s="331"/>
      <c r="E242" s="331"/>
      <c r="F242" s="331"/>
      <c r="G242" s="332"/>
      <c r="H242" s="1109"/>
      <c r="I242" s="1110"/>
      <c r="J242" s="1133">
        <v>0</v>
      </c>
      <c r="K242" s="1134"/>
      <c r="L242" s="1109"/>
      <c r="M242" s="1110"/>
      <c r="N242" s="1133">
        <v>0</v>
      </c>
      <c r="O242" s="1134"/>
      <c r="P242" s="1121"/>
      <c r="Q242" s="1122"/>
      <c r="R242" s="1122"/>
      <c r="S242" s="1123"/>
      <c r="T242" s="1103" t="str">
        <f t="shared" si="28"/>
        <v/>
      </c>
      <c r="U242" s="1104"/>
      <c r="V242" s="1104"/>
      <c r="W242" s="1105"/>
      <c r="X242" s="1097"/>
      <c r="Y242" s="1098"/>
      <c r="Z242" s="1098"/>
      <c r="AA242" s="1099"/>
    </row>
    <row r="243" spans="2:27" customFormat="1" ht="15" customHeight="1" x14ac:dyDescent="0.2">
      <c r="B243" s="330" t="s">
        <v>158</v>
      </c>
      <c r="C243" s="331"/>
      <c r="D243" s="331"/>
      <c r="E243" s="331"/>
      <c r="F243" s="331"/>
      <c r="G243" s="332"/>
      <c r="H243" s="1109"/>
      <c r="I243" s="1110"/>
      <c r="J243" s="1133">
        <v>0</v>
      </c>
      <c r="K243" s="1134"/>
      <c r="L243" s="1109"/>
      <c r="M243" s="1110"/>
      <c r="N243" s="1133">
        <v>0</v>
      </c>
      <c r="O243" s="1134"/>
      <c r="P243" s="1121"/>
      <c r="Q243" s="1122"/>
      <c r="R243" s="1122"/>
      <c r="S243" s="1123"/>
      <c r="T243" s="1103" t="str">
        <f t="shared" si="28"/>
        <v/>
      </c>
      <c r="U243" s="1104"/>
      <c r="V243" s="1104"/>
      <c r="W243" s="1105"/>
      <c r="X243" s="1097"/>
      <c r="Y243" s="1098"/>
      <c r="Z243" s="1098"/>
      <c r="AA243" s="1099"/>
    </row>
    <row r="244" spans="2:27" customFormat="1" ht="15" customHeight="1" x14ac:dyDescent="0.2">
      <c r="B244" s="330" t="s">
        <v>159</v>
      </c>
      <c r="C244" s="331"/>
      <c r="D244" s="331"/>
      <c r="E244" s="331"/>
      <c r="F244" s="331"/>
      <c r="G244" s="332"/>
      <c r="H244" s="1109"/>
      <c r="I244" s="1110"/>
      <c r="J244" s="1133">
        <v>0</v>
      </c>
      <c r="K244" s="1134"/>
      <c r="L244" s="1109"/>
      <c r="M244" s="1110"/>
      <c r="N244" s="1133">
        <v>0</v>
      </c>
      <c r="O244" s="1134"/>
      <c r="P244" s="1121"/>
      <c r="Q244" s="1122"/>
      <c r="R244" s="1122"/>
      <c r="S244" s="1123"/>
      <c r="T244" s="1103" t="str">
        <f>IFERROR(P244/H244,"")</f>
        <v/>
      </c>
      <c r="U244" s="1104"/>
      <c r="V244" s="1104"/>
      <c r="W244" s="1105"/>
      <c r="X244" s="1097"/>
      <c r="Y244" s="1098"/>
      <c r="Z244" s="1098"/>
      <c r="AA244" s="1099"/>
    </row>
    <row r="245" spans="2:27" customFormat="1" ht="15" customHeight="1" x14ac:dyDescent="0.2">
      <c r="B245" s="693" t="s">
        <v>55</v>
      </c>
      <c r="C245" s="694"/>
      <c r="D245" s="694"/>
      <c r="E245" s="694"/>
      <c r="F245" s="694"/>
      <c r="G245" s="695"/>
      <c r="H245" s="1068">
        <f>SUM(H236:I244)</f>
        <v>0</v>
      </c>
      <c r="I245" s="1069"/>
      <c r="J245" s="1075">
        <f>SUM(J236:K244)</f>
        <v>0</v>
      </c>
      <c r="K245" s="1076"/>
      <c r="L245" s="1068">
        <f>SUM(L236:M244)</f>
        <v>0</v>
      </c>
      <c r="M245" s="1069"/>
      <c r="N245" s="1075">
        <f>SUM(N236:O244)</f>
        <v>0</v>
      </c>
      <c r="O245" s="1076"/>
      <c r="P245" s="1068">
        <f>SUM(P236:S244)</f>
        <v>0</v>
      </c>
      <c r="Q245" s="1069"/>
      <c r="R245" s="1069"/>
      <c r="S245" s="1070"/>
      <c r="T245" s="1103" t="str">
        <f>IFERROR(P245/H245,"")</f>
        <v/>
      </c>
      <c r="U245" s="1104"/>
      <c r="V245" s="1104"/>
      <c r="W245" s="1105"/>
      <c r="X245" s="1100"/>
      <c r="Y245" s="1101"/>
      <c r="Z245" s="1101"/>
      <c r="AA245" s="1102"/>
    </row>
    <row r="246" spans="2:27" customFormat="1" ht="14.25" customHeight="1" x14ac:dyDescent="0.2">
      <c r="B246" s="867" t="s">
        <v>28</v>
      </c>
      <c r="C246" s="868"/>
      <c r="D246" s="868"/>
      <c r="E246" s="868"/>
      <c r="F246" s="868"/>
      <c r="G246" s="869"/>
      <c r="H246" s="867" t="s">
        <v>566</v>
      </c>
      <c r="I246" s="868"/>
      <c r="J246" s="868"/>
      <c r="K246" s="868"/>
      <c r="L246" s="83"/>
      <c r="M246" s="188"/>
      <c r="N246" s="188"/>
      <c r="O246" s="222"/>
      <c r="P246" s="900"/>
      <c r="Q246" s="901"/>
      <c r="R246" s="901"/>
      <c r="S246" s="902"/>
      <c r="T246" s="903"/>
      <c r="U246" s="904"/>
      <c r="V246" s="904"/>
      <c r="W246" s="905"/>
      <c r="X246" s="867" t="s">
        <v>103</v>
      </c>
      <c r="Y246" s="868"/>
      <c r="Z246" s="868"/>
      <c r="AA246" s="869"/>
    </row>
    <row r="247" spans="2:27" customFormat="1" ht="30.75" customHeight="1" x14ac:dyDescent="0.2">
      <c r="B247" s="870"/>
      <c r="C247" s="871"/>
      <c r="D247" s="871"/>
      <c r="E247" s="871"/>
      <c r="F247" s="871"/>
      <c r="G247" s="872"/>
      <c r="H247" s="870"/>
      <c r="I247" s="871"/>
      <c r="J247" s="871"/>
      <c r="K247" s="872"/>
      <c r="L247" s="908" t="s">
        <v>193</v>
      </c>
      <c r="M247" s="909"/>
      <c r="N247" s="909"/>
      <c r="O247" s="910"/>
      <c r="P247" s="900" t="s">
        <v>524</v>
      </c>
      <c r="Q247" s="901"/>
      <c r="R247" s="901"/>
      <c r="S247" s="902"/>
      <c r="T247" s="903" t="s">
        <v>525</v>
      </c>
      <c r="U247" s="904"/>
      <c r="V247" s="904"/>
      <c r="W247" s="905"/>
      <c r="X247" s="870"/>
      <c r="Y247" s="871"/>
      <c r="Z247" s="871"/>
      <c r="AA247" s="872"/>
    </row>
    <row r="248" spans="2:27" customFormat="1" ht="15" customHeight="1" x14ac:dyDescent="0.2">
      <c r="B248" s="330" t="s">
        <v>151</v>
      </c>
      <c r="C248" s="331"/>
      <c r="D248" s="331"/>
      <c r="E248" s="331"/>
      <c r="F248" s="331"/>
      <c r="G248" s="332"/>
      <c r="H248" s="1068">
        <f>IFERROR(AVERAGE(H224,H236*12/9),"")</f>
        <v>0</v>
      </c>
      <c r="I248" s="1069"/>
      <c r="J248" s="1075">
        <f>IFERROR(AVERAGE(J224,J236*12/9),"")</f>
        <v>0</v>
      </c>
      <c r="K248" s="1076"/>
      <c r="L248" s="1068">
        <f>IFERROR(AVERAGE(L224,L236*12/9),"")</f>
        <v>0</v>
      </c>
      <c r="M248" s="1069"/>
      <c r="N248" s="1075">
        <f>IFERROR(AVERAGE(N224,N236*12/9),"")</f>
        <v>0</v>
      </c>
      <c r="O248" s="1076"/>
      <c r="P248" s="1068">
        <f>IFERROR(AVERAGE(P224,P236*12/9),"")</f>
        <v>0</v>
      </c>
      <c r="Q248" s="1069"/>
      <c r="R248" s="1069">
        <f t="shared" ref="R248:R257" si="29">IFERROR(AVERAGE(R224,R236*12/9),"")</f>
        <v>0</v>
      </c>
      <c r="S248" s="1070"/>
      <c r="T248" s="1103" t="str">
        <f>IFERROR(P248/H248,"")</f>
        <v/>
      </c>
      <c r="U248" s="1104"/>
      <c r="V248" s="1104"/>
      <c r="W248" s="1105"/>
      <c r="X248" s="1094"/>
      <c r="Y248" s="1095"/>
      <c r="Z248" s="1095"/>
      <c r="AA248" s="1096"/>
    </row>
    <row r="249" spans="2:27" customFormat="1" ht="15" customHeight="1" x14ac:dyDescent="0.2">
      <c r="B249" s="330" t="s">
        <v>152</v>
      </c>
      <c r="C249" s="331"/>
      <c r="D249" s="331"/>
      <c r="E249" s="331"/>
      <c r="F249" s="331"/>
      <c r="G249" s="332"/>
      <c r="H249" s="1068">
        <f t="shared" ref="H249:H256" si="30">IFERROR(AVERAGE(H225,H237*12/9),"")</f>
        <v>0</v>
      </c>
      <c r="I249" s="1069"/>
      <c r="J249" s="1075">
        <f t="shared" ref="J249:J256" si="31">IFERROR(AVERAGE(J225,J237*12/9),"")</f>
        <v>0</v>
      </c>
      <c r="K249" s="1076"/>
      <c r="L249" s="1068">
        <f t="shared" ref="L249:L256" si="32">IFERROR(AVERAGE(L225,L237*12/9),"")</f>
        <v>0</v>
      </c>
      <c r="M249" s="1069"/>
      <c r="N249" s="1075">
        <f t="shared" ref="N249:N256" si="33">IFERROR(AVERAGE(N225,N237*12/9),"")</f>
        <v>0</v>
      </c>
      <c r="O249" s="1076"/>
      <c r="P249" s="1068">
        <f t="shared" ref="P249:P256" si="34">IFERROR(AVERAGE(P225,P237*12/9),"")</f>
        <v>0</v>
      </c>
      <c r="Q249" s="1069"/>
      <c r="R249" s="1069">
        <f t="shared" si="29"/>
        <v>0</v>
      </c>
      <c r="S249" s="1070"/>
      <c r="T249" s="1103" t="str">
        <f t="shared" ref="T249:T257" si="35">IFERROR(P249/H249,"")</f>
        <v/>
      </c>
      <c r="U249" s="1104"/>
      <c r="V249" s="1104"/>
      <c r="W249" s="1105"/>
      <c r="X249" s="1097"/>
      <c r="Y249" s="1098"/>
      <c r="Z249" s="1098"/>
      <c r="AA249" s="1099"/>
    </row>
    <row r="250" spans="2:27" customFormat="1" ht="15" customHeight="1" x14ac:dyDescent="0.2">
      <c r="B250" s="330" t="s">
        <v>153</v>
      </c>
      <c r="C250" s="331"/>
      <c r="D250" s="331"/>
      <c r="E250" s="331"/>
      <c r="F250" s="331"/>
      <c r="G250" s="332"/>
      <c r="H250" s="1068">
        <f t="shared" si="30"/>
        <v>0</v>
      </c>
      <c r="I250" s="1069"/>
      <c r="J250" s="1075">
        <f t="shared" si="31"/>
        <v>0</v>
      </c>
      <c r="K250" s="1076"/>
      <c r="L250" s="1068">
        <f t="shared" si="32"/>
        <v>0</v>
      </c>
      <c r="M250" s="1069"/>
      <c r="N250" s="1075">
        <f t="shared" si="33"/>
        <v>0</v>
      </c>
      <c r="O250" s="1076"/>
      <c r="P250" s="1068">
        <f t="shared" si="34"/>
        <v>0</v>
      </c>
      <c r="Q250" s="1069"/>
      <c r="R250" s="1069">
        <f t="shared" si="29"/>
        <v>0</v>
      </c>
      <c r="S250" s="1070"/>
      <c r="T250" s="1103" t="str">
        <f t="shared" si="35"/>
        <v/>
      </c>
      <c r="U250" s="1104"/>
      <c r="V250" s="1104"/>
      <c r="W250" s="1105"/>
      <c r="X250" s="1097"/>
      <c r="Y250" s="1098"/>
      <c r="Z250" s="1098"/>
      <c r="AA250" s="1099"/>
    </row>
    <row r="251" spans="2:27" customFormat="1" ht="15" customHeight="1" x14ac:dyDescent="0.2">
      <c r="B251" s="330" t="s">
        <v>154</v>
      </c>
      <c r="C251" s="331"/>
      <c r="D251" s="331"/>
      <c r="E251" s="331"/>
      <c r="F251" s="331"/>
      <c r="G251" s="332"/>
      <c r="H251" s="1068">
        <f t="shared" si="30"/>
        <v>0</v>
      </c>
      <c r="I251" s="1069"/>
      <c r="J251" s="1075">
        <f t="shared" si="31"/>
        <v>0</v>
      </c>
      <c r="K251" s="1076"/>
      <c r="L251" s="1068">
        <f t="shared" si="32"/>
        <v>0</v>
      </c>
      <c r="M251" s="1069"/>
      <c r="N251" s="1075">
        <f t="shared" si="33"/>
        <v>0</v>
      </c>
      <c r="O251" s="1076"/>
      <c r="P251" s="1068">
        <f t="shared" si="34"/>
        <v>0</v>
      </c>
      <c r="Q251" s="1069"/>
      <c r="R251" s="1069">
        <f t="shared" si="29"/>
        <v>0</v>
      </c>
      <c r="S251" s="1070"/>
      <c r="T251" s="1103" t="str">
        <f t="shared" si="35"/>
        <v/>
      </c>
      <c r="U251" s="1104"/>
      <c r="V251" s="1104"/>
      <c r="W251" s="1105"/>
      <c r="X251" s="1097"/>
      <c r="Y251" s="1098"/>
      <c r="Z251" s="1098"/>
      <c r="AA251" s="1099"/>
    </row>
    <row r="252" spans="2:27" customFormat="1" ht="15" customHeight="1" x14ac:dyDescent="0.2">
      <c r="B252" s="330" t="s">
        <v>155</v>
      </c>
      <c r="C252" s="331"/>
      <c r="D252" s="331"/>
      <c r="E252" s="331"/>
      <c r="F252" s="331"/>
      <c r="G252" s="332"/>
      <c r="H252" s="1068">
        <f t="shared" si="30"/>
        <v>0</v>
      </c>
      <c r="I252" s="1069"/>
      <c r="J252" s="1075">
        <f t="shared" si="31"/>
        <v>0</v>
      </c>
      <c r="K252" s="1076"/>
      <c r="L252" s="1068">
        <f t="shared" si="32"/>
        <v>0</v>
      </c>
      <c r="M252" s="1069"/>
      <c r="N252" s="1075">
        <f t="shared" si="33"/>
        <v>0</v>
      </c>
      <c r="O252" s="1076"/>
      <c r="P252" s="1068">
        <f t="shared" si="34"/>
        <v>0</v>
      </c>
      <c r="Q252" s="1069"/>
      <c r="R252" s="1069">
        <f t="shared" si="29"/>
        <v>0</v>
      </c>
      <c r="S252" s="1070"/>
      <c r="T252" s="1103" t="str">
        <f t="shared" si="35"/>
        <v/>
      </c>
      <c r="U252" s="1104"/>
      <c r="V252" s="1104"/>
      <c r="W252" s="1105"/>
      <c r="X252" s="1097"/>
      <c r="Y252" s="1098"/>
      <c r="Z252" s="1098"/>
      <c r="AA252" s="1099"/>
    </row>
    <row r="253" spans="2:27" customFormat="1" ht="15" customHeight="1" x14ac:dyDescent="0.2">
      <c r="B253" s="330" t="s">
        <v>156</v>
      </c>
      <c r="C253" s="331"/>
      <c r="D253" s="331"/>
      <c r="E253" s="331"/>
      <c r="F253" s="331"/>
      <c r="G253" s="332"/>
      <c r="H253" s="1068">
        <f t="shared" si="30"/>
        <v>0</v>
      </c>
      <c r="I253" s="1069"/>
      <c r="J253" s="1075">
        <f t="shared" si="31"/>
        <v>0</v>
      </c>
      <c r="K253" s="1076"/>
      <c r="L253" s="1068">
        <f t="shared" si="32"/>
        <v>0</v>
      </c>
      <c r="M253" s="1069"/>
      <c r="N253" s="1075">
        <f t="shared" si="33"/>
        <v>0</v>
      </c>
      <c r="O253" s="1076"/>
      <c r="P253" s="1068">
        <f t="shared" si="34"/>
        <v>0</v>
      </c>
      <c r="Q253" s="1069"/>
      <c r="R253" s="1069">
        <f t="shared" si="29"/>
        <v>0</v>
      </c>
      <c r="S253" s="1070"/>
      <c r="T253" s="1103" t="str">
        <f t="shared" si="35"/>
        <v/>
      </c>
      <c r="U253" s="1104"/>
      <c r="V253" s="1104"/>
      <c r="W253" s="1105"/>
      <c r="X253" s="1097"/>
      <c r="Y253" s="1098"/>
      <c r="Z253" s="1098"/>
      <c r="AA253" s="1099"/>
    </row>
    <row r="254" spans="2:27" customFormat="1" ht="15" customHeight="1" x14ac:dyDescent="0.2">
      <c r="B254" s="330" t="s">
        <v>157</v>
      </c>
      <c r="C254" s="331"/>
      <c r="D254" s="331"/>
      <c r="E254" s="331"/>
      <c r="F254" s="331"/>
      <c r="G254" s="332"/>
      <c r="H254" s="1068">
        <f t="shared" si="30"/>
        <v>0</v>
      </c>
      <c r="I254" s="1069"/>
      <c r="J254" s="1075">
        <f t="shared" si="31"/>
        <v>0</v>
      </c>
      <c r="K254" s="1076"/>
      <c r="L254" s="1068">
        <f t="shared" si="32"/>
        <v>0</v>
      </c>
      <c r="M254" s="1069"/>
      <c r="N254" s="1075">
        <f t="shared" si="33"/>
        <v>0</v>
      </c>
      <c r="O254" s="1076"/>
      <c r="P254" s="1068">
        <f t="shared" si="34"/>
        <v>0</v>
      </c>
      <c r="Q254" s="1069"/>
      <c r="R254" s="1069">
        <f t="shared" si="29"/>
        <v>0</v>
      </c>
      <c r="S254" s="1070"/>
      <c r="T254" s="1103" t="str">
        <f t="shared" si="35"/>
        <v/>
      </c>
      <c r="U254" s="1104"/>
      <c r="V254" s="1104"/>
      <c r="W254" s="1105"/>
      <c r="X254" s="1097"/>
      <c r="Y254" s="1098"/>
      <c r="Z254" s="1098"/>
      <c r="AA254" s="1099"/>
    </row>
    <row r="255" spans="2:27" customFormat="1" ht="15" customHeight="1" x14ac:dyDescent="0.2">
      <c r="B255" s="330" t="s">
        <v>158</v>
      </c>
      <c r="C255" s="331"/>
      <c r="D255" s="331"/>
      <c r="E255" s="331"/>
      <c r="F255" s="331"/>
      <c r="G255" s="332"/>
      <c r="H255" s="1068">
        <f t="shared" si="30"/>
        <v>0</v>
      </c>
      <c r="I255" s="1069"/>
      <c r="J255" s="1075">
        <f t="shared" si="31"/>
        <v>0</v>
      </c>
      <c r="K255" s="1076"/>
      <c r="L255" s="1068">
        <f t="shared" si="32"/>
        <v>0</v>
      </c>
      <c r="M255" s="1069"/>
      <c r="N255" s="1075">
        <f t="shared" si="33"/>
        <v>0</v>
      </c>
      <c r="O255" s="1076"/>
      <c r="P255" s="1068">
        <f t="shared" si="34"/>
        <v>0</v>
      </c>
      <c r="Q255" s="1069"/>
      <c r="R255" s="1069">
        <f t="shared" si="29"/>
        <v>0</v>
      </c>
      <c r="S255" s="1070"/>
      <c r="T255" s="1103" t="str">
        <f t="shared" si="35"/>
        <v/>
      </c>
      <c r="U255" s="1104"/>
      <c r="V255" s="1104"/>
      <c r="W255" s="1105"/>
      <c r="X255" s="1097"/>
      <c r="Y255" s="1098"/>
      <c r="Z255" s="1098"/>
      <c r="AA255" s="1099"/>
    </row>
    <row r="256" spans="2:27" customFormat="1" ht="15" customHeight="1" x14ac:dyDescent="0.2">
      <c r="B256" s="330" t="s">
        <v>159</v>
      </c>
      <c r="C256" s="331"/>
      <c r="D256" s="331"/>
      <c r="E256" s="331"/>
      <c r="F256" s="331"/>
      <c r="G256" s="332"/>
      <c r="H256" s="1068">
        <f t="shared" si="30"/>
        <v>0</v>
      </c>
      <c r="I256" s="1069"/>
      <c r="J256" s="1075">
        <f t="shared" si="31"/>
        <v>0</v>
      </c>
      <c r="K256" s="1076"/>
      <c r="L256" s="1068">
        <f t="shared" si="32"/>
        <v>0</v>
      </c>
      <c r="M256" s="1069"/>
      <c r="N256" s="1075">
        <f t="shared" si="33"/>
        <v>0</v>
      </c>
      <c r="O256" s="1076"/>
      <c r="P256" s="1068">
        <f t="shared" si="34"/>
        <v>0</v>
      </c>
      <c r="Q256" s="1069"/>
      <c r="R256" s="1069">
        <f t="shared" si="29"/>
        <v>0</v>
      </c>
      <c r="S256" s="1070"/>
      <c r="T256" s="1103" t="str">
        <f t="shared" si="35"/>
        <v/>
      </c>
      <c r="U256" s="1104"/>
      <c r="V256" s="1104"/>
      <c r="W256" s="1105"/>
      <c r="X256" s="1097"/>
      <c r="Y256" s="1098"/>
      <c r="Z256" s="1098"/>
      <c r="AA256" s="1099"/>
    </row>
    <row r="257" spans="2:28" customFormat="1" ht="15" customHeight="1" x14ac:dyDescent="0.2">
      <c r="B257" s="693" t="s">
        <v>55</v>
      </c>
      <c r="C257" s="694"/>
      <c r="D257" s="694"/>
      <c r="E257" s="694"/>
      <c r="F257" s="694"/>
      <c r="G257" s="695"/>
      <c r="H257" s="1068">
        <f>IFERROR(AVERAGE(H233,H245*12/9),"")</f>
        <v>0</v>
      </c>
      <c r="I257" s="1069"/>
      <c r="J257" s="1075">
        <f>IFERROR(AVERAGE(J233,J245*12/9),"")</f>
        <v>0</v>
      </c>
      <c r="K257" s="1076"/>
      <c r="L257" s="1068">
        <f>IFERROR(AVERAGE(L233,L245*12/9),"")</f>
        <v>0</v>
      </c>
      <c r="M257" s="1069"/>
      <c r="N257" s="1075">
        <f>IFERROR(AVERAGE(N233,N245*12/9),"")</f>
        <v>0</v>
      </c>
      <c r="O257" s="1076"/>
      <c r="P257" s="1068">
        <f>IFERROR(AVERAGE(P233,P245*12/9),"")</f>
        <v>0</v>
      </c>
      <c r="Q257" s="1069"/>
      <c r="R257" s="1069">
        <f t="shared" si="29"/>
        <v>0</v>
      </c>
      <c r="S257" s="1070"/>
      <c r="T257" s="1103" t="str">
        <f t="shared" si="35"/>
        <v/>
      </c>
      <c r="U257" s="1104"/>
      <c r="V257" s="1104"/>
      <c r="W257" s="1105"/>
      <c r="X257" s="1100"/>
      <c r="Y257" s="1101"/>
      <c r="Z257" s="1101"/>
      <c r="AA257" s="1102"/>
    </row>
    <row r="258" spans="2:28" s="114" customFormat="1" ht="15" customHeight="1" x14ac:dyDescent="0.2">
      <c r="B258" s="114" t="s">
        <v>629</v>
      </c>
    </row>
    <row r="259" spans="2:28" s="114" customFormat="1" ht="15" customHeight="1" x14ac:dyDescent="0.2">
      <c r="C259" s="114" t="s">
        <v>256</v>
      </c>
    </row>
    <row r="260" spans="2:28" s="114" customFormat="1" ht="15" customHeight="1" x14ac:dyDescent="0.2">
      <c r="C260" s="114" t="s">
        <v>258</v>
      </c>
    </row>
    <row r="261" spans="2:28" s="114" customFormat="1" ht="15" customHeight="1" x14ac:dyDescent="0.2">
      <c r="C261" s="114" t="s">
        <v>451</v>
      </c>
    </row>
    <row r="262" spans="2:28" s="114" customFormat="1" ht="15" customHeight="1" x14ac:dyDescent="0.2">
      <c r="B262" s="1218"/>
      <c r="C262" s="1219"/>
      <c r="D262" s="1219"/>
      <c r="E262" s="1219"/>
      <c r="F262" s="1219"/>
      <c r="G262" s="1219"/>
      <c r="H262" s="1219"/>
      <c r="I262" s="1219"/>
      <c r="J262" s="1219"/>
      <c r="K262" s="1219"/>
      <c r="L262" s="1219"/>
      <c r="M262" s="1219"/>
      <c r="N262" s="1219"/>
      <c r="O262" s="1219"/>
      <c r="P262" s="1219"/>
      <c r="Q262" s="1219"/>
      <c r="R262" s="1219"/>
      <c r="S262" s="1219"/>
      <c r="T262" s="1219"/>
      <c r="U262" s="1219"/>
      <c r="V262" s="1219"/>
      <c r="W262" s="1219"/>
      <c r="X262" s="1219"/>
      <c r="Y262" s="1219"/>
      <c r="Z262" s="1219"/>
      <c r="AA262" s="1219"/>
      <c r="AB262" s="1220"/>
    </row>
    <row r="263" spans="2:28" s="114" customFormat="1" ht="15" customHeight="1" x14ac:dyDescent="0.2">
      <c r="B263" s="1221"/>
      <c r="C263" s="1222"/>
      <c r="D263" s="1222"/>
      <c r="E263" s="1222"/>
      <c r="F263" s="1222"/>
      <c r="G263" s="1222"/>
      <c r="H263" s="1222"/>
      <c r="I263" s="1222"/>
      <c r="J263" s="1222"/>
      <c r="K263" s="1222"/>
      <c r="L263" s="1222"/>
      <c r="M263" s="1222"/>
      <c r="N263" s="1222"/>
      <c r="O263" s="1222"/>
      <c r="P263" s="1222"/>
      <c r="Q263" s="1222"/>
      <c r="R263" s="1222"/>
      <c r="S263" s="1222"/>
      <c r="T263" s="1222"/>
      <c r="U263" s="1222"/>
      <c r="V263" s="1222"/>
      <c r="W263" s="1222"/>
      <c r="X263" s="1222"/>
      <c r="Y263" s="1222"/>
      <c r="Z263" s="1222"/>
      <c r="AA263" s="1222"/>
      <c r="AB263" s="1223"/>
    </row>
    <row r="264" spans="2:28" s="114" customFormat="1" ht="15" customHeight="1" x14ac:dyDescent="0.2">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row>
    <row r="265" spans="2:28" s="114" customFormat="1" ht="15" customHeight="1" x14ac:dyDescent="0.2">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row>
    <row r="266" spans="2:28" s="114" customFormat="1" ht="15" customHeight="1" x14ac:dyDescent="0.2">
      <c r="B266" s="114" t="s">
        <v>600</v>
      </c>
    </row>
    <row r="267" spans="2:28" customFormat="1" ht="14.25" customHeight="1" x14ac:dyDescent="0.2">
      <c r="B267" s="867" t="s">
        <v>28</v>
      </c>
      <c r="C267" s="868"/>
      <c r="D267" s="868"/>
      <c r="E267" s="868"/>
      <c r="F267" s="868"/>
      <c r="G267" s="869"/>
      <c r="H267" s="867" t="s">
        <v>531</v>
      </c>
      <c r="I267" s="868"/>
      <c r="J267" s="868"/>
      <c r="K267" s="868"/>
      <c r="L267" s="83"/>
      <c r="M267" s="188"/>
      <c r="N267" s="188"/>
      <c r="O267" s="222"/>
      <c r="P267" s="83"/>
      <c r="Q267" s="188"/>
      <c r="R267" s="188"/>
      <c r="S267" s="222"/>
      <c r="T267" s="83"/>
      <c r="U267" s="188"/>
      <c r="V267" s="188"/>
      <c r="W267" s="222"/>
      <c r="X267" s="867" t="s">
        <v>103</v>
      </c>
      <c r="Y267" s="868"/>
      <c r="Z267" s="868"/>
      <c r="AA267" s="869"/>
    </row>
    <row r="268" spans="2:28" customFormat="1" ht="30.75" customHeight="1" x14ac:dyDescent="0.2">
      <c r="B268" s="870"/>
      <c r="C268" s="871"/>
      <c r="D268" s="871"/>
      <c r="E268" s="871"/>
      <c r="F268" s="871"/>
      <c r="G268" s="872"/>
      <c r="H268" s="870"/>
      <c r="I268" s="871"/>
      <c r="J268" s="871"/>
      <c r="K268" s="872"/>
      <c r="L268" s="908" t="s">
        <v>193</v>
      </c>
      <c r="M268" s="909"/>
      <c r="N268" s="909"/>
      <c r="O268" s="910"/>
      <c r="P268" s="1106" t="s">
        <v>524</v>
      </c>
      <c r="Q268" s="1107"/>
      <c r="R268" s="1107"/>
      <c r="S268" s="1108"/>
      <c r="T268" s="1106" t="s">
        <v>525</v>
      </c>
      <c r="U268" s="1107"/>
      <c r="V268" s="1107"/>
      <c r="W268" s="1108"/>
      <c r="X268" s="870"/>
      <c r="Y268" s="871"/>
      <c r="Z268" s="871"/>
      <c r="AA268" s="872"/>
    </row>
    <row r="269" spans="2:28" customFormat="1" ht="15" customHeight="1" x14ac:dyDescent="0.2">
      <c r="B269" s="330" t="s">
        <v>151</v>
      </c>
      <c r="C269" s="331"/>
      <c r="D269" s="331"/>
      <c r="E269" s="331"/>
      <c r="F269" s="331"/>
      <c r="G269" s="332"/>
      <c r="H269" s="1109"/>
      <c r="I269" s="1110"/>
      <c r="J269" s="1110"/>
      <c r="K269" s="1111"/>
      <c r="L269" s="1109"/>
      <c r="M269" s="1110"/>
      <c r="N269" s="1110"/>
      <c r="O269" s="1111"/>
      <c r="P269" s="1109"/>
      <c r="Q269" s="1110"/>
      <c r="R269" s="1110"/>
      <c r="S269" s="1111"/>
      <c r="T269" s="1103" t="str">
        <f>IFERROR(P269/H269,"")</f>
        <v/>
      </c>
      <c r="U269" s="1104"/>
      <c r="V269" s="1104"/>
      <c r="W269" s="1105"/>
      <c r="X269" s="1094"/>
      <c r="Y269" s="1095"/>
      <c r="Z269" s="1095"/>
      <c r="AA269" s="1096"/>
    </row>
    <row r="270" spans="2:28" customFormat="1" ht="15" customHeight="1" x14ac:dyDescent="0.2">
      <c r="B270" s="330" t="s">
        <v>152</v>
      </c>
      <c r="C270" s="331"/>
      <c r="D270" s="331"/>
      <c r="E270" s="331"/>
      <c r="F270" s="331"/>
      <c r="G270" s="332"/>
      <c r="H270" s="1109"/>
      <c r="I270" s="1110"/>
      <c r="J270" s="1110"/>
      <c r="K270" s="1111"/>
      <c r="L270" s="1109"/>
      <c r="M270" s="1110"/>
      <c r="N270" s="1110"/>
      <c r="O270" s="1111"/>
      <c r="P270" s="1109"/>
      <c r="Q270" s="1110"/>
      <c r="R270" s="1110"/>
      <c r="S270" s="1111"/>
      <c r="T270" s="1103" t="str">
        <f t="shared" ref="T270:T277" si="36">IFERROR(P270/H270,"")</f>
        <v/>
      </c>
      <c r="U270" s="1104"/>
      <c r="V270" s="1104"/>
      <c r="W270" s="1105"/>
      <c r="X270" s="1097"/>
      <c r="Y270" s="1098"/>
      <c r="Z270" s="1098"/>
      <c r="AA270" s="1099"/>
    </row>
    <row r="271" spans="2:28" customFormat="1" ht="15" customHeight="1" x14ac:dyDescent="0.2">
      <c r="B271" s="330" t="s">
        <v>153</v>
      </c>
      <c r="C271" s="331"/>
      <c r="D271" s="331"/>
      <c r="E271" s="331"/>
      <c r="F271" s="331"/>
      <c r="G271" s="332"/>
      <c r="H271" s="1109"/>
      <c r="I271" s="1110"/>
      <c r="J271" s="1110"/>
      <c r="K271" s="1111"/>
      <c r="L271" s="1109"/>
      <c r="M271" s="1110"/>
      <c r="N271" s="1110"/>
      <c r="O271" s="1111"/>
      <c r="P271" s="1109"/>
      <c r="Q271" s="1110"/>
      <c r="R271" s="1110"/>
      <c r="S271" s="1111"/>
      <c r="T271" s="1103" t="str">
        <f t="shared" si="36"/>
        <v/>
      </c>
      <c r="U271" s="1104"/>
      <c r="V271" s="1104"/>
      <c r="W271" s="1105"/>
      <c r="X271" s="1097"/>
      <c r="Y271" s="1098"/>
      <c r="Z271" s="1098"/>
      <c r="AA271" s="1099"/>
    </row>
    <row r="272" spans="2:28" customFormat="1" ht="15" customHeight="1" x14ac:dyDescent="0.2">
      <c r="B272" s="330" t="s">
        <v>154</v>
      </c>
      <c r="C272" s="331"/>
      <c r="D272" s="331"/>
      <c r="E272" s="331"/>
      <c r="F272" s="331"/>
      <c r="G272" s="332"/>
      <c r="H272" s="1109"/>
      <c r="I272" s="1110"/>
      <c r="J272" s="1110"/>
      <c r="K272" s="1111"/>
      <c r="L272" s="1109"/>
      <c r="M272" s="1110"/>
      <c r="N272" s="1110"/>
      <c r="O272" s="1111"/>
      <c r="P272" s="1109"/>
      <c r="Q272" s="1110"/>
      <c r="R272" s="1110"/>
      <c r="S272" s="1111"/>
      <c r="T272" s="1103" t="str">
        <f t="shared" si="36"/>
        <v/>
      </c>
      <c r="U272" s="1104"/>
      <c r="V272" s="1104"/>
      <c r="W272" s="1105"/>
      <c r="X272" s="1097"/>
      <c r="Y272" s="1098"/>
      <c r="Z272" s="1098"/>
      <c r="AA272" s="1099"/>
    </row>
    <row r="273" spans="2:27" customFormat="1" ht="15" customHeight="1" x14ac:dyDescent="0.2">
      <c r="B273" s="330" t="s">
        <v>155</v>
      </c>
      <c r="C273" s="331"/>
      <c r="D273" s="331"/>
      <c r="E273" s="331"/>
      <c r="F273" s="331"/>
      <c r="G273" s="332"/>
      <c r="H273" s="1109"/>
      <c r="I273" s="1110"/>
      <c r="J273" s="1110"/>
      <c r="K273" s="1111"/>
      <c r="L273" s="1109"/>
      <c r="M273" s="1110"/>
      <c r="N273" s="1110"/>
      <c r="O273" s="1111"/>
      <c r="P273" s="1109"/>
      <c r="Q273" s="1110"/>
      <c r="R273" s="1110"/>
      <c r="S273" s="1111"/>
      <c r="T273" s="1103" t="str">
        <f t="shared" si="36"/>
        <v/>
      </c>
      <c r="U273" s="1104"/>
      <c r="V273" s="1104"/>
      <c r="W273" s="1105"/>
      <c r="X273" s="1097"/>
      <c r="Y273" s="1098"/>
      <c r="Z273" s="1098"/>
      <c r="AA273" s="1099"/>
    </row>
    <row r="274" spans="2:27" customFormat="1" ht="15" customHeight="1" x14ac:dyDescent="0.2">
      <c r="B274" s="330" t="s">
        <v>156</v>
      </c>
      <c r="C274" s="331"/>
      <c r="D274" s="331"/>
      <c r="E274" s="331"/>
      <c r="F274" s="331"/>
      <c r="G274" s="332"/>
      <c r="H274" s="1109"/>
      <c r="I274" s="1110"/>
      <c r="J274" s="1110"/>
      <c r="K274" s="1111"/>
      <c r="L274" s="1109"/>
      <c r="M274" s="1110"/>
      <c r="N274" s="1110"/>
      <c r="O274" s="1111"/>
      <c r="P274" s="1109"/>
      <c r="Q274" s="1110"/>
      <c r="R274" s="1110"/>
      <c r="S274" s="1111"/>
      <c r="T274" s="1103" t="str">
        <f t="shared" si="36"/>
        <v/>
      </c>
      <c r="U274" s="1104"/>
      <c r="V274" s="1104"/>
      <c r="W274" s="1105"/>
      <c r="X274" s="1097"/>
      <c r="Y274" s="1098"/>
      <c r="Z274" s="1098"/>
      <c r="AA274" s="1099"/>
    </row>
    <row r="275" spans="2:27" customFormat="1" ht="15" customHeight="1" x14ac:dyDescent="0.2">
      <c r="B275" s="330" t="s">
        <v>157</v>
      </c>
      <c r="C275" s="331"/>
      <c r="D275" s="331"/>
      <c r="E275" s="331"/>
      <c r="F275" s="331"/>
      <c r="G275" s="332"/>
      <c r="H275" s="1109"/>
      <c r="I275" s="1110"/>
      <c r="J275" s="1110"/>
      <c r="K275" s="1111"/>
      <c r="L275" s="1109"/>
      <c r="M275" s="1110"/>
      <c r="N275" s="1110"/>
      <c r="O275" s="1111"/>
      <c r="P275" s="1109"/>
      <c r="Q275" s="1110"/>
      <c r="R275" s="1110"/>
      <c r="S275" s="1111"/>
      <c r="T275" s="1103" t="str">
        <f t="shared" si="36"/>
        <v/>
      </c>
      <c r="U275" s="1104"/>
      <c r="V275" s="1104"/>
      <c r="W275" s="1105"/>
      <c r="X275" s="1097"/>
      <c r="Y275" s="1098"/>
      <c r="Z275" s="1098"/>
      <c r="AA275" s="1099"/>
    </row>
    <row r="276" spans="2:27" customFormat="1" ht="15" customHeight="1" x14ac:dyDescent="0.2">
      <c r="B276" s="330" t="s">
        <v>158</v>
      </c>
      <c r="C276" s="331"/>
      <c r="D276" s="331"/>
      <c r="E276" s="331"/>
      <c r="F276" s="331"/>
      <c r="G276" s="332"/>
      <c r="H276" s="1109"/>
      <c r="I276" s="1110"/>
      <c r="J276" s="1110"/>
      <c r="K276" s="1111"/>
      <c r="L276" s="1109"/>
      <c r="M276" s="1110"/>
      <c r="N276" s="1110"/>
      <c r="O276" s="1111"/>
      <c r="P276" s="1109"/>
      <c r="Q276" s="1110"/>
      <c r="R276" s="1110"/>
      <c r="S276" s="1111"/>
      <c r="T276" s="1103" t="str">
        <f t="shared" si="36"/>
        <v/>
      </c>
      <c r="U276" s="1104"/>
      <c r="V276" s="1104"/>
      <c r="W276" s="1105"/>
      <c r="X276" s="1097"/>
      <c r="Y276" s="1098"/>
      <c r="Z276" s="1098"/>
      <c r="AA276" s="1099"/>
    </row>
    <row r="277" spans="2:27" customFormat="1" ht="15" customHeight="1" x14ac:dyDescent="0.2">
      <c r="B277" s="330" t="s">
        <v>159</v>
      </c>
      <c r="C277" s="331"/>
      <c r="D277" s="331"/>
      <c r="E277" s="331"/>
      <c r="F277" s="331"/>
      <c r="G277" s="332"/>
      <c r="H277" s="1109"/>
      <c r="I277" s="1110"/>
      <c r="J277" s="1110"/>
      <c r="K277" s="1111"/>
      <c r="L277" s="1109"/>
      <c r="M277" s="1110"/>
      <c r="N277" s="1110"/>
      <c r="O277" s="1111"/>
      <c r="P277" s="1109"/>
      <c r="Q277" s="1110"/>
      <c r="R277" s="1110"/>
      <c r="S277" s="1111"/>
      <c r="T277" s="1103" t="str">
        <f t="shared" si="36"/>
        <v/>
      </c>
      <c r="U277" s="1104"/>
      <c r="V277" s="1104"/>
      <c r="W277" s="1105"/>
      <c r="X277" s="1097"/>
      <c r="Y277" s="1098"/>
      <c r="Z277" s="1098"/>
      <c r="AA277" s="1099"/>
    </row>
    <row r="278" spans="2:27" customFormat="1" ht="15" customHeight="1" x14ac:dyDescent="0.2">
      <c r="B278" s="693" t="s">
        <v>55</v>
      </c>
      <c r="C278" s="694"/>
      <c r="D278" s="694"/>
      <c r="E278" s="694"/>
      <c r="F278" s="694"/>
      <c r="G278" s="695"/>
      <c r="H278" s="1068">
        <f>SUM(H269:K277)</f>
        <v>0</v>
      </c>
      <c r="I278" s="1069"/>
      <c r="J278" s="1069"/>
      <c r="K278" s="1070"/>
      <c r="L278" s="1068">
        <f>SUM(L269:O277)</f>
        <v>0</v>
      </c>
      <c r="M278" s="1069"/>
      <c r="N278" s="1069"/>
      <c r="O278" s="1070"/>
      <c r="P278" s="1068">
        <f>SUM(P269:S277)</f>
        <v>0</v>
      </c>
      <c r="Q278" s="1069"/>
      <c r="R278" s="1069"/>
      <c r="S278" s="1070"/>
      <c r="T278" s="1103" t="str">
        <f>IFERROR(P278/H278,"")</f>
        <v/>
      </c>
      <c r="U278" s="1104"/>
      <c r="V278" s="1104"/>
      <c r="W278" s="1105"/>
      <c r="X278" s="1100"/>
      <c r="Y278" s="1101"/>
      <c r="Z278" s="1101"/>
      <c r="AA278" s="1102"/>
    </row>
    <row r="279" spans="2:27" customFormat="1" ht="14.25" customHeight="1" x14ac:dyDescent="0.2">
      <c r="B279" s="867" t="s">
        <v>28</v>
      </c>
      <c r="C279" s="868"/>
      <c r="D279" s="868"/>
      <c r="E279" s="868"/>
      <c r="F279" s="868"/>
      <c r="G279" s="869"/>
      <c r="H279" s="867" t="s">
        <v>532</v>
      </c>
      <c r="I279" s="868"/>
      <c r="J279" s="868"/>
      <c r="K279" s="868"/>
      <c r="L279" s="83"/>
      <c r="M279" s="188"/>
      <c r="N279" s="188"/>
      <c r="O279" s="222"/>
      <c r="P279" s="83"/>
      <c r="Q279" s="188"/>
      <c r="R279" s="188"/>
      <c r="S279" s="222"/>
      <c r="T279" s="83"/>
      <c r="U279" s="188"/>
      <c r="V279" s="188"/>
      <c r="W279" s="222"/>
      <c r="X279" s="867" t="s">
        <v>103</v>
      </c>
      <c r="Y279" s="868"/>
      <c r="Z279" s="868"/>
      <c r="AA279" s="869"/>
    </row>
    <row r="280" spans="2:27" customFormat="1" ht="30.75" customHeight="1" x14ac:dyDescent="0.2">
      <c r="B280" s="870"/>
      <c r="C280" s="871"/>
      <c r="D280" s="871"/>
      <c r="E280" s="871"/>
      <c r="F280" s="871"/>
      <c r="G280" s="872"/>
      <c r="H280" s="870"/>
      <c r="I280" s="871"/>
      <c r="J280" s="871"/>
      <c r="K280" s="871"/>
      <c r="L280" s="1106" t="s">
        <v>193</v>
      </c>
      <c r="M280" s="1107"/>
      <c r="N280" s="1107"/>
      <c r="O280" s="1108"/>
      <c r="P280" s="1106" t="s">
        <v>524</v>
      </c>
      <c r="Q280" s="1107"/>
      <c r="R280" s="1107"/>
      <c r="S280" s="1108"/>
      <c r="T280" s="1106" t="s">
        <v>525</v>
      </c>
      <c r="U280" s="1107"/>
      <c r="V280" s="1107"/>
      <c r="W280" s="1108"/>
      <c r="X280" s="870"/>
      <c r="Y280" s="871"/>
      <c r="Z280" s="871"/>
      <c r="AA280" s="872"/>
    </row>
    <row r="281" spans="2:27" customFormat="1" ht="15" customHeight="1" x14ac:dyDescent="0.2">
      <c r="B281" s="330" t="s">
        <v>151</v>
      </c>
      <c r="C281" s="331"/>
      <c r="D281" s="331"/>
      <c r="E281" s="331"/>
      <c r="F281" s="331"/>
      <c r="G281" s="332"/>
      <c r="H281" s="1109"/>
      <c r="I281" s="1110"/>
      <c r="J281" s="1110"/>
      <c r="K281" s="1111"/>
      <c r="L281" s="1109"/>
      <c r="M281" s="1110"/>
      <c r="N281" s="1110"/>
      <c r="O281" s="1111"/>
      <c r="P281" s="1109"/>
      <c r="Q281" s="1110"/>
      <c r="R281" s="1110"/>
      <c r="S281" s="1111"/>
      <c r="T281" s="1103" t="str">
        <f>IFERROR(P281/H281,"")</f>
        <v/>
      </c>
      <c r="U281" s="1104"/>
      <c r="V281" s="1104"/>
      <c r="W281" s="1105"/>
      <c r="X281" s="1124"/>
      <c r="Y281" s="1125"/>
      <c r="Z281" s="1125"/>
      <c r="AA281" s="1126"/>
    </row>
    <row r="282" spans="2:27" customFormat="1" ht="15" customHeight="1" x14ac:dyDescent="0.2">
      <c r="B282" s="330" t="s">
        <v>152</v>
      </c>
      <c r="C282" s="331"/>
      <c r="D282" s="331"/>
      <c r="E282" s="331"/>
      <c r="F282" s="331"/>
      <c r="G282" s="332"/>
      <c r="H282" s="1109"/>
      <c r="I282" s="1110"/>
      <c r="J282" s="1110"/>
      <c r="K282" s="1111"/>
      <c r="L282" s="1109"/>
      <c r="M282" s="1110"/>
      <c r="N282" s="1110"/>
      <c r="O282" s="1111"/>
      <c r="P282" s="1109"/>
      <c r="Q282" s="1110"/>
      <c r="R282" s="1110"/>
      <c r="S282" s="1111"/>
      <c r="T282" s="1103" t="str">
        <f t="shared" ref="T282:T289" si="37">IFERROR(P282/H282,"")</f>
        <v/>
      </c>
      <c r="U282" s="1104"/>
      <c r="V282" s="1104"/>
      <c r="W282" s="1105"/>
      <c r="X282" s="1127"/>
      <c r="Y282" s="1128"/>
      <c r="Z282" s="1128"/>
      <c r="AA282" s="1129"/>
    </row>
    <row r="283" spans="2:27" customFormat="1" ht="15" customHeight="1" x14ac:dyDescent="0.2">
      <c r="B283" s="330" t="s">
        <v>153</v>
      </c>
      <c r="C283" s="331"/>
      <c r="D283" s="331"/>
      <c r="E283" s="331"/>
      <c r="F283" s="331"/>
      <c r="G283" s="332"/>
      <c r="H283" s="1109"/>
      <c r="I283" s="1110"/>
      <c r="J283" s="1110"/>
      <c r="K283" s="1111"/>
      <c r="L283" s="1109"/>
      <c r="M283" s="1110"/>
      <c r="N283" s="1110"/>
      <c r="O283" s="1111"/>
      <c r="P283" s="1109"/>
      <c r="Q283" s="1110"/>
      <c r="R283" s="1110"/>
      <c r="S283" s="1111"/>
      <c r="T283" s="1103" t="str">
        <f t="shared" si="37"/>
        <v/>
      </c>
      <c r="U283" s="1104"/>
      <c r="V283" s="1104"/>
      <c r="W283" s="1105"/>
      <c r="X283" s="1127"/>
      <c r="Y283" s="1128"/>
      <c r="Z283" s="1128"/>
      <c r="AA283" s="1129"/>
    </row>
    <row r="284" spans="2:27" customFormat="1" ht="15" customHeight="1" x14ac:dyDescent="0.2">
      <c r="B284" s="330" t="s">
        <v>154</v>
      </c>
      <c r="C284" s="331"/>
      <c r="D284" s="331"/>
      <c r="E284" s="331"/>
      <c r="F284" s="331"/>
      <c r="G284" s="332"/>
      <c r="H284" s="1109"/>
      <c r="I284" s="1110"/>
      <c r="J284" s="1110"/>
      <c r="K284" s="1111"/>
      <c r="L284" s="1109"/>
      <c r="M284" s="1110"/>
      <c r="N284" s="1110"/>
      <c r="O284" s="1111"/>
      <c r="P284" s="1109"/>
      <c r="Q284" s="1110"/>
      <c r="R284" s="1110"/>
      <c r="S284" s="1111"/>
      <c r="T284" s="1103" t="str">
        <f t="shared" si="37"/>
        <v/>
      </c>
      <c r="U284" s="1104"/>
      <c r="V284" s="1104"/>
      <c r="W284" s="1105"/>
      <c r="X284" s="1127"/>
      <c r="Y284" s="1128"/>
      <c r="Z284" s="1128"/>
      <c r="AA284" s="1129"/>
    </row>
    <row r="285" spans="2:27" customFormat="1" ht="15" customHeight="1" x14ac:dyDescent="0.2">
      <c r="B285" s="330" t="s">
        <v>155</v>
      </c>
      <c r="C285" s="331"/>
      <c r="D285" s="331"/>
      <c r="E285" s="331"/>
      <c r="F285" s="331"/>
      <c r="G285" s="332"/>
      <c r="H285" s="1109"/>
      <c r="I285" s="1110"/>
      <c r="J285" s="1110"/>
      <c r="K285" s="1111"/>
      <c r="L285" s="1109"/>
      <c r="M285" s="1110"/>
      <c r="N285" s="1110"/>
      <c r="O285" s="1111"/>
      <c r="P285" s="1109"/>
      <c r="Q285" s="1110"/>
      <c r="R285" s="1110"/>
      <c r="S285" s="1111"/>
      <c r="T285" s="1103" t="str">
        <f t="shared" si="37"/>
        <v/>
      </c>
      <c r="U285" s="1104"/>
      <c r="V285" s="1104"/>
      <c r="W285" s="1105"/>
      <c r="X285" s="1127"/>
      <c r="Y285" s="1128"/>
      <c r="Z285" s="1128"/>
      <c r="AA285" s="1129"/>
    </row>
    <row r="286" spans="2:27" customFormat="1" ht="15" customHeight="1" x14ac:dyDescent="0.2">
      <c r="B286" s="330" t="s">
        <v>156</v>
      </c>
      <c r="C286" s="331"/>
      <c r="D286" s="331"/>
      <c r="E286" s="331"/>
      <c r="F286" s="331"/>
      <c r="G286" s="332"/>
      <c r="H286" s="1109"/>
      <c r="I286" s="1110"/>
      <c r="J286" s="1110"/>
      <c r="K286" s="1111"/>
      <c r="L286" s="1109"/>
      <c r="M286" s="1110"/>
      <c r="N286" s="1110"/>
      <c r="O286" s="1111"/>
      <c r="P286" s="1109"/>
      <c r="Q286" s="1110"/>
      <c r="R286" s="1110"/>
      <c r="S286" s="1111"/>
      <c r="T286" s="1103" t="str">
        <f t="shared" si="37"/>
        <v/>
      </c>
      <c r="U286" s="1104"/>
      <c r="V286" s="1104"/>
      <c r="W286" s="1105"/>
      <c r="X286" s="1127"/>
      <c r="Y286" s="1128"/>
      <c r="Z286" s="1128"/>
      <c r="AA286" s="1129"/>
    </row>
    <row r="287" spans="2:27" customFormat="1" ht="15" customHeight="1" x14ac:dyDescent="0.2">
      <c r="B287" s="330" t="s">
        <v>157</v>
      </c>
      <c r="C287" s="331"/>
      <c r="D287" s="331"/>
      <c r="E287" s="331"/>
      <c r="F287" s="331"/>
      <c r="G287" s="332"/>
      <c r="H287" s="1109"/>
      <c r="I287" s="1110"/>
      <c r="J287" s="1110"/>
      <c r="K287" s="1111"/>
      <c r="L287" s="1109"/>
      <c r="M287" s="1110"/>
      <c r="N287" s="1110"/>
      <c r="O287" s="1111"/>
      <c r="P287" s="1109"/>
      <c r="Q287" s="1110"/>
      <c r="R287" s="1110"/>
      <c r="S287" s="1111"/>
      <c r="T287" s="1103" t="str">
        <f t="shared" si="37"/>
        <v/>
      </c>
      <c r="U287" s="1104"/>
      <c r="V287" s="1104"/>
      <c r="W287" s="1105"/>
      <c r="X287" s="1127"/>
      <c r="Y287" s="1128"/>
      <c r="Z287" s="1128"/>
      <c r="AA287" s="1129"/>
    </row>
    <row r="288" spans="2:27" customFormat="1" ht="15" customHeight="1" x14ac:dyDescent="0.2">
      <c r="B288" s="330" t="s">
        <v>158</v>
      </c>
      <c r="C288" s="331"/>
      <c r="D288" s="331"/>
      <c r="E288" s="331"/>
      <c r="F288" s="331"/>
      <c r="G288" s="332"/>
      <c r="H288" s="1109"/>
      <c r="I288" s="1110"/>
      <c r="J288" s="1110"/>
      <c r="K288" s="1111"/>
      <c r="L288" s="1109"/>
      <c r="M288" s="1110"/>
      <c r="N288" s="1110"/>
      <c r="O288" s="1111"/>
      <c r="P288" s="1109"/>
      <c r="Q288" s="1110"/>
      <c r="R288" s="1110"/>
      <c r="S288" s="1111"/>
      <c r="T288" s="1103" t="str">
        <f t="shared" si="37"/>
        <v/>
      </c>
      <c r="U288" s="1104"/>
      <c r="V288" s="1104"/>
      <c r="W288" s="1105"/>
      <c r="X288" s="1127"/>
      <c r="Y288" s="1128"/>
      <c r="Z288" s="1128"/>
      <c r="AA288" s="1129"/>
    </row>
    <row r="289" spans="2:29" customFormat="1" ht="15" customHeight="1" x14ac:dyDescent="0.2">
      <c r="B289" s="330" t="s">
        <v>159</v>
      </c>
      <c r="C289" s="331"/>
      <c r="D289" s="331"/>
      <c r="E289" s="331"/>
      <c r="F289" s="331"/>
      <c r="G289" s="332"/>
      <c r="H289" s="1109"/>
      <c r="I289" s="1110"/>
      <c r="J289" s="1110"/>
      <c r="K289" s="1111"/>
      <c r="L289" s="1109"/>
      <c r="M289" s="1110"/>
      <c r="N289" s="1110"/>
      <c r="O289" s="1111"/>
      <c r="P289" s="1109"/>
      <c r="Q289" s="1110"/>
      <c r="R289" s="1110"/>
      <c r="S289" s="1111"/>
      <c r="T289" s="1103" t="str">
        <f t="shared" si="37"/>
        <v/>
      </c>
      <c r="U289" s="1104"/>
      <c r="V289" s="1104"/>
      <c r="W289" s="1105"/>
      <c r="X289" s="1127"/>
      <c r="Y289" s="1128"/>
      <c r="Z289" s="1128"/>
      <c r="AA289" s="1129"/>
    </row>
    <row r="290" spans="2:29" customFormat="1" ht="15" customHeight="1" x14ac:dyDescent="0.2">
      <c r="B290" s="693" t="s">
        <v>55</v>
      </c>
      <c r="C290" s="694"/>
      <c r="D290" s="694"/>
      <c r="E290" s="694"/>
      <c r="F290" s="694"/>
      <c r="G290" s="695"/>
      <c r="H290" s="1068">
        <f>SUM(H281:K289)</f>
        <v>0</v>
      </c>
      <c r="I290" s="1069"/>
      <c r="J290" s="1069"/>
      <c r="K290" s="1070"/>
      <c r="L290" s="1068">
        <f>SUM(L281:O289)</f>
        <v>0</v>
      </c>
      <c r="M290" s="1069"/>
      <c r="N290" s="1069"/>
      <c r="O290" s="1070"/>
      <c r="P290" s="1068">
        <f>SUM(P281:S289)</f>
        <v>0</v>
      </c>
      <c r="Q290" s="1069"/>
      <c r="R290" s="1069"/>
      <c r="S290" s="1070"/>
      <c r="T290" s="1103" t="str">
        <f>IFERROR(P290/H290,"")</f>
        <v/>
      </c>
      <c r="U290" s="1104"/>
      <c r="V290" s="1104"/>
      <c r="W290" s="1105"/>
      <c r="X290" s="1130"/>
      <c r="Y290" s="1131"/>
      <c r="Z290" s="1131"/>
      <c r="AA290" s="1132"/>
    </row>
    <row r="291" spans="2:29" customFormat="1" ht="14.25" customHeight="1" x14ac:dyDescent="0.2">
      <c r="B291" s="867" t="s">
        <v>28</v>
      </c>
      <c r="C291" s="868"/>
      <c r="D291" s="868"/>
      <c r="E291" s="868"/>
      <c r="F291" s="868"/>
      <c r="G291" s="869"/>
      <c r="H291" s="867" t="s">
        <v>566</v>
      </c>
      <c r="I291" s="868"/>
      <c r="J291" s="868"/>
      <c r="K291" s="868"/>
      <c r="L291" s="83"/>
      <c r="M291" s="188"/>
      <c r="N291" s="188"/>
      <c r="O291" s="222"/>
      <c r="P291" s="900"/>
      <c r="Q291" s="901"/>
      <c r="R291" s="901"/>
      <c r="S291" s="902"/>
      <c r="T291" s="903"/>
      <c r="U291" s="904"/>
      <c r="V291" s="904"/>
      <c r="W291" s="905"/>
      <c r="X291" s="867" t="s">
        <v>103</v>
      </c>
      <c r="Y291" s="868"/>
      <c r="Z291" s="868"/>
      <c r="AA291" s="869"/>
    </row>
    <row r="292" spans="2:29" customFormat="1" ht="30.75" customHeight="1" x14ac:dyDescent="0.2">
      <c r="B292" s="870"/>
      <c r="C292" s="871"/>
      <c r="D292" s="871"/>
      <c r="E292" s="871"/>
      <c r="F292" s="871"/>
      <c r="G292" s="872"/>
      <c r="H292" s="870"/>
      <c r="I292" s="871"/>
      <c r="J292" s="871"/>
      <c r="K292" s="872"/>
      <c r="L292" s="908" t="s">
        <v>193</v>
      </c>
      <c r="M292" s="909"/>
      <c r="N292" s="909"/>
      <c r="O292" s="910"/>
      <c r="P292" s="900" t="s">
        <v>524</v>
      </c>
      <c r="Q292" s="901"/>
      <c r="R292" s="901"/>
      <c r="S292" s="902"/>
      <c r="T292" s="903" t="s">
        <v>525</v>
      </c>
      <c r="U292" s="904"/>
      <c r="V292" s="904"/>
      <c r="W292" s="905"/>
      <c r="X292" s="870"/>
      <c r="Y292" s="871"/>
      <c r="Z292" s="871"/>
      <c r="AA292" s="872"/>
    </row>
    <row r="293" spans="2:29" customFormat="1" ht="15" customHeight="1" x14ac:dyDescent="0.2">
      <c r="B293" s="330" t="s">
        <v>151</v>
      </c>
      <c r="C293" s="331"/>
      <c r="D293" s="331"/>
      <c r="E293" s="331"/>
      <c r="F293" s="331"/>
      <c r="G293" s="332"/>
      <c r="H293" s="1068">
        <f>IFERROR(AVERAGE(H269,H281*12/9),"")</f>
        <v>0</v>
      </c>
      <c r="I293" s="1069"/>
      <c r="J293" s="1069"/>
      <c r="K293" s="1070"/>
      <c r="L293" s="1068">
        <f>IFERROR(AVERAGE(L269,L281*12/9),"")</f>
        <v>0</v>
      </c>
      <c r="M293" s="1069"/>
      <c r="N293" s="1069"/>
      <c r="O293" s="1070"/>
      <c r="P293" s="1068">
        <f>IFERROR(AVERAGE(P269,P281*12/9),"")</f>
        <v>0</v>
      </c>
      <c r="Q293" s="1069"/>
      <c r="R293" s="1069">
        <f t="shared" ref="R293:R302" si="38">IFERROR(AVERAGE(R269,R281*12/9),"")</f>
        <v>0</v>
      </c>
      <c r="S293" s="1070"/>
      <c r="T293" s="1103" t="str">
        <f>IFERROR(P293/H293,"")</f>
        <v/>
      </c>
      <c r="U293" s="1104"/>
      <c r="V293" s="1104"/>
      <c r="W293" s="1105"/>
      <c r="X293" s="1094"/>
      <c r="Y293" s="1095"/>
      <c r="Z293" s="1095"/>
      <c r="AA293" s="1096"/>
    </row>
    <row r="294" spans="2:29" customFormat="1" ht="15" customHeight="1" x14ac:dyDescent="0.2">
      <c r="B294" s="330" t="s">
        <v>152</v>
      </c>
      <c r="C294" s="331"/>
      <c r="D294" s="331"/>
      <c r="E294" s="331"/>
      <c r="F294" s="331"/>
      <c r="G294" s="332"/>
      <c r="H294" s="1068">
        <f t="shared" ref="H294:H301" si="39">IFERROR(AVERAGE(H270,H282*12/9),"")</f>
        <v>0</v>
      </c>
      <c r="I294" s="1069"/>
      <c r="J294" s="1069"/>
      <c r="K294" s="1070"/>
      <c r="L294" s="1068">
        <f t="shared" ref="L294:L301" si="40">IFERROR(AVERAGE(L270,L282*12/9),"")</f>
        <v>0</v>
      </c>
      <c r="M294" s="1069"/>
      <c r="N294" s="1069"/>
      <c r="O294" s="1070"/>
      <c r="P294" s="1068">
        <f t="shared" ref="P294:P301" si="41">IFERROR(AVERAGE(P270,P282*12/9),"")</f>
        <v>0</v>
      </c>
      <c r="Q294" s="1069"/>
      <c r="R294" s="1069">
        <f t="shared" si="38"/>
        <v>0</v>
      </c>
      <c r="S294" s="1070"/>
      <c r="T294" s="1103" t="str">
        <f t="shared" ref="T294:T300" si="42">IFERROR(P294/H294,"")</f>
        <v/>
      </c>
      <c r="U294" s="1104"/>
      <c r="V294" s="1104"/>
      <c r="W294" s="1105"/>
      <c r="X294" s="1097"/>
      <c r="Y294" s="1098"/>
      <c r="Z294" s="1098"/>
      <c r="AA294" s="1099"/>
    </row>
    <row r="295" spans="2:29" customFormat="1" ht="15" customHeight="1" x14ac:dyDescent="0.2">
      <c r="B295" s="330" t="s">
        <v>153</v>
      </c>
      <c r="C295" s="331"/>
      <c r="D295" s="331"/>
      <c r="E295" s="331"/>
      <c r="F295" s="331"/>
      <c r="G295" s="332"/>
      <c r="H295" s="1068">
        <f t="shared" si="39"/>
        <v>0</v>
      </c>
      <c r="I295" s="1069"/>
      <c r="J295" s="1069"/>
      <c r="K295" s="1070"/>
      <c r="L295" s="1068">
        <f t="shared" si="40"/>
        <v>0</v>
      </c>
      <c r="M295" s="1069"/>
      <c r="N295" s="1069"/>
      <c r="O295" s="1070"/>
      <c r="P295" s="1068">
        <f t="shared" si="41"/>
        <v>0</v>
      </c>
      <c r="Q295" s="1069"/>
      <c r="R295" s="1069">
        <f t="shared" si="38"/>
        <v>0</v>
      </c>
      <c r="S295" s="1070"/>
      <c r="T295" s="1103" t="str">
        <f t="shared" si="42"/>
        <v/>
      </c>
      <c r="U295" s="1104"/>
      <c r="V295" s="1104"/>
      <c r="W295" s="1105"/>
      <c r="X295" s="1097"/>
      <c r="Y295" s="1098"/>
      <c r="Z295" s="1098"/>
      <c r="AA295" s="1099"/>
    </row>
    <row r="296" spans="2:29" customFormat="1" ht="15" customHeight="1" x14ac:dyDescent="0.2">
      <c r="B296" s="330" t="s">
        <v>154</v>
      </c>
      <c r="C296" s="331"/>
      <c r="D296" s="331"/>
      <c r="E296" s="331"/>
      <c r="F296" s="331"/>
      <c r="G296" s="332"/>
      <c r="H296" s="1068">
        <f t="shared" si="39"/>
        <v>0</v>
      </c>
      <c r="I296" s="1069"/>
      <c r="J296" s="1069"/>
      <c r="K296" s="1070"/>
      <c r="L296" s="1068">
        <f t="shared" si="40"/>
        <v>0</v>
      </c>
      <c r="M296" s="1069"/>
      <c r="N296" s="1069"/>
      <c r="O296" s="1070"/>
      <c r="P296" s="1068">
        <f t="shared" si="41"/>
        <v>0</v>
      </c>
      <c r="Q296" s="1069"/>
      <c r="R296" s="1069">
        <f t="shared" si="38"/>
        <v>0</v>
      </c>
      <c r="S296" s="1070"/>
      <c r="T296" s="1103" t="str">
        <f t="shared" si="42"/>
        <v/>
      </c>
      <c r="U296" s="1104"/>
      <c r="V296" s="1104"/>
      <c r="W296" s="1105"/>
      <c r="X296" s="1097"/>
      <c r="Y296" s="1098"/>
      <c r="Z296" s="1098"/>
      <c r="AA296" s="1099"/>
    </row>
    <row r="297" spans="2:29" customFormat="1" ht="15" customHeight="1" x14ac:dyDescent="0.2">
      <c r="B297" s="330" t="s">
        <v>155</v>
      </c>
      <c r="C297" s="331"/>
      <c r="D297" s="331"/>
      <c r="E297" s="331"/>
      <c r="F297" s="331"/>
      <c r="G297" s="332"/>
      <c r="H297" s="1068">
        <f t="shared" si="39"/>
        <v>0</v>
      </c>
      <c r="I297" s="1069"/>
      <c r="J297" s="1069"/>
      <c r="K297" s="1070"/>
      <c r="L297" s="1068">
        <f t="shared" si="40"/>
        <v>0</v>
      </c>
      <c r="M297" s="1069"/>
      <c r="N297" s="1069"/>
      <c r="O297" s="1070"/>
      <c r="P297" s="1068">
        <f t="shared" si="41"/>
        <v>0</v>
      </c>
      <c r="Q297" s="1069"/>
      <c r="R297" s="1069">
        <f t="shared" si="38"/>
        <v>0</v>
      </c>
      <c r="S297" s="1070"/>
      <c r="T297" s="1103" t="str">
        <f t="shared" si="42"/>
        <v/>
      </c>
      <c r="U297" s="1104"/>
      <c r="V297" s="1104"/>
      <c r="W297" s="1105"/>
      <c r="X297" s="1097"/>
      <c r="Y297" s="1098"/>
      <c r="Z297" s="1098"/>
      <c r="AA297" s="1099"/>
    </row>
    <row r="298" spans="2:29" customFormat="1" ht="15" customHeight="1" x14ac:dyDescent="0.2">
      <c r="B298" s="330" t="s">
        <v>156</v>
      </c>
      <c r="C298" s="331"/>
      <c r="D298" s="331"/>
      <c r="E298" s="331"/>
      <c r="F298" s="331"/>
      <c r="G298" s="332"/>
      <c r="H298" s="1068">
        <f t="shared" si="39"/>
        <v>0</v>
      </c>
      <c r="I298" s="1069"/>
      <c r="J298" s="1069"/>
      <c r="K298" s="1070"/>
      <c r="L298" s="1068">
        <f t="shared" si="40"/>
        <v>0</v>
      </c>
      <c r="M298" s="1069"/>
      <c r="N298" s="1069"/>
      <c r="O298" s="1070"/>
      <c r="P298" s="1068">
        <f t="shared" si="41"/>
        <v>0</v>
      </c>
      <c r="Q298" s="1069"/>
      <c r="R298" s="1069">
        <f t="shared" si="38"/>
        <v>0</v>
      </c>
      <c r="S298" s="1070"/>
      <c r="T298" s="1103" t="str">
        <f t="shared" si="42"/>
        <v/>
      </c>
      <c r="U298" s="1104"/>
      <c r="V298" s="1104"/>
      <c r="W298" s="1105"/>
      <c r="X298" s="1097"/>
      <c r="Y298" s="1098"/>
      <c r="Z298" s="1098"/>
      <c r="AA298" s="1099"/>
    </row>
    <row r="299" spans="2:29" customFormat="1" ht="15" customHeight="1" x14ac:dyDescent="0.2">
      <c r="B299" s="330" t="s">
        <v>157</v>
      </c>
      <c r="C299" s="331"/>
      <c r="D299" s="331"/>
      <c r="E299" s="331"/>
      <c r="F299" s="331"/>
      <c r="G299" s="332"/>
      <c r="H299" s="1068">
        <f t="shared" si="39"/>
        <v>0</v>
      </c>
      <c r="I299" s="1069"/>
      <c r="J299" s="1069"/>
      <c r="K299" s="1070"/>
      <c r="L299" s="1068">
        <f t="shared" si="40"/>
        <v>0</v>
      </c>
      <c r="M299" s="1069"/>
      <c r="N299" s="1069"/>
      <c r="O299" s="1070"/>
      <c r="P299" s="1068">
        <f t="shared" si="41"/>
        <v>0</v>
      </c>
      <c r="Q299" s="1069"/>
      <c r="R299" s="1069">
        <f t="shared" si="38"/>
        <v>0</v>
      </c>
      <c r="S299" s="1070"/>
      <c r="T299" s="1103" t="str">
        <f t="shared" si="42"/>
        <v/>
      </c>
      <c r="U299" s="1104"/>
      <c r="V299" s="1104"/>
      <c r="W299" s="1105"/>
      <c r="X299" s="1097"/>
      <c r="Y299" s="1098"/>
      <c r="Z299" s="1098"/>
      <c r="AA299" s="1099"/>
    </row>
    <row r="300" spans="2:29" customFormat="1" ht="15" customHeight="1" x14ac:dyDescent="0.2">
      <c r="B300" s="330" t="s">
        <v>158</v>
      </c>
      <c r="C300" s="331"/>
      <c r="D300" s="331"/>
      <c r="E300" s="331"/>
      <c r="F300" s="331"/>
      <c r="G300" s="332"/>
      <c r="H300" s="1068">
        <f t="shared" si="39"/>
        <v>0</v>
      </c>
      <c r="I300" s="1069"/>
      <c r="J300" s="1069"/>
      <c r="K300" s="1070"/>
      <c r="L300" s="1068">
        <f t="shared" si="40"/>
        <v>0</v>
      </c>
      <c r="M300" s="1069"/>
      <c r="N300" s="1069"/>
      <c r="O300" s="1070"/>
      <c r="P300" s="1068">
        <f t="shared" si="41"/>
        <v>0</v>
      </c>
      <c r="Q300" s="1069"/>
      <c r="R300" s="1069">
        <f t="shared" si="38"/>
        <v>0</v>
      </c>
      <c r="S300" s="1070"/>
      <c r="T300" s="1103" t="str">
        <f t="shared" si="42"/>
        <v/>
      </c>
      <c r="U300" s="1104"/>
      <c r="V300" s="1104"/>
      <c r="W300" s="1105"/>
      <c r="X300" s="1097"/>
      <c r="Y300" s="1098"/>
      <c r="Z300" s="1098"/>
      <c r="AA300" s="1099"/>
    </row>
    <row r="301" spans="2:29" customFormat="1" ht="15" customHeight="1" x14ac:dyDescent="0.2">
      <c r="B301" s="330" t="s">
        <v>159</v>
      </c>
      <c r="C301" s="331"/>
      <c r="D301" s="331"/>
      <c r="E301" s="331"/>
      <c r="F301" s="331"/>
      <c r="G301" s="332"/>
      <c r="H301" s="1068">
        <f t="shared" si="39"/>
        <v>0</v>
      </c>
      <c r="I301" s="1069"/>
      <c r="J301" s="1069"/>
      <c r="K301" s="1070"/>
      <c r="L301" s="1068">
        <f t="shared" si="40"/>
        <v>0</v>
      </c>
      <c r="M301" s="1069"/>
      <c r="N301" s="1069"/>
      <c r="O301" s="1070"/>
      <c r="P301" s="1068">
        <f t="shared" si="41"/>
        <v>0</v>
      </c>
      <c r="Q301" s="1069"/>
      <c r="R301" s="1069">
        <f t="shared" si="38"/>
        <v>0</v>
      </c>
      <c r="S301" s="1070"/>
      <c r="T301" s="1103" t="str">
        <f>IFERROR(P301/H301,"")</f>
        <v/>
      </c>
      <c r="U301" s="1104"/>
      <c r="V301" s="1104"/>
      <c r="W301" s="1105"/>
      <c r="X301" s="1097"/>
      <c r="Y301" s="1098"/>
      <c r="Z301" s="1098"/>
      <c r="AA301" s="1099"/>
    </row>
    <row r="302" spans="2:29" customFormat="1" ht="15" customHeight="1" x14ac:dyDescent="0.2">
      <c r="B302" s="693" t="s">
        <v>55</v>
      </c>
      <c r="C302" s="694"/>
      <c r="D302" s="694"/>
      <c r="E302" s="694"/>
      <c r="F302" s="694"/>
      <c r="G302" s="695"/>
      <c r="H302" s="1068">
        <f>IFERROR(AVERAGE(H278,H290*12/9),"")</f>
        <v>0</v>
      </c>
      <c r="I302" s="1069"/>
      <c r="J302" s="1069"/>
      <c r="K302" s="1070"/>
      <c r="L302" s="1068">
        <f>IFERROR(AVERAGE(L278,L290*12/9),"")</f>
        <v>0</v>
      </c>
      <c r="M302" s="1069"/>
      <c r="N302" s="1069"/>
      <c r="O302" s="1070"/>
      <c r="P302" s="1068">
        <f>IFERROR(AVERAGE(P278,P290*12/9),"")</f>
        <v>0</v>
      </c>
      <c r="Q302" s="1069"/>
      <c r="R302" s="1069">
        <f t="shared" si="38"/>
        <v>0</v>
      </c>
      <c r="S302" s="1070"/>
      <c r="T302" s="1103" t="str">
        <f>IFERROR(P302/H302,"")</f>
        <v/>
      </c>
      <c r="U302" s="1104"/>
      <c r="V302" s="1104"/>
      <c r="W302" s="1105"/>
      <c r="X302" s="1100"/>
      <c r="Y302" s="1101"/>
      <c r="Z302" s="1101"/>
      <c r="AA302" s="1102"/>
    </row>
    <row r="303" spans="2:29" s="114" customFormat="1" ht="15" customHeight="1" x14ac:dyDescent="0.2">
      <c r="B303" s="292" t="s">
        <v>632</v>
      </c>
      <c r="C303" s="149"/>
      <c r="D303" s="149"/>
      <c r="E303" s="149"/>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150"/>
      <c r="AC303" s="150"/>
    </row>
    <row r="304" spans="2:29" s="114" customFormat="1" ht="15" customHeight="1" x14ac:dyDescent="0.2">
      <c r="B304" s="147" t="s">
        <v>485</v>
      </c>
      <c r="C304" s="149"/>
      <c r="D304" s="149"/>
      <c r="E304" s="149"/>
      <c r="F304" s="150"/>
      <c r="G304" s="150"/>
      <c r="H304" s="150"/>
      <c r="I304" s="150"/>
      <c r="J304" s="150"/>
      <c r="K304" s="150"/>
      <c r="L304" s="150"/>
      <c r="M304" s="150"/>
      <c r="N304" s="150"/>
      <c r="O304" s="150"/>
      <c r="P304" s="150"/>
      <c r="Q304" s="150"/>
      <c r="R304" s="150"/>
      <c r="S304" s="150"/>
      <c r="T304" s="150"/>
      <c r="U304" s="150"/>
      <c r="V304" s="150"/>
      <c r="W304" s="150"/>
      <c r="X304" s="150"/>
      <c r="Y304" s="150"/>
      <c r="Z304" s="150"/>
      <c r="AA304" s="150"/>
      <c r="AB304" s="150"/>
      <c r="AC304" s="150"/>
    </row>
    <row r="305" spans="2:27" customFormat="1" ht="15" customHeight="1" x14ac:dyDescent="0.2">
      <c r="B305" s="136"/>
      <c r="C305" s="136"/>
      <c r="D305" s="136"/>
      <c r="E305" s="136"/>
      <c r="F305" s="136"/>
      <c r="G305" s="136"/>
      <c r="H305" s="291"/>
      <c r="I305" s="291"/>
      <c r="J305" s="291"/>
      <c r="K305" s="291"/>
      <c r="L305" s="291"/>
      <c r="M305" s="291"/>
      <c r="N305" s="291"/>
      <c r="O305" s="291"/>
      <c r="P305" s="291"/>
      <c r="Q305" s="291"/>
      <c r="R305" s="291"/>
      <c r="S305" s="291"/>
      <c r="T305" s="291"/>
      <c r="U305" s="291"/>
      <c r="V305" s="291"/>
      <c r="W305" s="291"/>
      <c r="X305" s="10"/>
      <c r="Y305" s="10"/>
      <c r="Z305" s="10"/>
      <c r="AA305" s="10"/>
    </row>
    <row r="306" spans="2:27" s="114" customFormat="1" ht="15" customHeight="1" x14ac:dyDescent="0.2">
      <c r="B306" s="114" t="s">
        <v>630</v>
      </c>
    </row>
    <row r="307" spans="2:27" customFormat="1" ht="14.25" customHeight="1" x14ac:dyDescent="0.2">
      <c r="B307" s="867" t="s">
        <v>28</v>
      </c>
      <c r="C307" s="868"/>
      <c r="D307" s="868"/>
      <c r="E307" s="868"/>
      <c r="F307" s="868"/>
      <c r="G307" s="869"/>
      <c r="H307" s="867" t="s">
        <v>531</v>
      </c>
      <c r="I307" s="868"/>
      <c r="J307" s="868"/>
      <c r="K307" s="868"/>
      <c r="L307" s="83"/>
      <c r="M307" s="188"/>
      <c r="N307" s="188"/>
      <c r="O307" s="222"/>
      <c r="P307" s="83"/>
      <c r="Q307" s="188"/>
      <c r="R307" s="188"/>
      <c r="S307" s="222"/>
      <c r="T307" s="83"/>
      <c r="U307" s="188"/>
      <c r="V307" s="188"/>
      <c r="W307" s="222"/>
      <c r="X307" s="867" t="s">
        <v>103</v>
      </c>
      <c r="Y307" s="868"/>
      <c r="Z307" s="868"/>
      <c r="AA307" s="869"/>
    </row>
    <row r="308" spans="2:27" customFormat="1" ht="30.75" customHeight="1" x14ac:dyDescent="0.2">
      <c r="B308" s="870"/>
      <c r="C308" s="871"/>
      <c r="D308" s="871"/>
      <c r="E308" s="871"/>
      <c r="F308" s="871"/>
      <c r="G308" s="872"/>
      <c r="H308" s="870"/>
      <c r="I308" s="871"/>
      <c r="J308" s="871"/>
      <c r="K308" s="872"/>
      <c r="L308" s="908" t="s">
        <v>193</v>
      </c>
      <c r="M308" s="909"/>
      <c r="N308" s="909"/>
      <c r="O308" s="910"/>
      <c r="P308" s="1106" t="s">
        <v>524</v>
      </c>
      <c r="Q308" s="1107"/>
      <c r="R308" s="1107"/>
      <c r="S308" s="1108"/>
      <c r="T308" s="1106" t="s">
        <v>525</v>
      </c>
      <c r="U308" s="1107"/>
      <c r="V308" s="1107"/>
      <c r="W308" s="1108"/>
      <c r="X308" s="870"/>
      <c r="Y308" s="871"/>
      <c r="Z308" s="871"/>
      <c r="AA308" s="872"/>
    </row>
    <row r="309" spans="2:27" customFormat="1" ht="15" customHeight="1" x14ac:dyDescent="0.2">
      <c r="B309" s="330" t="s">
        <v>151</v>
      </c>
      <c r="C309" s="331"/>
      <c r="D309" s="331"/>
      <c r="E309" s="331"/>
      <c r="F309" s="331"/>
      <c r="G309" s="332"/>
      <c r="H309" s="1109"/>
      <c r="I309" s="1110"/>
      <c r="J309" s="1133">
        <v>0</v>
      </c>
      <c r="K309" s="1134"/>
      <c r="L309" s="1109"/>
      <c r="M309" s="1110"/>
      <c r="N309" s="1133">
        <v>0</v>
      </c>
      <c r="O309" s="1134"/>
      <c r="P309" s="1121"/>
      <c r="Q309" s="1122"/>
      <c r="R309" s="1122"/>
      <c r="S309" s="1123"/>
      <c r="T309" s="1103" t="str">
        <f>IFERROR(P309/H309,"")</f>
        <v/>
      </c>
      <c r="U309" s="1104"/>
      <c r="V309" s="1104"/>
      <c r="W309" s="1105"/>
      <c r="X309" s="1094"/>
      <c r="Y309" s="1095"/>
      <c r="Z309" s="1095"/>
      <c r="AA309" s="1096"/>
    </row>
    <row r="310" spans="2:27" customFormat="1" ht="15" customHeight="1" x14ac:dyDescent="0.2">
      <c r="B310" s="330" t="s">
        <v>152</v>
      </c>
      <c r="C310" s="331"/>
      <c r="D310" s="331"/>
      <c r="E310" s="331"/>
      <c r="F310" s="331"/>
      <c r="G310" s="332"/>
      <c r="H310" s="1109"/>
      <c r="I310" s="1110"/>
      <c r="J310" s="1133">
        <v>0</v>
      </c>
      <c r="K310" s="1134"/>
      <c r="L310" s="1109"/>
      <c r="M310" s="1110"/>
      <c r="N310" s="1133">
        <v>0</v>
      </c>
      <c r="O310" s="1134"/>
      <c r="P310" s="1121"/>
      <c r="Q310" s="1122"/>
      <c r="R310" s="1122"/>
      <c r="S310" s="1123"/>
      <c r="T310" s="1103" t="str">
        <f t="shared" ref="T310:T317" si="43">IFERROR(P310/H310,"")</f>
        <v/>
      </c>
      <c r="U310" s="1104"/>
      <c r="V310" s="1104"/>
      <c r="W310" s="1105"/>
      <c r="X310" s="1097"/>
      <c r="Y310" s="1098"/>
      <c r="Z310" s="1098"/>
      <c r="AA310" s="1099"/>
    </row>
    <row r="311" spans="2:27" customFormat="1" ht="15" customHeight="1" x14ac:dyDescent="0.2">
      <c r="B311" s="330" t="s">
        <v>153</v>
      </c>
      <c r="C311" s="331"/>
      <c r="D311" s="331"/>
      <c r="E311" s="331"/>
      <c r="F311" s="331"/>
      <c r="G311" s="332"/>
      <c r="H311" s="1109"/>
      <c r="I311" s="1110"/>
      <c r="J311" s="1133">
        <v>0</v>
      </c>
      <c r="K311" s="1134"/>
      <c r="L311" s="1109"/>
      <c r="M311" s="1110"/>
      <c r="N311" s="1133">
        <v>0</v>
      </c>
      <c r="O311" s="1134"/>
      <c r="P311" s="1121"/>
      <c r="Q311" s="1122"/>
      <c r="R311" s="1122"/>
      <c r="S311" s="1123"/>
      <c r="T311" s="1103" t="str">
        <f t="shared" si="43"/>
        <v/>
      </c>
      <c r="U311" s="1104"/>
      <c r="V311" s="1104"/>
      <c r="W311" s="1105"/>
      <c r="X311" s="1097"/>
      <c r="Y311" s="1098"/>
      <c r="Z311" s="1098"/>
      <c r="AA311" s="1099"/>
    </row>
    <row r="312" spans="2:27" customFormat="1" ht="15" customHeight="1" x14ac:dyDescent="0.2">
      <c r="B312" s="330" t="s">
        <v>154</v>
      </c>
      <c r="C312" s="331"/>
      <c r="D312" s="331"/>
      <c r="E312" s="331"/>
      <c r="F312" s="331"/>
      <c r="G312" s="332"/>
      <c r="H312" s="1109"/>
      <c r="I312" s="1110"/>
      <c r="J312" s="1133">
        <v>0</v>
      </c>
      <c r="K312" s="1134"/>
      <c r="L312" s="1109"/>
      <c r="M312" s="1110"/>
      <c r="N312" s="1133">
        <v>0</v>
      </c>
      <c r="O312" s="1134"/>
      <c r="P312" s="1121"/>
      <c r="Q312" s="1122"/>
      <c r="R312" s="1122"/>
      <c r="S312" s="1123"/>
      <c r="T312" s="1103" t="str">
        <f t="shared" si="43"/>
        <v/>
      </c>
      <c r="U312" s="1104"/>
      <c r="V312" s="1104"/>
      <c r="W312" s="1105"/>
      <c r="X312" s="1097"/>
      <c r="Y312" s="1098"/>
      <c r="Z312" s="1098"/>
      <c r="AA312" s="1099"/>
    </row>
    <row r="313" spans="2:27" customFormat="1" ht="15" customHeight="1" x14ac:dyDescent="0.2">
      <c r="B313" s="330" t="s">
        <v>155</v>
      </c>
      <c r="C313" s="331"/>
      <c r="D313" s="331"/>
      <c r="E313" s="331"/>
      <c r="F313" s="331"/>
      <c r="G313" s="332"/>
      <c r="H313" s="1109"/>
      <c r="I313" s="1110"/>
      <c r="J313" s="1133">
        <v>0</v>
      </c>
      <c r="K313" s="1134"/>
      <c r="L313" s="1109"/>
      <c r="M313" s="1110"/>
      <c r="N313" s="1133">
        <v>0</v>
      </c>
      <c r="O313" s="1134"/>
      <c r="P313" s="1121"/>
      <c r="Q313" s="1122"/>
      <c r="R313" s="1122"/>
      <c r="S313" s="1123"/>
      <c r="T313" s="1103" t="str">
        <f t="shared" si="43"/>
        <v/>
      </c>
      <c r="U313" s="1104"/>
      <c r="V313" s="1104"/>
      <c r="W313" s="1105"/>
      <c r="X313" s="1097"/>
      <c r="Y313" s="1098"/>
      <c r="Z313" s="1098"/>
      <c r="AA313" s="1099"/>
    </row>
    <row r="314" spans="2:27" customFormat="1" ht="15" customHeight="1" x14ac:dyDescent="0.2">
      <c r="B314" s="330" t="s">
        <v>156</v>
      </c>
      <c r="C314" s="331"/>
      <c r="D314" s="331"/>
      <c r="E314" s="331"/>
      <c r="F314" s="331"/>
      <c r="G314" s="332"/>
      <c r="H314" s="1109"/>
      <c r="I314" s="1110"/>
      <c r="J314" s="1133">
        <v>0</v>
      </c>
      <c r="K314" s="1134"/>
      <c r="L314" s="1109"/>
      <c r="M314" s="1110"/>
      <c r="N314" s="1133">
        <v>0</v>
      </c>
      <c r="O314" s="1134"/>
      <c r="P314" s="1121"/>
      <c r="Q314" s="1122"/>
      <c r="R314" s="1122"/>
      <c r="S314" s="1123"/>
      <c r="T314" s="1103" t="str">
        <f t="shared" si="43"/>
        <v/>
      </c>
      <c r="U314" s="1104"/>
      <c r="V314" s="1104"/>
      <c r="W314" s="1105"/>
      <c r="X314" s="1097"/>
      <c r="Y314" s="1098"/>
      <c r="Z314" s="1098"/>
      <c r="AA314" s="1099"/>
    </row>
    <row r="315" spans="2:27" customFormat="1" ht="15" customHeight="1" x14ac:dyDescent="0.2">
      <c r="B315" s="330" t="s">
        <v>157</v>
      </c>
      <c r="C315" s="331"/>
      <c r="D315" s="331"/>
      <c r="E315" s="331"/>
      <c r="F315" s="331"/>
      <c r="G315" s="332"/>
      <c r="H315" s="1109"/>
      <c r="I315" s="1110"/>
      <c r="J315" s="1133">
        <v>0</v>
      </c>
      <c r="K315" s="1134"/>
      <c r="L315" s="1109"/>
      <c r="M315" s="1110"/>
      <c r="N315" s="1133">
        <v>0</v>
      </c>
      <c r="O315" s="1134"/>
      <c r="P315" s="1121"/>
      <c r="Q315" s="1122"/>
      <c r="R315" s="1122"/>
      <c r="S315" s="1123"/>
      <c r="T315" s="1103" t="str">
        <f t="shared" si="43"/>
        <v/>
      </c>
      <c r="U315" s="1104"/>
      <c r="V315" s="1104"/>
      <c r="W315" s="1105"/>
      <c r="X315" s="1097"/>
      <c r="Y315" s="1098"/>
      <c r="Z315" s="1098"/>
      <c r="AA315" s="1099"/>
    </row>
    <row r="316" spans="2:27" customFormat="1" ht="15" customHeight="1" x14ac:dyDescent="0.2">
      <c r="B316" s="330" t="s">
        <v>158</v>
      </c>
      <c r="C316" s="331"/>
      <c r="D316" s="331"/>
      <c r="E316" s="331"/>
      <c r="F316" s="331"/>
      <c r="G316" s="332"/>
      <c r="H316" s="1109"/>
      <c r="I316" s="1110"/>
      <c r="J316" s="1133">
        <v>0</v>
      </c>
      <c r="K316" s="1134"/>
      <c r="L316" s="1109"/>
      <c r="M316" s="1110"/>
      <c r="N316" s="1133">
        <v>0</v>
      </c>
      <c r="O316" s="1134"/>
      <c r="P316" s="1121"/>
      <c r="Q316" s="1122"/>
      <c r="R316" s="1122"/>
      <c r="S316" s="1123"/>
      <c r="T316" s="1103" t="str">
        <f t="shared" si="43"/>
        <v/>
      </c>
      <c r="U316" s="1104"/>
      <c r="V316" s="1104"/>
      <c r="W316" s="1105"/>
      <c r="X316" s="1097"/>
      <c r="Y316" s="1098"/>
      <c r="Z316" s="1098"/>
      <c r="AA316" s="1099"/>
    </row>
    <row r="317" spans="2:27" customFormat="1" ht="15" customHeight="1" x14ac:dyDescent="0.2">
      <c r="B317" s="330" t="s">
        <v>159</v>
      </c>
      <c r="C317" s="331"/>
      <c r="D317" s="331"/>
      <c r="E317" s="331"/>
      <c r="F317" s="331"/>
      <c r="G317" s="332"/>
      <c r="H317" s="1109"/>
      <c r="I317" s="1110"/>
      <c r="J317" s="1133">
        <v>0</v>
      </c>
      <c r="K317" s="1134"/>
      <c r="L317" s="1109"/>
      <c r="M317" s="1110"/>
      <c r="N317" s="1133">
        <v>0</v>
      </c>
      <c r="O317" s="1134"/>
      <c r="P317" s="1121"/>
      <c r="Q317" s="1122"/>
      <c r="R317" s="1122"/>
      <c r="S317" s="1123"/>
      <c r="T317" s="1103" t="str">
        <f t="shared" si="43"/>
        <v/>
      </c>
      <c r="U317" s="1104"/>
      <c r="V317" s="1104"/>
      <c r="W317" s="1105"/>
      <c r="X317" s="1097"/>
      <c r="Y317" s="1098"/>
      <c r="Z317" s="1098"/>
      <c r="AA317" s="1099"/>
    </row>
    <row r="318" spans="2:27" customFormat="1" ht="15" customHeight="1" x14ac:dyDescent="0.2">
      <c r="B318" s="693" t="s">
        <v>55</v>
      </c>
      <c r="C318" s="694"/>
      <c r="D318" s="694"/>
      <c r="E318" s="694"/>
      <c r="F318" s="694"/>
      <c r="G318" s="695"/>
      <c r="H318" s="1068">
        <f>SUM(H309:I317)</f>
        <v>0</v>
      </c>
      <c r="I318" s="1069"/>
      <c r="J318" s="1075">
        <f>SUM(J309:K317)</f>
        <v>0</v>
      </c>
      <c r="K318" s="1076"/>
      <c r="L318" s="1068">
        <f>SUM(L309:M317)</f>
        <v>0</v>
      </c>
      <c r="M318" s="1069"/>
      <c r="N318" s="1075">
        <f>SUM(N309:O317)</f>
        <v>0</v>
      </c>
      <c r="O318" s="1076"/>
      <c r="P318" s="1068">
        <f>SUM(P309:S317)</f>
        <v>0</v>
      </c>
      <c r="Q318" s="1069"/>
      <c r="R318" s="1069"/>
      <c r="S318" s="1070"/>
      <c r="T318" s="1103" t="str">
        <f>IFERROR(P318/H318,"")</f>
        <v/>
      </c>
      <c r="U318" s="1104"/>
      <c r="V318" s="1104"/>
      <c r="W318" s="1105"/>
      <c r="X318" s="1100"/>
      <c r="Y318" s="1101"/>
      <c r="Z318" s="1101"/>
      <c r="AA318" s="1102"/>
    </row>
    <row r="319" spans="2:27" customFormat="1" ht="14.25" customHeight="1" x14ac:dyDescent="0.2">
      <c r="B319" s="867" t="s">
        <v>28</v>
      </c>
      <c r="C319" s="868"/>
      <c r="D319" s="868"/>
      <c r="E319" s="868"/>
      <c r="F319" s="868"/>
      <c r="G319" s="869"/>
      <c r="H319" s="867" t="s">
        <v>532</v>
      </c>
      <c r="I319" s="868"/>
      <c r="J319" s="868"/>
      <c r="K319" s="868"/>
      <c r="L319" s="83"/>
      <c r="M319" s="188"/>
      <c r="N319" s="188"/>
      <c r="O319" s="222"/>
      <c r="P319" s="83"/>
      <c r="Q319" s="188"/>
      <c r="R319" s="188"/>
      <c r="S319" s="222"/>
      <c r="T319" s="83"/>
      <c r="U319" s="188"/>
      <c r="V319" s="188"/>
      <c r="W319" s="222"/>
      <c r="X319" s="867" t="s">
        <v>103</v>
      </c>
      <c r="Y319" s="868"/>
      <c r="Z319" s="868"/>
      <c r="AA319" s="869"/>
    </row>
    <row r="320" spans="2:27" customFormat="1" ht="30.75" customHeight="1" x14ac:dyDescent="0.2">
      <c r="B320" s="870"/>
      <c r="C320" s="871"/>
      <c r="D320" s="871"/>
      <c r="E320" s="871"/>
      <c r="F320" s="871"/>
      <c r="G320" s="872"/>
      <c r="H320" s="870"/>
      <c r="I320" s="871"/>
      <c r="J320" s="871"/>
      <c r="K320" s="872"/>
      <c r="L320" s="908" t="s">
        <v>193</v>
      </c>
      <c r="M320" s="909"/>
      <c r="N320" s="909"/>
      <c r="O320" s="910"/>
      <c r="P320" s="1106" t="s">
        <v>524</v>
      </c>
      <c r="Q320" s="1107"/>
      <c r="R320" s="1107"/>
      <c r="S320" s="1108"/>
      <c r="T320" s="1106" t="s">
        <v>525</v>
      </c>
      <c r="U320" s="1107"/>
      <c r="V320" s="1107"/>
      <c r="W320" s="1108"/>
      <c r="X320" s="870"/>
      <c r="Y320" s="871"/>
      <c r="Z320" s="871"/>
      <c r="AA320" s="872"/>
    </row>
    <row r="321" spans="2:27" customFormat="1" ht="15" customHeight="1" x14ac:dyDescent="0.2">
      <c r="B321" s="330" t="s">
        <v>151</v>
      </c>
      <c r="C321" s="331"/>
      <c r="D321" s="331"/>
      <c r="E321" s="331"/>
      <c r="F321" s="331"/>
      <c r="G321" s="332"/>
      <c r="H321" s="1109"/>
      <c r="I321" s="1110"/>
      <c r="J321" s="1133">
        <v>0</v>
      </c>
      <c r="K321" s="1134"/>
      <c r="L321" s="1109"/>
      <c r="M321" s="1110"/>
      <c r="N321" s="1133">
        <v>0</v>
      </c>
      <c r="O321" s="1134"/>
      <c r="P321" s="1121"/>
      <c r="Q321" s="1122"/>
      <c r="R321" s="1122"/>
      <c r="S321" s="1123"/>
      <c r="T321" s="1103" t="str">
        <f>IFERROR(P321/H321,"")</f>
        <v/>
      </c>
      <c r="U321" s="1104"/>
      <c r="V321" s="1104"/>
      <c r="W321" s="1105"/>
      <c r="X321" s="1094"/>
      <c r="Y321" s="1095"/>
      <c r="Z321" s="1095"/>
      <c r="AA321" s="1096"/>
    </row>
    <row r="322" spans="2:27" customFormat="1" ht="15" customHeight="1" x14ac:dyDescent="0.2">
      <c r="B322" s="330" t="s">
        <v>152</v>
      </c>
      <c r="C322" s="331"/>
      <c r="D322" s="331"/>
      <c r="E322" s="331"/>
      <c r="F322" s="331"/>
      <c r="G322" s="332"/>
      <c r="H322" s="1109"/>
      <c r="I322" s="1110"/>
      <c r="J322" s="1133">
        <v>0</v>
      </c>
      <c r="K322" s="1134"/>
      <c r="L322" s="1109"/>
      <c r="M322" s="1110"/>
      <c r="N322" s="1133">
        <v>0</v>
      </c>
      <c r="O322" s="1134"/>
      <c r="P322" s="1121"/>
      <c r="Q322" s="1122"/>
      <c r="R322" s="1122"/>
      <c r="S322" s="1123"/>
      <c r="T322" s="1103" t="str">
        <f t="shared" ref="T322:T329" si="44">IFERROR(P322/H322,"")</f>
        <v/>
      </c>
      <c r="U322" s="1104"/>
      <c r="V322" s="1104"/>
      <c r="W322" s="1105"/>
      <c r="X322" s="1097"/>
      <c r="Y322" s="1098"/>
      <c r="Z322" s="1098"/>
      <c r="AA322" s="1099"/>
    </row>
    <row r="323" spans="2:27" customFormat="1" ht="15" customHeight="1" x14ac:dyDescent="0.2">
      <c r="B323" s="330" t="s">
        <v>153</v>
      </c>
      <c r="C323" s="331"/>
      <c r="D323" s="331"/>
      <c r="E323" s="331"/>
      <c r="F323" s="331"/>
      <c r="G323" s="332"/>
      <c r="H323" s="1109"/>
      <c r="I323" s="1110"/>
      <c r="J323" s="1133">
        <v>0</v>
      </c>
      <c r="K323" s="1134"/>
      <c r="L323" s="1109"/>
      <c r="M323" s="1110"/>
      <c r="N323" s="1133">
        <v>0</v>
      </c>
      <c r="O323" s="1134"/>
      <c r="P323" s="1121"/>
      <c r="Q323" s="1122"/>
      <c r="R323" s="1122"/>
      <c r="S323" s="1123"/>
      <c r="T323" s="1103" t="str">
        <f t="shared" si="44"/>
        <v/>
      </c>
      <c r="U323" s="1104"/>
      <c r="V323" s="1104"/>
      <c r="W323" s="1105"/>
      <c r="X323" s="1097"/>
      <c r="Y323" s="1098"/>
      <c r="Z323" s="1098"/>
      <c r="AA323" s="1099"/>
    </row>
    <row r="324" spans="2:27" customFormat="1" ht="15" customHeight="1" x14ac:dyDescent="0.2">
      <c r="B324" s="330" t="s">
        <v>154</v>
      </c>
      <c r="C324" s="331"/>
      <c r="D324" s="331"/>
      <c r="E324" s="331"/>
      <c r="F324" s="331"/>
      <c r="G324" s="332"/>
      <c r="H324" s="1109"/>
      <c r="I324" s="1110"/>
      <c r="J324" s="1133">
        <v>0</v>
      </c>
      <c r="K324" s="1134"/>
      <c r="L324" s="1109"/>
      <c r="M324" s="1110"/>
      <c r="N324" s="1133">
        <v>0</v>
      </c>
      <c r="O324" s="1134"/>
      <c r="P324" s="1121"/>
      <c r="Q324" s="1122"/>
      <c r="R324" s="1122"/>
      <c r="S324" s="1123"/>
      <c r="T324" s="1103" t="str">
        <f t="shared" si="44"/>
        <v/>
      </c>
      <c r="U324" s="1104"/>
      <c r="V324" s="1104"/>
      <c r="W324" s="1105"/>
      <c r="X324" s="1097"/>
      <c r="Y324" s="1098"/>
      <c r="Z324" s="1098"/>
      <c r="AA324" s="1099"/>
    </row>
    <row r="325" spans="2:27" customFormat="1" ht="15" customHeight="1" x14ac:dyDescent="0.2">
      <c r="B325" s="330" t="s">
        <v>155</v>
      </c>
      <c r="C325" s="331"/>
      <c r="D325" s="331"/>
      <c r="E325" s="331"/>
      <c r="F325" s="331"/>
      <c r="G325" s="332"/>
      <c r="H325" s="1109"/>
      <c r="I325" s="1110"/>
      <c r="J325" s="1133">
        <v>0</v>
      </c>
      <c r="K325" s="1134"/>
      <c r="L325" s="1109"/>
      <c r="M325" s="1110"/>
      <c r="N325" s="1133">
        <v>0</v>
      </c>
      <c r="O325" s="1134"/>
      <c r="P325" s="1121"/>
      <c r="Q325" s="1122"/>
      <c r="R325" s="1122"/>
      <c r="S325" s="1123"/>
      <c r="T325" s="1103" t="str">
        <f t="shared" si="44"/>
        <v/>
      </c>
      <c r="U325" s="1104"/>
      <c r="V325" s="1104"/>
      <c r="W325" s="1105"/>
      <c r="X325" s="1097"/>
      <c r="Y325" s="1098"/>
      <c r="Z325" s="1098"/>
      <c r="AA325" s="1099"/>
    </row>
    <row r="326" spans="2:27" customFormat="1" ht="15" customHeight="1" x14ac:dyDescent="0.2">
      <c r="B326" s="330" t="s">
        <v>156</v>
      </c>
      <c r="C326" s="331"/>
      <c r="D326" s="331"/>
      <c r="E326" s="331"/>
      <c r="F326" s="331"/>
      <c r="G326" s="332"/>
      <c r="H326" s="1109"/>
      <c r="I326" s="1110"/>
      <c r="J326" s="1133">
        <v>0</v>
      </c>
      <c r="K326" s="1134"/>
      <c r="L326" s="1109"/>
      <c r="M326" s="1110"/>
      <c r="N326" s="1133">
        <v>0</v>
      </c>
      <c r="O326" s="1134"/>
      <c r="P326" s="1121"/>
      <c r="Q326" s="1122"/>
      <c r="R326" s="1122"/>
      <c r="S326" s="1123"/>
      <c r="T326" s="1103" t="str">
        <f t="shared" si="44"/>
        <v/>
      </c>
      <c r="U326" s="1104"/>
      <c r="V326" s="1104"/>
      <c r="W326" s="1105"/>
      <c r="X326" s="1097"/>
      <c r="Y326" s="1098"/>
      <c r="Z326" s="1098"/>
      <c r="AA326" s="1099"/>
    </row>
    <row r="327" spans="2:27" customFormat="1" ht="15" customHeight="1" x14ac:dyDescent="0.2">
      <c r="B327" s="330" t="s">
        <v>157</v>
      </c>
      <c r="C327" s="331"/>
      <c r="D327" s="331"/>
      <c r="E327" s="331"/>
      <c r="F327" s="331"/>
      <c r="G327" s="332"/>
      <c r="H327" s="1109"/>
      <c r="I327" s="1110"/>
      <c r="J327" s="1133">
        <v>0</v>
      </c>
      <c r="K327" s="1134"/>
      <c r="L327" s="1109"/>
      <c r="M327" s="1110"/>
      <c r="N327" s="1133">
        <v>0</v>
      </c>
      <c r="O327" s="1134"/>
      <c r="P327" s="1121"/>
      <c r="Q327" s="1122"/>
      <c r="R327" s="1122"/>
      <c r="S327" s="1123"/>
      <c r="T327" s="1103" t="str">
        <f t="shared" si="44"/>
        <v/>
      </c>
      <c r="U327" s="1104"/>
      <c r="V327" s="1104"/>
      <c r="W327" s="1105"/>
      <c r="X327" s="1097"/>
      <c r="Y327" s="1098"/>
      <c r="Z327" s="1098"/>
      <c r="AA327" s="1099"/>
    </row>
    <row r="328" spans="2:27" customFormat="1" ht="15" customHeight="1" x14ac:dyDescent="0.2">
      <c r="B328" s="330" t="s">
        <v>158</v>
      </c>
      <c r="C328" s="331"/>
      <c r="D328" s="331"/>
      <c r="E328" s="331"/>
      <c r="F328" s="331"/>
      <c r="G328" s="332"/>
      <c r="H328" s="1109"/>
      <c r="I328" s="1110"/>
      <c r="J328" s="1133">
        <v>0</v>
      </c>
      <c r="K328" s="1134"/>
      <c r="L328" s="1109"/>
      <c r="M328" s="1110"/>
      <c r="N328" s="1133">
        <v>0</v>
      </c>
      <c r="O328" s="1134"/>
      <c r="P328" s="1121"/>
      <c r="Q328" s="1122"/>
      <c r="R328" s="1122"/>
      <c r="S328" s="1123"/>
      <c r="T328" s="1103" t="str">
        <f t="shared" si="44"/>
        <v/>
      </c>
      <c r="U328" s="1104"/>
      <c r="V328" s="1104"/>
      <c r="W328" s="1105"/>
      <c r="X328" s="1097"/>
      <c r="Y328" s="1098"/>
      <c r="Z328" s="1098"/>
      <c r="AA328" s="1099"/>
    </row>
    <row r="329" spans="2:27" customFormat="1" ht="15" customHeight="1" x14ac:dyDescent="0.2">
      <c r="B329" s="330" t="s">
        <v>159</v>
      </c>
      <c r="C329" s="331"/>
      <c r="D329" s="331"/>
      <c r="E329" s="331"/>
      <c r="F329" s="331"/>
      <c r="G329" s="332"/>
      <c r="H329" s="1109"/>
      <c r="I329" s="1110"/>
      <c r="J329" s="1133">
        <v>0</v>
      </c>
      <c r="K329" s="1134"/>
      <c r="L329" s="1109"/>
      <c r="M329" s="1110"/>
      <c r="N329" s="1133">
        <v>0</v>
      </c>
      <c r="O329" s="1134"/>
      <c r="P329" s="1121"/>
      <c r="Q329" s="1122"/>
      <c r="R329" s="1122"/>
      <c r="S329" s="1123"/>
      <c r="T329" s="1103" t="str">
        <f t="shared" si="44"/>
        <v/>
      </c>
      <c r="U329" s="1104"/>
      <c r="V329" s="1104"/>
      <c r="W329" s="1105"/>
      <c r="X329" s="1097"/>
      <c r="Y329" s="1098"/>
      <c r="Z329" s="1098"/>
      <c r="AA329" s="1099"/>
    </row>
    <row r="330" spans="2:27" customFormat="1" ht="15" customHeight="1" x14ac:dyDescent="0.2">
      <c r="B330" s="693" t="s">
        <v>55</v>
      </c>
      <c r="C330" s="694"/>
      <c r="D330" s="694"/>
      <c r="E330" s="694"/>
      <c r="F330" s="694"/>
      <c r="G330" s="695"/>
      <c r="H330" s="1068">
        <f>SUM(H321:I329)</f>
        <v>0</v>
      </c>
      <c r="I330" s="1069"/>
      <c r="J330" s="1075">
        <f>SUM(J321:K329)</f>
        <v>0</v>
      </c>
      <c r="K330" s="1076"/>
      <c r="L330" s="1068">
        <f>SUM(L321:M329)</f>
        <v>0</v>
      </c>
      <c r="M330" s="1069"/>
      <c r="N330" s="1075">
        <f>SUM(N321:O329)</f>
        <v>0</v>
      </c>
      <c r="O330" s="1076"/>
      <c r="P330" s="1068">
        <f>SUM(P321:S329)</f>
        <v>0</v>
      </c>
      <c r="Q330" s="1069"/>
      <c r="R330" s="1069"/>
      <c r="S330" s="1070"/>
      <c r="T330" s="1103" t="str">
        <f>IFERROR(P330/H330,"")</f>
        <v/>
      </c>
      <c r="U330" s="1104"/>
      <c r="V330" s="1104"/>
      <c r="W330" s="1105"/>
      <c r="X330" s="1100"/>
      <c r="Y330" s="1101"/>
      <c r="Z330" s="1101"/>
      <c r="AA330" s="1102"/>
    </row>
    <row r="331" spans="2:27" customFormat="1" ht="14.25" customHeight="1" x14ac:dyDescent="0.2">
      <c r="B331" s="867" t="s">
        <v>28</v>
      </c>
      <c r="C331" s="868"/>
      <c r="D331" s="868"/>
      <c r="E331" s="868"/>
      <c r="F331" s="868"/>
      <c r="G331" s="869"/>
      <c r="H331" s="867" t="s">
        <v>566</v>
      </c>
      <c r="I331" s="868"/>
      <c r="J331" s="868"/>
      <c r="K331" s="868"/>
      <c r="L331" s="83"/>
      <c r="M331" s="188"/>
      <c r="N331" s="188"/>
      <c r="O331" s="222"/>
      <c r="P331" s="900"/>
      <c r="Q331" s="901"/>
      <c r="R331" s="901"/>
      <c r="S331" s="902"/>
      <c r="T331" s="903"/>
      <c r="U331" s="904"/>
      <c r="V331" s="904"/>
      <c r="W331" s="905"/>
      <c r="X331" s="867" t="s">
        <v>103</v>
      </c>
      <c r="Y331" s="868"/>
      <c r="Z331" s="868"/>
      <c r="AA331" s="869"/>
    </row>
    <row r="332" spans="2:27" customFormat="1" ht="30.75" customHeight="1" x14ac:dyDescent="0.2">
      <c r="B332" s="870"/>
      <c r="C332" s="871"/>
      <c r="D332" s="871"/>
      <c r="E332" s="871"/>
      <c r="F332" s="871"/>
      <c r="G332" s="872"/>
      <c r="H332" s="870"/>
      <c r="I332" s="871"/>
      <c r="J332" s="871"/>
      <c r="K332" s="872"/>
      <c r="L332" s="908" t="s">
        <v>193</v>
      </c>
      <c r="M332" s="909"/>
      <c r="N332" s="909"/>
      <c r="O332" s="910"/>
      <c r="P332" s="900" t="s">
        <v>524</v>
      </c>
      <c r="Q332" s="901"/>
      <c r="R332" s="901"/>
      <c r="S332" s="902"/>
      <c r="T332" s="903" t="s">
        <v>525</v>
      </c>
      <c r="U332" s="904"/>
      <c r="V332" s="904"/>
      <c r="W332" s="905"/>
      <c r="X332" s="870"/>
      <c r="Y332" s="871"/>
      <c r="Z332" s="871"/>
      <c r="AA332" s="872"/>
    </row>
    <row r="333" spans="2:27" customFormat="1" ht="15" customHeight="1" x14ac:dyDescent="0.2">
      <c r="B333" s="330" t="s">
        <v>151</v>
      </c>
      <c r="C333" s="331"/>
      <c r="D333" s="331"/>
      <c r="E333" s="331"/>
      <c r="F333" s="331"/>
      <c r="G333" s="332"/>
      <c r="H333" s="1068">
        <f>IFERROR(AVERAGE(H309,H321*12/9),"")</f>
        <v>0</v>
      </c>
      <c r="I333" s="1069"/>
      <c r="J333" s="1075">
        <f>IFERROR(AVERAGE(J309,J321*12/9),"")</f>
        <v>0</v>
      </c>
      <c r="K333" s="1076"/>
      <c r="L333" s="1068">
        <f>IFERROR(AVERAGE(L309,L321*12/9),"")</f>
        <v>0</v>
      </c>
      <c r="M333" s="1069"/>
      <c r="N333" s="1075">
        <f>IFERROR(AVERAGE(N309,N321*12/9),"")</f>
        <v>0</v>
      </c>
      <c r="O333" s="1076"/>
      <c r="P333" s="1068">
        <f>IFERROR(AVERAGE(P309,P321*12/9),"")</f>
        <v>0</v>
      </c>
      <c r="Q333" s="1069"/>
      <c r="R333" s="1069">
        <f t="shared" ref="R333:R342" si="45">IFERROR(AVERAGE(R309,R321*12/9),"")</f>
        <v>0</v>
      </c>
      <c r="S333" s="1070"/>
      <c r="T333" s="1103" t="str">
        <f>IFERROR(P333/H333,"")</f>
        <v/>
      </c>
      <c r="U333" s="1104"/>
      <c r="V333" s="1104"/>
      <c r="W333" s="1105"/>
      <c r="X333" s="1094"/>
      <c r="Y333" s="1095"/>
      <c r="Z333" s="1095"/>
      <c r="AA333" s="1096"/>
    </row>
    <row r="334" spans="2:27" customFormat="1" ht="15" customHeight="1" x14ac:dyDescent="0.2">
      <c r="B334" s="330" t="s">
        <v>152</v>
      </c>
      <c r="C334" s="331"/>
      <c r="D334" s="331"/>
      <c r="E334" s="331"/>
      <c r="F334" s="331"/>
      <c r="G334" s="332"/>
      <c r="H334" s="1068">
        <f t="shared" ref="H334:H341" si="46">IFERROR(AVERAGE(H310,H322*12/9),"")</f>
        <v>0</v>
      </c>
      <c r="I334" s="1069"/>
      <c r="J334" s="1075">
        <f t="shared" ref="J334:J341" si="47">IFERROR(AVERAGE(J310,J322*12/9),"")</f>
        <v>0</v>
      </c>
      <c r="K334" s="1076"/>
      <c r="L334" s="1068">
        <f t="shared" ref="L334:L342" si="48">IFERROR(AVERAGE(L310,L322*12/9),"")</f>
        <v>0</v>
      </c>
      <c r="M334" s="1069"/>
      <c r="N334" s="1075">
        <f t="shared" ref="N334:N341" si="49">IFERROR(AVERAGE(N310,N322*12/9),"")</f>
        <v>0</v>
      </c>
      <c r="O334" s="1076"/>
      <c r="P334" s="1068">
        <f t="shared" ref="P334:P342" si="50">IFERROR(AVERAGE(P310,P322*12/9),"")</f>
        <v>0</v>
      </c>
      <c r="Q334" s="1069"/>
      <c r="R334" s="1069">
        <f t="shared" si="45"/>
        <v>0</v>
      </c>
      <c r="S334" s="1070"/>
      <c r="T334" s="1103" t="str">
        <f t="shared" ref="T334:T342" si="51">IFERROR(P334/H334,"")</f>
        <v/>
      </c>
      <c r="U334" s="1104"/>
      <c r="V334" s="1104"/>
      <c r="W334" s="1105"/>
      <c r="X334" s="1097"/>
      <c r="Y334" s="1098"/>
      <c r="Z334" s="1098"/>
      <c r="AA334" s="1099"/>
    </row>
    <row r="335" spans="2:27" customFormat="1" ht="15" customHeight="1" x14ac:dyDescent="0.2">
      <c r="B335" s="330" t="s">
        <v>153</v>
      </c>
      <c r="C335" s="331"/>
      <c r="D335" s="331"/>
      <c r="E335" s="331"/>
      <c r="F335" s="331"/>
      <c r="G335" s="332"/>
      <c r="H335" s="1068">
        <f t="shared" si="46"/>
        <v>0</v>
      </c>
      <c r="I335" s="1069"/>
      <c r="J335" s="1075">
        <f t="shared" si="47"/>
        <v>0</v>
      </c>
      <c r="K335" s="1076"/>
      <c r="L335" s="1068">
        <f t="shared" si="48"/>
        <v>0</v>
      </c>
      <c r="M335" s="1069"/>
      <c r="N335" s="1075">
        <f t="shared" si="49"/>
        <v>0</v>
      </c>
      <c r="O335" s="1076"/>
      <c r="P335" s="1068">
        <f t="shared" si="50"/>
        <v>0</v>
      </c>
      <c r="Q335" s="1069"/>
      <c r="R335" s="1069">
        <f t="shared" si="45"/>
        <v>0</v>
      </c>
      <c r="S335" s="1070"/>
      <c r="T335" s="1103" t="str">
        <f t="shared" si="51"/>
        <v/>
      </c>
      <c r="U335" s="1104"/>
      <c r="V335" s="1104"/>
      <c r="W335" s="1105"/>
      <c r="X335" s="1097"/>
      <c r="Y335" s="1098"/>
      <c r="Z335" s="1098"/>
      <c r="AA335" s="1099"/>
    </row>
    <row r="336" spans="2:27" customFormat="1" ht="15" customHeight="1" x14ac:dyDescent="0.2">
      <c r="B336" s="330" t="s">
        <v>154</v>
      </c>
      <c r="C336" s="331"/>
      <c r="D336" s="331"/>
      <c r="E336" s="331"/>
      <c r="F336" s="331"/>
      <c r="G336" s="332"/>
      <c r="H336" s="1068">
        <f t="shared" si="46"/>
        <v>0</v>
      </c>
      <c r="I336" s="1069"/>
      <c r="J336" s="1075">
        <f t="shared" si="47"/>
        <v>0</v>
      </c>
      <c r="K336" s="1076"/>
      <c r="L336" s="1068">
        <f t="shared" si="48"/>
        <v>0</v>
      </c>
      <c r="M336" s="1069"/>
      <c r="N336" s="1075">
        <f t="shared" si="49"/>
        <v>0</v>
      </c>
      <c r="O336" s="1076"/>
      <c r="P336" s="1068">
        <f t="shared" si="50"/>
        <v>0</v>
      </c>
      <c r="Q336" s="1069"/>
      <c r="R336" s="1069">
        <f t="shared" si="45"/>
        <v>0</v>
      </c>
      <c r="S336" s="1070"/>
      <c r="T336" s="1103" t="str">
        <f t="shared" si="51"/>
        <v/>
      </c>
      <c r="U336" s="1104"/>
      <c r="V336" s="1104"/>
      <c r="W336" s="1105"/>
      <c r="X336" s="1097"/>
      <c r="Y336" s="1098"/>
      <c r="Z336" s="1098"/>
      <c r="AA336" s="1099"/>
    </row>
    <row r="337" spans="2:29" customFormat="1" ht="15" customHeight="1" x14ac:dyDescent="0.2">
      <c r="B337" s="330" t="s">
        <v>155</v>
      </c>
      <c r="C337" s="331"/>
      <c r="D337" s="331"/>
      <c r="E337" s="331"/>
      <c r="F337" s="331"/>
      <c r="G337" s="332"/>
      <c r="H337" s="1068">
        <f t="shared" si="46"/>
        <v>0</v>
      </c>
      <c r="I337" s="1069"/>
      <c r="J337" s="1075">
        <f t="shared" si="47"/>
        <v>0</v>
      </c>
      <c r="K337" s="1076"/>
      <c r="L337" s="1068">
        <f t="shared" si="48"/>
        <v>0</v>
      </c>
      <c r="M337" s="1069"/>
      <c r="N337" s="1075">
        <f t="shared" si="49"/>
        <v>0</v>
      </c>
      <c r="O337" s="1076"/>
      <c r="P337" s="1068">
        <f t="shared" si="50"/>
        <v>0</v>
      </c>
      <c r="Q337" s="1069"/>
      <c r="R337" s="1069">
        <f t="shared" si="45"/>
        <v>0</v>
      </c>
      <c r="S337" s="1070"/>
      <c r="T337" s="1103" t="str">
        <f t="shared" si="51"/>
        <v/>
      </c>
      <c r="U337" s="1104"/>
      <c r="V337" s="1104"/>
      <c r="W337" s="1105"/>
      <c r="X337" s="1097"/>
      <c r="Y337" s="1098"/>
      <c r="Z337" s="1098"/>
      <c r="AA337" s="1099"/>
    </row>
    <row r="338" spans="2:29" customFormat="1" ht="15" customHeight="1" x14ac:dyDescent="0.2">
      <c r="B338" s="330" t="s">
        <v>156</v>
      </c>
      <c r="C338" s="331"/>
      <c r="D338" s="331"/>
      <c r="E338" s="331"/>
      <c r="F338" s="331"/>
      <c r="G338" s="332"/>
      <c r="H338" s="1068">
        <f t="shared" si="46"/>
        <v>0</v>
      </c>
      <c r="I338" s="1069"/>
      <c r="J338" s="1075">
        <f t="shared" si="47"/>
        <v>0</v>
      </c>
      <c r="K338" s="1076"/>
      <c r="L338" s="1068">
        <f t="shared" si="48"/>
        <v>0</v>
      </c>
      <c r="M338" s="1069"/>
      <c r="N338" s="1075">
        <f t="shared" si="49"/>
        <v>0</v>
      </c>
      <c r="O338" s="1076"/>
      <c r="P338" s="1068">
        <f t="shared" si="50"/>
        <v>0</v>
      </c>
      <c r="Q338" s="1069"/>
      <c r="R338" s="1069">
        <f t="shared" si="45"/>
        <v>0</v>
      </c>
      <c r="S338" s="1070"/>
      <c r="T338" s="1103" t="str">
        <f t="shared" si="51"/>
        <v/>
      </c>
      <c r="U338" s="1104"/>
      <c r="V338" s="1104"/>
      <c r="W338" s="1105"/>
      <c r="X338" s="1097"/>
      <c r="Y338" s="1098"/>
      <c r="Z338" s="1098"/>
      <c r="AA338" s="1099"/>
    </row>
    <row r="339" spans="2:29" customFormat="1" ht="15" customHeight="1" x14ac:dyDescent="0.2">
      <c r="B339" s="330" t="s">
        <v>157</v>
      </c>
      <c r="C339" s="331"/>
      <c r="D339" s="331"/>
      <c r="E339" s="331"/>
      <c r="F339" s="331"/>
      <c r="G339" s="332"/>
      <c r="H339" s="1068">
        <f t="shared" si="46"/>
        <v>0</v>
      </c>
      <c r="I339" s="1069"/>
      <c r="J339" s="1075">
        <f t="shared" si="47"/>
        <v>0</v>
      </c>
      <c r="K339" s="1076"/>
      <c r="L339" s="1068">
        <f t="shared" si="48"/>
        <v>0</v>
      </c>
      <c r="M339" s="1069"/>
      <c r="N339" s="1075">
        <f t="shared" si="49"/>
        <v>0</v>
      </c>
      <c r="O339" s="1076"/>
      <c r="P339" s="1068">
        <f t="shared" si="50"/>
        <v>0</v>
      </c>
      <c r="Q339" s="1069"/>
      <c r="R339" s="1069">
        <f t="shared" si="45"/>
        <v>0</v>
      </c>
      <c r="S339" s="1070"/>
      <c r="T339" s="1103" t="str">
        <f t="shared" si="51"/>
        <v/>
      </c>
      <c r="U339" s="1104"/>
      <c r="V339" s="1104"/>
      <c r="W339" s="1105"/>
      <c r="X339" s="1097"/>
      <c r="Y339" s="1098"/>
      <c r="Z339" s="1098"/>
      <c r="AA339" s="1099"/>
    </row>
    <row r="340" spans="2:29" customFormat="1" ht="15" customHeight="1" x14ac:dyDescent="0.2">
      <c r="B340" s="330" t="s">
        <v>158</v>
      </c>
      <c r="C340" s="331"/>
      <c r="D340" s="331"/>
      <c r="E340" s="331"/>
      <c r="F340" s="331"/>
      <c r="G340" s="332"/>
      <c r="H340" s="1068">
        <f t="shared" si="46"/>
        <v>0</v>
      </c>
      <c r="I340" s="1069"/>
      <c r="J340" s="1075">
        <f t="shared" si="47"/>
        <v>0</v>
      </c>
      <c r="K340" s="1076"/>
      <c r="L340" s="1068">
        <f t="shared" si="48"/>
        <v>0</v>
      </c>
      <c r="M340" s="1069"/>
      <c r="N340" s="1075">
        <f t="shared" si="49"/>
        <v>0</v>
      </c>
      <c r="O340" s="1076"/>
      <c r="P340" s="1068">
        <f t="shared" si="50"/>
        <v>0</v>
      </c>
      <c r="Q340" s="1069"/>
      <c r="R340" s="1069">
        <f t="shared" si="45"/>
        <v>0</v>
      </c>
      <c r="S340" s="1070"/>
      <c r="T340" s="1103" t="str">
        <f t="shared" si="51"/>
        <v/>
      </c>
      <c r="U340" s="1104"/>
      <c r="V340" s="1104"/>
      <c r="W340" s="1105"/>
      <c r="X340" s="1097"/>
      <c r="Y340" s="1098"/>
      <c r="Z340" s="1098"/>
      <c r="AA340" s="1099"/>
    </row>
    <row r="341" spans="2:29" customFormat="1" ht="15" customHeight="1" x14ac:dyDescent="0.2">
      <c r="B341" s="330" t="s">
        <v>159</v>
      </c>
      <c r="C341" s="331"/>
      <c r="D341" s="331"/>
      <c r="E341" s="331"/>
      <c r="F341" s="331"/>
      <c r="G341" s="332"/>
      <c r="H341" s="1068">
        <f t="shared" si="46"/>
        <v>0</v>
      </c>
      <c r="I341" s="1069"/>
      <c r="J341" s="1075">
        <f t="shared" si="47"/>
        <v>0</v>
      </c>
      <c r="K341" s="1076"/>
      <c r="L341" s="1068">
        <f t="shared" si="48"/>
        <v>0</v>
      </c>
      <c r="M341" s="1069"/>
      <c r="N341" s="1075">
        <f t="shared" si="49"/>
        <v>0</v>
      </c>
      <c r="O341" s="1076"/>
      <c r="P341" s="1068">
        <f t="shared" si="50"/>
        <v>0</v>
      </c>
      <c r="Q341" s="1069"/>
      <c r="R341" s="1069">
        <f t="shared" si="45"/>
        <v>0</v>
      </c>
      <c r="S341" s="1070"/>
      <c r="T341" s="1103" t="str">
        <f t="shared" si="51"/>
        <v/>
      </c>
      <c r="U341" s="1104"/>
      <c r="V341" s="1104"/>
      <c r="W341" s="1105"/>
      <c r="X341" s="1097"/>
      <c r="Y341" s="1098"/>
      <c r="Z341" s="1098"/>
      <c r="AA341" s="1099"/>
    </row>
    <row r="342" spans="2:29" customFormat="1" ht="15" customHeight="1" x14ac:dyDescent="0.2">
      <c r="B342" s="693" t="s">
        <v>55</v>
      </c>
      <c r="C342" s="694"/>
      <c r="D342" s="694"/>
      <c r="E342" s="694"/>
      <c r="F342" s="694"/>
      <c r="G342" s="695"/>
      <c r="H342" s="1068">
        <f>IFERROR(AVERAGE(H318,H330*12/9),"")</f>
        <v>0</v>
      </c>
      <c r="I342" s="1069"/>
      <c r="J342" s="1075">
        <f>IFERROR(AVERAGE(J318,J330*12/9),"")</f>
        <v>0</v>
      </c>
      <c r="K342" s="1076"/>
      <c r="L342" s="1068">
        <f t="shared" si="48"/>
        <v>0</v>
      </c>
      <c r="M342" s="1069"/>
      <c r="N342" s="1075">
        <f>IFERROR(AVERAGE(N318,N330*12/9),"")</f>
        <v>0</v>
      </c>
      <c r="O342" s="1076"/>
      <c r="P342" s="1068">
        <f t="shared" si="50"/>
        <v>0</v>
      </c>
      <c r="Q342" s="1069"/>
      <c r="R342" s="1069">
        <f t="shared" si="45"/>
        <v>0</v>
      </c>
      <c r="S342" s="1070"/>
      <c r="T342" s="1103" t="str">
        <f t="shared" si="51"/>
        <v/>
      </c>
      <c r="U342" s="1104"/>
      <c r="V342" s="1104"/>
      <c r="W342" s="1105"/>
      <c r="X342" s="1100"/>
      <c r="Y342" s="1101"/>
      <c r="Z342" s="1101"/>
      <c r="AA342" s="1102"/>
    </row>
    <row r="343" spans="2:29" s="114" customFormat="1" ht="15" customHeight="1" x14ac:dyDescent="0.2">
      <c r="B343" s="114" t="s">
        <v>631</v>
      </c>
      <c r="C343" s="149"/>
      <c r="D343" s="149"/>
      <c r="E343" s="149"/>
      <c r="F343" s="150"/>
      <c r="G343" s="150"/>
      <c r="H343" s="150"/>
      <c r="I343" s="150"/>
      <c r="J343" s="150"/>
      <c r="K343" s="150"/>
      <c r="L343" s="150"/>
      <c r="M343" s="150"/>
      <c r="N343" s="150"/>
      <c r="O343" s="150"/>
      <c r="P343" s="150"/>
      <c r="Q343" s="150"/>
      <c r="R343" s="150"/>
      <c r="S343" s="150"/>
      <c r="T343" s="150"/>
      <c r="U343" s="150"/>
      <c r="V343" s="150"/>
      <c r="W343" s="150"/>
      <c r="X343" s="150"/>
      <c r="Y343" s="150"/>
      <c r="Z343" s="150"/>
      <c r="AA343" s="150"/>
      <c r="AB343" s="150"/>
      <c r="AC343" s="150"/>
    </row>
    <row r="344" spans="2:29" s="114" customFormat="1" ht="15" customHeight="1" x14ac:dyDescent="0.2">
      <c r="B344" s="132"/>
      <c r="C344" s="147" t="s">
        <v>528</v>
      </c>
      <c r="D344" s="132"/>
      <c r="E344" s="132"/>
      <c r="F344" s="132"/>
      <c r="G344" s="132"/>
      <c r="H344" s="132"/>
      <c r="I344" s="148"/>
      <c r="J344" s="148"/>
      <c r="K344" s="148"/>
      <c r="L344" s="148"/>
      <c r="M344" s="148"/>
      <c r="N344" s="148"/>
      <c r="O344" s="148"/>
      <c r="P344" s="148"/>
      <c r="Q344" s="148"/>
      <c r="R344" s="148"/>
      <c r="S344" s="148"/>
      <c r="T344" s="148"/>
      <c r="U344" s="148"/>
      <c r="V344" s="148"/>
      <c r="W344" s="148"/>
    </row>
    <row r="345" spans="2:29" s="114" customFormat="1" ht="15" customHeight="1" x14ac:dyDescent="0.2">
      <c r="B345" s="114" t="s">
        <v>629</v>
      </c>
    </row>
    <row r="346" spans="2:29" s="114" customFormat="1" ht="15" customHeight="1" x14ac:dyDescent="0.2">
      <c r="C346" s="114" t="s">
        <v>256</v>
      </c>
    </row>
    <row r="347" spans="2:29" s="114" customFormat="1" ht="15" customHeight="1" x14ac:dyDescent="0.2">
      <c r="C347" s="114" t="s">
        <v>258</v>
      </c>
    </row>
    <row r="348" spans="2:29" s="114" customFormat="1" ht="15" customHeight="1" x14ac:dyDescent="0.2">
      <c r="C348" s="114" t="s">
        <v>451</v>
      </c>
    </row>
    <row r="349" spans="2:29" s="114" customFormat="1" ht="15" customHeight="1" x14ac:dyDescent="0.2">
      <c r="B349" s="1218"/>
      <c r="C349" s="1219"/>
      <c r="D349" s="1219"/>
      <c r="E349" s="1219"/>
      <c r="F349" s="1219"/>
      <c r="G349" s="1219"/>
      <c r="H349" s="1219"/>
      <c r="I349" s="1219"/>
      <c r="J349" s="1219"/>
      <c r="K349" s="1219"/>
      <c r="L349" s="1219"/>
      <c r="M349" s="1219"/>
      <c r="N349" s="1219"/>
      <c r="O349" s="1219"/>
      <c r="P349" s="1219"/>
      <c r="Q349" s="1219"/>
      <c r="R349" s="1219"/>
      <c r="S349" s="1219"/>
      <c r="T349" s="1219"/>
      <c r="U349" s="1219"/>
      <c r="V349" s="1219"/>
      <c r="W349" s="1219"/>
      <c r="X349" s="1219"/>
      <c r="Y349" s="1219"/>
      <c r="Z349" s="1219"/>
      <c r="AA349" s="1219"/>
      <c r="AB349" s="1220"/>
    </row>
    <row r="350" spans="2:29" s="114" customFormat="1" ht="15" customHeight="1" x14ac:dyDescent="0.2">
      <c r="B350" s="1221"/>
      <c r="C350" s="1222"/>
      <c r="D350" s="1222"/>
      <c r="E350" s="1222"/>
      <c r="F350" s="1222"/>
      <c r="G350" s="1222"/>
      <c r="H350" s="1222"/>
      <c r="I350" s="1222"/>
      <c r="J350" s="1222"/>
      <c r="K350" s="1222"/>
      <c r="L350" s="1222"/>
      <c r="M350" s="1222"/>
      <c r="N350" s="1222"/>
      <c r="O350" s="1222"/>
      <c r="P350" s="1222"/>
      <c r="Q350" s="1222"/>
      <c r="R350" s="1222"/>
      <c r="S350" s="1222"/>
      <c r="T350" s="1222"/>
      <c r="U350" s="1222"/>
      <c r="V350" s="1222"/>
      <c r="W350" s="1222"/>
      <c r="X350" s="1222"/>
      <c r="Y350" s="1222"/>
      <c r="Z350" s="1222"/>
      <c r="AA350" s="1222"/>
      <c r="AB350" s="1223"/>
    </row>
    <row r="351" spans="2:29" s="114" customFormat="1" ht="15" customHeight="1" x14ac:dyDescent="0.2">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row>
    <row r="352" spans="2:29" s="114" customFormat="1" ht="15" customHeight="1" x14ac:dyDescent="0.2">
      <c r="B352" s="114" t="s">
        <v>601</v>
      </c>
    </row>
    <row r="353" spans="2:27" customFormat="1" ht="14.25" customHeight="1" x14ac:dyDescent="0.2">
      <c r="B353" s="867" t="s">
        <v>28</v>
      </c>
      <c r="C353" s="868"/>
      <c r="D353" s="868"/>
      <c r="E353" s="868"/>
      <c r="F353" s="868"/>
      <c r="G353" s="869"/>
      <c r="H353" s="867" t="s">
        <v>531</v>
      </c>
      <c r="I353" s="868"/>
      <c r="J353" s="868"/>
      <c r="K353" s="868"/>
      <c r="L353" s="83"/>
      <c r="M353" s="188"/>
      <c r="N353" s="188"/>
      <c r="O353" s="188"/>
      <c r="P353" s="83"/>
      <c r="Q353" s="188"/>
      <c r="R353" s="188"/>
      <c r="S353" s="188"/>
      <c r="T353" s="83"/>
      <c r="U353" s="188"/>
      <c r="V353" s="188"/>
      <c r="W353" s="188"/>
      <c r="X353" s="868" t="s">
        <v>103</v>
      </c>
      <c r="Y353" s="868"/>
      <c r="Z353" s="868"/>
      <c r="AA353" s="869"/>
    </row>
    <row r="354" spans="2:27" customFormat="1" ht="30.75" customHeight="1" x14ac:dyDescent="0.2">
      <c r="B354" s="870"/>
      <c r="C354" s="871"/>
      <c r="D354" s="871"/>
      <c r="E354" s="871"/>
      <c r="F354" s="871"/>
      <c r="G354" s="872"/>
      <c r="H354" s="870"/>
      <c r="I354" s="871"/>
      <c r="J354" s="871"/>
      <c r="K354" s="872"/>
      <c r="L354" s="908" t="s">
        <v>193</v>
      </c>
      <c r="M354" s="909"/>
      <c r="N354" s="909"/>
      <c r="O354" s="910"/>
      <c r="P354" s="1106" t="s">
        <v>524</v>
      </c>
      <c r="Q354" s="1107"/>
      <c r="R354" s="1107"/>
      <c r="S354" s="1108"/>
      <c r="T354" s="1106" t="s">
        <v>525</v>
      </c>
      <c r="U354" s="1107"/>
      <c r="V354" s="1107"/>
      <c r="W354" s="1108"/>
      <c r="X354" s="870"/>
      <c r="Y354" s="871"/>
      <c r="Z354" s="871"/>
      <c r="AA354" s="872"/>
    </row>
    <row r="355" spans="2:27" customFormat="1" ht="15" customHeight="1" x14ac:dyDescent="0.2">
      <c r="B355" s="330" t="s">
        <v>151</v>
      </c>
      <c r="C355" s="331"/>
      <c r="D355" s="331"/>
      <c r="E355" s="331"/>
      <c r="F355" s="331"/>
      <c r="G355" s="332"/>
      <c r="H355" s="1109"/>
      <c r="I355" s="1110"/>
      <c r="J355" s="1110"/>
      <c r="K355" s="1111"/>
      <c r="L355" s="1109"/>
      <c r="M355" s="1110"/>
      <c r="N355" s="1110"/>
      <c r="O355" s="1111"/>
      <c r="P355" s="1109"/>
      <c r="Q355" s="1110"/>
      <c r="R355" s="1110"/>
      <c r="S355" s="1111"/>
      <c r="T355" s="1103" t="str">
        <f>IFERROR(P355/H355,"")</f>
        <v/>
      </c>
      <c r="U355" s="1104"/>
      <c r="V355" s="1104"/>
      <c r="W355" s="1105"/>
      <c r="X355" s="1112"/>
      <c r="Y355" s="1113"/>
      <c r="Z355" s="1113"/>
      <c r="AA355" s="1114"/>
    </row>
    <row r="356" spans="2:27" customFormat="1" ht="15" customHeight="1" x14ac:dyDescent="0.2">
      <c r="B356" s="330" t="s">
        <v>152</v>
      </c>
      <c r="C356" s="331"/>
      <c r="D356" s="331"/>
      <c r="E356" s="331"/>
      <c r="F356" s="331"/>
      <c r="G356" s="332"/>
      <c r="H356" s="1109"/>
      <c r="I356" s="1110"/>
      <c r="J356" s="1110"/>
      <c r="K356" s="1111"/>
      <c r="L356" s="1109"/>
      <c r="M356" s="1110"/>
      <c r="N356" s="1110"/>
      <c r="O356" s="1111"/>
      <c r="P356" s="1109"/>
      <c r="Q356" s="1110"/>
      <c r="R356" s="1110"/>
      <c r="S356" s="1111"/>
      <c r="T356" s="1103" t="str">
        <f>IFERROR(P356/H356,"")</f>
        <v/>
      </c>
      <c r="U356" s="1104"/>
      <c r="V356" s="1104"/>
      <c r="W356" s="1105"/>
      <c r="X356" s="1115"/>
      <c r="Y356" s="1116"/>
      <c r="Z356" s="1116"/>
      <c r="AA356" s="1117"/>
    </row>
    <row r="357" spans="2:27" customFormat="1" ht="15" customHeight="1" x14ac:dyDescent="0.2">
      <c r="B357" s="330" t="s">
        <v>153</v>
      </c>
      <c r="C357" s="331"/>
      <c r="D357" s="331"/>
      <c r="E357" s="331"/>
      <c r="F357" s="331"/>
      <c r="G357" s="332"/>
      <c r="H357" s="1109"/>
      <c r="I357" s="1110"/>
      <c r="J357" s="1110"/>
      <c r="K357" s="1111"/>
      <c r="L357" s="1109"/>
      <c r="M357" s="1110"/>
      <c r="N357" s="1110"/>
      <c r="O357" s="1111"/>
      <c r="P357" s="1109"/>
      <c r="Q357" s="1110"/>
      <c r="R357" s="1110"/>
      <c r="S357" s="1111"/>
      <c r="T357" s="1103" t="str">
        <f t="shared" ref="T357:T363" si="52">IFERROR(P357/H357,"")</f>
        <v/>
      </c>
      <c r="U357" s="1104"/>
      <c r="V357" s="1104"/>
      <c r="W357" s="1105"/>
      <c r="X357" s="1115"/>
      <c r="Y357" s="1116"/>
      <c r="Z357" s="1116"/>
      <c r="AA357" s="1117"/>
    </row>
    <row r="358" spans="2:27" customFormat="1" ht="15" customHeight="1" x14ac:dyDescent="0.2">
      <c r="B358" s="330" t="s">
        <v>154</v>
      </c>
      <c r="C358" s="331"/>
      <c r="D358" s="331"/>
      <c r="E358" s="331"/>
      <c r="F358" s="331"/>
      <c r="G358" s="332"/>
      <c r="H358" s="1109"/>
      <c r="I358" s="1110"/>
      <c r="J358" s="1110"/>
      <c r="K358" s="1111"/>
      <c r="L358" s="1109"/>
      <c r="M358" s="1110"/>
      <c r="N358" s="1110"/>
      <c r="O358" s="1111"/>
      <c r="P358" s="1109"/>
      <c r="Q358" s="1110"/>
      <c r="R358" s="1110"/>
      <c r="S358" s="1111"/>
      <c r="T358" s="1103" t="str">
        <f t="shared" si="52"/>
        <v/>
      </c>
      <c r="U358" s="1104"/>
      <c r="V358" s="1104"/>
      <c r="W358" s="1105"/>
      <c r="X358" s="1115"/>
      <c r="Y358" s="1116"/>
      <c r="Z358" s="1116"/>
      <c r="AA358" s="1117"/>
    </row>
    <row r="359" spans="2:27" customFormat="1" ht="15" customHeight="1" x14ac:dyDescent="0.2">
      <c r="B359" s="330" t="s">
        <v>155</v>
      </c>
      <c r="C359" s="331"/>
      <c r="D359" s="331"/>
      <c r="E359" s="331"/>
      <c r="F359" s="331"/>
      <c r="G359" s="332"/>
      <c r="H359" s="1109"/>
      <c r="I359" s="1110"/>
      <c r="J359" s="1110"/>
      <c r="K359" s="1111"/>
      <c r="L359" s="1109"/>
      <c r="M359" s="1110"/>
      <c r="N359" s="1110"/>
      <c r="O359" s="1111"/>
      <c r="P359" s="1109"/>
      <c r="Q359" s="1110"/>
      <c r="R359" s="1110"/>
      <c r="S359" s="1111"/>
      <c r="T359" s="1103" t="str">
        <f t="shared" si="52"/>
        <v/>
      </c>
      <c r="U359" s="1104"/>
      <c r="V359" s="1104"/>
      <c r="W359" s="1105"/>
      <c r="X359" s="1115"/>
      <c r="Y359" s="1116"/>
      <c r="Z359" s="1116"/>
      <c r="AA359" s="1117"/>
    </row>
    <row r="360" spans="2:27" customFormat="1" ht="15" customHeight="1" x14ac:dyDescent="0.2">
      <c r="B360" s="330" t="s">
        <v>156</v>
      </c>
      <c r="C360" s="331"/>
      <c r="D360" s="331"/>
      <c r="E360" s="331"/>
      <c r="F360" s="331"/>
      <c r="G360" s="332"/>
      <c r="H360" s="1109"/>
      <c r="I360" s="1110"/>
      <c r="J360" s="1110"/>
      <c r="K360" s="1111"/>
      <c r="L360" s="1109"/>
      <c r="M360" s="1110"/>
      <c r="N360" s="1110"/>
      <c r="O360" s="1111"/>
      <c r="P360" s="1109"/>
      <c r="Q360" s="1110"/>
      <c r="R360" s="1110"/>
      <c r="S360" s="1111"/>
      <c r="T360" s="1103" t="str">
        <f t="shared" si="52"/>
        <v/>
      </c>
      <c r="U360" s="1104"/>
      <c r="V360" s="1104"/>
      <c r="W360" s="1105"/>
      <c r="X360" s="1115"/>
      <c r="Y360" s="1116"/>
      <c r="Z360" s="1116"/>
      <c r="AA360" s="1117"/>
    </row>
    <row r="361" spans="2:27" customFormat="1" ht="15" customHeight="1" x14ac:dyDescent="0.2">
      <c r="B361" s="330" t="s">
        <v>157</v>
      </c>
      <c r="C361" s="331"/>
      <c r="D361" s="331"/>
      <c r="E361" s="331"/>
      <c r="F361" s="331"/>
      <c r="G361" s="332"/>
      <c r="H361" s="1109"/>
      <c r="I361" s="1110"/>
      <c r="J361" s="1110"/>
      <c r="K361" s="1111"/>
      <c r="L361" s="1109"/>
      <c r="M361" s="1110"/>
      <c r="N361" s="1110"/>
      <c r="O361" s="1111"/>
      <c r="P361" s="1109"/>
      <c r="Q361" s="1110"/>
      <c r="R361" s="1110"/>
      <c r="S361" s="1111"/>
      <c r="T361" s="1103" t="str">
        <f t="shared" si="52"/>
        <v/>
      </c>
      <c r="U361" s="1104"/>
      <c r="V361" s="1104"/>
      <c r="W361" s="1105"/>
      <c r="X361" s="1115"/>
      <c r="Y361" s="1116"/>
      <c r="Z361" s="1116"/>
      <c r="AA361" s="1117"/>
    </row>
    <row r="362" spans="2:27" customFormat="1" ht="15" customHeight="1" x14ac:dyDescent="0.2">
      <c r="B362" s="330" t="s">
        <v>158</v>
      </c>
      <c r="C362" s="331"/>
      <c r="D362" s="331"/>
      <c r="E362" s="331"/>
      <c r="F362" s="331"/>
      <c r="G362" s="332"/>
      <c r="H362" s="1109"/>
      <c r="I362" s="1110"/>
      <c r="J362" s="1110"/>
      <c r="K362" s="1111"/>
      <c r="L362" s="1109"/>
      <c r="M362" s="1110"/>
      <c r="N362" s="1110"/>
      <c r="O362" s="1111"/>
      <c r="P362" s="1109"/>
      <c r="Q362" s="1110"/>
      <c r="R362" s="1110"/>
      <c r="S362" s="1111"/>
      <c r="T362" s="1103" t="str">
        <f t="shared" si="52"/>
        <v/>
      </c>
      <c r="U362" s="1104"/>
      <c r="V362" s="1104"/>
      <c r="W362" s="1105"/>
      <c r="X362" s="1115"/>
      <c r="Y362" s="1116"/>
      <c r="Z362" s="1116"/>
      <c r="AA362" s="1117"/>
    </row>
    <row r="363" spans="2:27" customFormat="1" ht="15" customHeight="1" x14ac:dyDescent="0.2">
      <c r="B363" s="330" t="s">
        <v>159</v>
      </c>
      <c r="C363" s="331"/>
      <c r="D363" s="331"/>
      <c r="E363" s="331"/>
      <c r="F363" s="331"/>
      <c r="G363" s="332"/>
      <c r="H363" s="1109"/>
      <c r="I363" s="1110"/>
      <c r="J363" s="1110"/>
      <c r="K363" s="1111"/>
      <c r="L363" s="1109"/>
      <c r="M363" s="1110"/>
      <c r="N363" s="1110"/>
      <c r="O363" s="1111"/>
      <c r="P363" s="1109"/>
      <c r="Q363" s="1110"/>
      <c r="R363" s="1110"/>
      <c r="S363" s="1111"/>
      <c r="T363" s="1103" t="str">
        <f t="shared" si="52"/>
        <v/>
      </c>
      <c r="U363" s="1104"/>
      <c r="V363" s="1104"/>
      <c r="W363" s="1105"/>
      <c r="X363" s="1115"/>
      <c r="Y363" s="1116"/>
      <c r="Z363" s="1116"/>
      <c r="AA363" s="1117"/>
    </row>
    <row r="364" spans="2:27" customFormat="1" ht="15" customHeight="1" x14ac:dyDescent="0.2">
      <c r="B364" s="693" t="s">
        <v>55</v>
      </c>
      <c r="C364" s="694"/>
      <c r="D364" s="694"/>
      <c r="E364" s="694"/>
      <c r="F364" s="694"/>
      <c r="G364" s="695"/>
      <c r="H364" s="1068">
        <f>SUM(H355:K363)</f>
        <v>0</v>
      </c>
      <c r="I364" s="1069"/>
      <c r="J364" s="1069"/>
      <c r="K364" s="1070"/>
      <c r="L364" s="1068">
        <f>SUM(L355:O363)</f>
        <v>0</v>
      </c>
      <c r="M364" s="1069"/>
      <c r="N364" s="1069"/>
      <c r="O364" s="1070"/>
      <c r="P364" s="1068">
        <f t="shared" ref="P364" si="53">SUM(P355:S363)</f>
        <v>0</v>
      </c>
      <c r="Q364" s="1069"/>
      <c r="R364" s="1069"/>
      <c r="S364" s="1070"/>
      <c r="T364" s="1103" t="str">
        <f>IFERROR(P364/H364,"")</f>
        <v/>
      </c>
      <c r="U364" s="1104"/>
      <c r="V364" s="1104"/>
      <c r="W364" s="1105"/>
      <c r="X364" s="1118"/>
      <c r="Y364" s="1119"/>
      <c r="Z364" s="1119"/>
      <c r="AA364" s="1120"/>
    </row>
    <row r="365" spans="2:27" customFormat="1" ht="14.25" customHeight="1" x14ac:dyDescent="0.2">
      <c r="B365" s="867" t="s">
        <v>28</v>
      </c>
      <c r="C365" s="868"/>
      <c r="D365" s="868"/>
      <c r="E365" s="868"/>
      <c r="F365" s="868"/>
      <c r="G365" s="869"/>
      <c r="H365" s="867" t="s">
        <v>532</v>
      </c>
      <c r="I365" s="868"/>
      <c r="J365" s="868"/>
      <c r="K365" s="868"/>
      <c r="L365" s="83"/>
      <c r="M365" s="188"/>
      <c r="N365" s="188"/>
      <c r="O365" s="222"/>
      <c r="P365" s="83"/>
      <c r="Q365" s="188"/>
      <c r="R365" s="188"/>
      <c r="S365" s="222"/>
      <c r="T365" s="83"/>
      <c r="U365" s="188"/>
      <c r="V365" s="188"/>
      <c r="W365" s="222"/>
      <c r="X365" s="867" t="s">
        <v>103</v>
      </c>
      <c r="Y365" s="868"/>
      <c r="Z365" s="868"/>
      <c r="AA365" s="869"/>
    </row>
    <row r="366" spans="2:27" customFormat="1" ht="30.75" customHeight="1" x14ac:dyDescent="0.2">
      <c r="B366" s="870"/>
      <c r="C366" s="871"/>
      <c r="D366" s="871"/>
      <c r="E366" s="871"/>
      <c r="F366" s="871"/>
      <c r="G366" s="872"/>
      <c r="H366" s="870"/>
      <c r="I366" s="871"/>
      <c r="J366" s="871"/>
      <c r="K366" s="872"/>
      <c r="L366" s="908" t="s">
        <v>193</v>
      </c>
      <c r="M366" s="909"/>
      <c r="N366" s="909"/>
      <c r="O366" s="910"/>
      <c r="P366" s="1106" t="s">
        <v>524</v>
      </c>
      <c r="Q366" s="1107"/>
      <c r="R366" s="1107"/>
      <c r="S366" s="1108"/>
      <c r="T366" s="1106" t="s">
        <v>525</v>
      </c>
      <c r="U366" s="1107"/>
      <c r="V366" s="1107"/>
      <c r="W366" s="1108"/>
      <c r="X366" s="870"/>
      <c r="Y366" s="871"/>
      <c r="Z366" s="871"/>
      <c r="AA366" s="872"/>
    </row>
    <row r="367" spans="2:27" customFormat="1" ht="15" customHeight="1" x14ac:dyDescent="0.2">
      <c r="B367" s="330" t="s">
        <v>151</v>
      </c>
      <c r="C367" s="331"/>
      <c r="D367" s="331"/>
      <c r="E367" s="331"/>
      <c r="F367" s="331"/>
      <c r="G367" s="332"/>
      <c r="H367" s="1109"/>
      <c r="I367" s="1110"/>
      <c r="J367" s="1110"/>
      <c r="K367" s="1111"/>
      <c r="L367" s="1109"/>
      <c r="M367" s="1110"/>
      <c r="N367" s="1110"/>
      <c r="O367" s="1111"/>
      <c r="P367" s="1109"/>
      <c r="Q367" s="1110"/>
      <c r="R367" s="1110"/>
      <c r="S367" s="1111"/>
      <c r="T367" s="1103" t="str">
        <f>IFERROR(P367/H367,"")</f>
        <v/>
      </c>
      <c r="U367" s="1104"/>
      <c r="V367" s="1104"/>
      <c r="W367" s="1105"/>
      <c r="X367" s="1112"/>
      <c r="Y367" s="1113"/>
      <c r="Z367" s="1113"/>
      <c r="AA367" s="1114"/>
    </row>
    <row r="368" spans="2:27" customFormat="1" ht="15" customHeight="1" x14ac:dyDescent="0.2">
      <c r="B368" s="330" t="s">
        <v>152</v>
      </c>
      <c r="C368" s="331"/>
      <c r="D368" s="331"/>
      <c r="E368" s="331"/>
      <c r="F368" s="331"/>
      <c r="G368" s="332"/>
      <c r="H368" s="1109"/>
      <c r="I368" s="1110"/>
      <c r="J368" s="1110"/>
      <c r="K368" s="1111"/>
      <c r="L368" s="1109"/>
      <c r="M368" s="1110"/>
      <c r="N368" s="1110"/>
      <c r="O368" s="1111"/>
      <c r="P368" s="1109"/>
      <c r="Q368" s="1110"/>
      <c r="R368" s="1110"/>
      <c r="S368" s="1111"/>
      <c r="T368" s="1103" t="str">
        <f t="shared" ref="T368:T376" si="54">IFERROR(P368/H368,"")</f>
        <v/>
      </c>
      <c r="U368" s="1104"/>
      <c r="V368" s="1104"/>
      <c r="W368" s="1105"/>
      <c r="X368" s="1115"/>
      <c r="Y368" s="1116"/>
      <c r="Z368" s="1116"/>
      <c r="AA368" s="1117"/>
    </row>
    <row r="369" spans="2:27" customFormat="1" ht="15" customHeight="1" x14ac:dyDescent="0.2">
      <c r="B369" s="330" t="s">
        <v>153</v>
      </c>
      <c r="C369" s="331"/>
      <c r="D369" s="331"/>
      <c r="E369" s="331"/>
      <c r="F369" s="331"/>
      <c r="G369" s="332"/>
      <c r="H369" s="1109"/>
      <c r="I369" s="1110"/>
      <c r="J369" s="1110"/>
      <c r="K369" s="1111"/>
      <c r="L369" s="1109"/>
      <c r="M369" s="1110"/>
      <c r="N369" s="1110"/>
      <c r="O369" s="1111"/>
      <c r="P369" s="1109"/>
      <c r="Q369" s="1110"/>
      <c r="R369" s="1110"/>
      <c r="S369" s="1111"/>
      <c r="T369" s="1103" t="str">
        <f t="shared" si="54"/>
        <v/>
      </c>
      <c r="U369" s="1104"/>
      <c r="V369" s="1104"/>
      <c r="W369" s="1105"/>
      <c r="X369" s="1115"/>
      <c r="Y369" s="1116"/>
      <c r="Z369" s="1116"/>
      <c r="AA369" s="1117"/>
    </row>
    <row r="370" spans="2:27" customFormat="1" ht="15" customHeight="1" x14ac:dyDescent="0.2">
      <c r="B370" s="330" t="s">
        <v>154</v>
      </c>
      <c r="C370" s="331"/>
      <c r="D370" s="331"/>
      <c r="E370" s="331"/>
      <c r="F370" s="331"/>
      <c r="G370" s="332"/>
      <c r="H370" s="1109"/>
      <c r="I370" s="1110"/>
      <c r="J370" s="1110"/>
      <c r="K370" s="1111"/>
      <c r="L370" s="1109"/>
      <c r="M370" s="1110"/>
      <c r="N370" s="1110"/>
      <c r="O370" s="1111"/>
      <c r="P370" s="1109"/>
      <c r="Q370" s="1110"/>
      <c r="R370" s="1110"/>
      <c r="S370" s="1111"/>
      <c r="T370" s="1103" t="str">
        <f t="shared" si="54"/>
        <v/>
      </c>
      <c r="U370" s="1104"/>
      <c r="V370" s="1104"/>
      <c r="W370" s="1105"/>
      <c r="X370" s="1115"/>
      <c r="Y370" s="1116"/>
      <c r="Z370" s="1116"/>
      <c r="AA370" s="1117"/>
    </row>
    <row r="371" spans="2:27" customFormat="1" ht="15" customHeight="1" x14ac:dyDescent="0.2">
      <c r="B371" s="330" t="s">
        <v>155</v>
      </c>
      <c r="C371" s="331"/>
      <c r="D371" s="331"/>
      <c r="E371" s="331"/>
      <c r="F371" s="331"/>
      <c r="G371" s="332"/>
      <c r="H371" s="1109"/>
      <c r="I371" s="1110"/>
      <c r="J371" s="1110"/>
      <c r="K371" s="1111"/>
      <c r="L371" s="1109"/>
      <c r="M371" s="1110"/>
      <c r="N371" s="1110"/>
      <c r="O371" s="1111"/>
      <c r="P371" s="1109"/>
      <c r="Q371" s="1110"/>
      <c r="R371" s="1110"/>
      <c r="S371" s="1111"/>
      <c r="T371" s="1103" t="str">
        <f t="shared" si="54"/>
        <v/>
      </c>
      <c r="U371" s="1104"/>
      <c r="V371" s="1104"/>
      <c r="W371" s="1105"/>
      <c r="X371" s="1115"/>
      <c r="Y371" s="1116"/>
      <c r="Z371" s="1116"/>
      <c r="AA371" s="1117"/>
    </row>
    <row r="372" spans="2:27" customFormat="1" ht="15" customHeight="1" x14ac:dyDescent="0.2">
      <c r="B372" s="330" t="s">
        <v>156</v>
      </c>
      <c r="C372" s="331"/>
      <c r="D372" s="331"/>
      <c r="E372" s="331"/>
      <c r="F372" s="331"/>
      <c r="G372" s="332"/>
      <c r="H372" s="1109"/>
      <c r="I372" s="1110"/>
      <c r="J372" s="1110"/>
      <c r="K372" s="1111"/>
      <c r="L372" s="1109"/>
      <c r="M372" s="1110"/>
      <c r="N372" s="1110"/>
      <c r="O372" s="1111"/>
      <c r="P372" s="1109"/>
      <c r="Q372" s="1110"/>
      <c r="R372" s="1110"/>
      <c r="S372" s="1111"/>
      <c r="T372" s="1103" t="str">
        <f t="shared" si="54"/>
        <v/>
      </c>
      <c r="U372" s="1104"/>
      <c r="V372" s="1104"/>
      <c r="W372" s="1105"/>
      <c r="X372" s="1115"/>
      <c r="Y372" s="1116"/>
      <c r="Z372" s="1116"/>
      <c r="AA372" s="1117"/>
    </row>
    <row r="373" spans="2:27" customFormat="1" ht="15" customHeight="1" x14ac:dyDescent="0.2">
      <c r="B373" s="330" t="s">
        <v>157</v>
      </c>
      <c r="C373" s="331"/>
      <c r="D373" s="331"/>
      <c r="E373" s="331"/>
      <c r="F373" s="331"/>
      <c r="G373" s="332"/>
      <c r="H373" s="1109"/>
      <c r="I373" s="1110"/>
      <c r="J373" s="1110"/>
      <c r="K373" s="1111"/>
      <c r="L373" s="1109"/>
      <c r="M373" s="1110"/>
      <c r="N373" s="1110"/>
      <c r="O373" s="1111"/>
      <c r="P373" s="1109"/>
      <c r="Q373" s="1110"/>
      <c r="R373" s="1110"/>
      <c r="S373" s="1111"/>
      <c r="T373" s="1103" t="str">
        <f t="shared" si="54"/>
        <v/>
      </c>
      <c r="U373" s="1104"/>
      <c r="V373" s="1104"/>
      <c r="W373" s="1105"/>
      <c r="X373" s="1115"/>
      <c r="Y373" s="1116"/>
      <c r="Z373" s="1116"/>
      <c r="AA373" s="1117"/>
    </row>
    <row r="374" spans="2:27" customFormat="1" ht="15" customHeight="1" x14ac:dyDescent="0.2">
      <c r="B374" s="330" t="s">
        <v>158</v>
      </c>
      <c r="C374" s="331"/>
      <c r="D374" s="331"/>
      <c r="E374" s="331"/>
      <c r="F374" s="331"/>
      <c r="G374" s="332"/>
      <c r="H374" s="1109"/>
      <c r="I374" s="1110"/>
      <c r="J374" s="1110"/>
      <c r="K374" s="1111"/>
      <c r="L374" s="1109"/>
      <c r="M374" s="1110"/>
      <c r="N374" s="1110"/>
      <c r="O374" s="1111"/>
      <c r="P374" s="1109"/>
      <c r="Q374" s="1110"/>
      <c r="R374" s="1110"/>
      <c r="S374" s="1111"/>
      <c r="T374" s="1103" t="str">
        <f t="shared" si="54"/>
        <v/>
      </c>
      <c r="U374" s="1104"/>
      <c r="V374" s="1104"/>
      <c r="W374" s="1105"/>
      <c r="X374" s="1115"/>
      <c r="Y374" s="1116"/>
      <c r="Z374" s="1116"/>
      <c r="AA374" s="1117"/>
    </row>
    <row r="375" spans="2:27" customFormat="1" ht="15" customHeight="1" x14ac:dyDescent="0.2">
      <c r="B375" s="330" t="s">
        <v>159</v>
      </c>
      <c r="C375" s="331"/>
      <c r="D375" s="331"/>
      <c r="E375" s="331"/>
      <c r="F375" s="331"/>
      <c r="G375" s="332"/>
      <c r="H375" s="1109"/>
      <c r="I375" s="1110"/>
      <c r="J375" s="1110"/>
      <c r="K375" s="1111"/>
      <c r="L375" s="1109"/>
      <c r="M375" s="1110"/>
      <c r="N375" s="1110"/>
      <c r="O375" s="1111"/>
      <c r="P375" s="1109"/>
      <c r="Q375" s="1110"/>
      <c r="R375" s="1110"/>
      <c r="S375" s="1111"/>
      <c r="T375" s="1103" t="str">
        <f t="shared" si="54"/>
        <v/>
      </c>
      <c r="U375" s="1104"/>
      <c r="V375" s="1104"/>
      <c r="W375" s="1105"/>
      <c r="X375" s="1115"/>
      <c r="Y375" s="1116"/>
      <c r="Z375" s="1116"/>
      <c r="AA375" s="1117"/>
    </row>
    <row r="376" spans="2:27" customFormat="1" ht="15" customHeight="1" x14ac:dyDescent="0.2">
      <c r="B376" s="693" t="s">
        <v>55</v>
      </c>
      <c r="C376" s="694"/>
      <c r="D376" s="694"/>
      <c r="E376" s="694"/>
      <c r="F376" s="694"/>
      <c r="G376" s="695"/>
      <c r="H376" s="1068">
        <f>SUM(H367:K375)</f>
        <v>0</v>
      </c>
      <c r="I376" s="1069"/>
      <c r="J376" s="1069"/>
      <c r="K376" s="1070"/>
      <c r="L376" s="1068">
        <f t="shared" ref="L376" si="55">SUM(L367:O375)</f>
        <v>0</v>
      </c>
      <c r="M376" s="1069"/>
      <c r="N376" s="1069"/>
      <c r="O376" s="1070"/>
      <c r="P376" s="1068">
        <f t="shared" ref="P376" si="56">SUM(P367:S375)</f>
        <v>0</v>
      </c>
      <c r="Q376" s="1069"/>
      <c r="R376" s="1069"/>
      <c r="S376" s="1070"/>
      <c r="T376" s="1103" t="str">
        <f t="shared" si="54"/>
        <v/>
      </c>
      <c r="U376" s="1104"/>
      <c r="V376" s="1104"/>
      <c r="W376" s="1105"/>
      <c r="X376" s="1118"/>
      <c r="Y376" s="1119"/>
      <c r="Z376" s="1119"/>
      <c r="AA376" s="1120"/>
    </row>
    <row r="377" spans="2:27" customFormat="1" ht="14.25" customHeight="1" x14ac:dyDescent="0.2">
      <c r="B377" s="867" t="s">
        <v>28</v>
      </c>
      <c r="C377" s="868"/>
      <c r="D377" s="868"/>
      <c r="E377" s="868"/>
      <c r="F377" s="868"/>
      <c r="G377" s="869"/>
      <c r="H377" s="867" t="s">
        <v>566</v>
      </c>
      <c r="I377" s="868"/>
      <c r="J377" s="868"/>
      <c r="K377" s="868"/>
      <c r="L377" s="83"/>
      <c r="M377" s="188"/>
      <c r="N377" s="188"/>
      <c r="O377" s="222"/>
      <c r="P377" s="900"/>
      <c r="Q377" s="901"/>
      <c r="R377" s="901"/>
      <c r="S377" s="902"/>
      <c r="T377" s="903"/>
      <c r="U377" s="904"/>
      <c r="V377" s="904"/>
      <c r="W377" s="905"/>
      <c r="X377" s="867" t="s">
        <v>103</v>
      </c>
      <c r="Y377" s="868"/>
      <c r="Z377" s="868"/>
      <c r="AA377" s="869"/>
    </row>
    <row r="378" spans="2:27" customFormat="1" ht="30.75" customHeight="1" x14ac:dyDescent="0.2">
      <c r="B378" s="870"/>
      <c r="C378" s="871"/>
      <c r="D378" s="871"/>
      <c r="E378" s="871"/>
      <c r="F378" s="871"/>
      <c r="G378" s="872"/>
      <c r="H378" s="870"/>
      <c r="I378" s="871"/>
      <c r="J378" s="871"/>
      <c r="K378" s="872"/>
      <c r="L378" s="908" t="s">
        <v>193</v>
      </c>
      <c r="M378" s="909"/>
      <c r="N378" s="909"/>
      <c r="O378" s="910"/>
      <c r="P378" s="900" t="s">
        <v>524</v>
      </c>
      <c r="Q378" s="901"/>
      <c r="R378" s="901"/>
      <c r="S378" s="902"/>
      <c r="T378" s="903" t="s">
        <v>525</v>
      </c>
      <c r="U378" s="904"/>
      <c r="V378" s="904"/>
      <c r="W378" s="905"/>
      <c r="X378" s="870"/>
      <c r="Y378" s="871"/>
      <c r="Z378" s="871"/>
      <c r="AA378" s="872"/>
    </row>
    <row r="379" spans="2:27" customFormat="1" ht="15" customHeight="1" x14ac:dyDescent="0.2">
      <c r="B379" s="330" t="s">
        <v>151</v>
      </c>
      <c r="C379" s="331"/>
      <c r="D379" s="331"/>
      <c r="E379" s="331"/>
      <c r="F379" s="331"/>
      <c r="G379" s="332"/>
      <c r="H379" s="1068">
        <f>IFERROR(AVERAGE(H355,H367*12/9),"")</f>
        <v>0</v>
      </c>
      <c r="I379" s="1069"/>
      <c r="J379" s="1069"/>
      <c r="K379" s="1070"/>
      <c r="L379" s="1068">
        <f>IFERROR(AVERAGE(L355,L367*12/9),"")</f>
        <v>0</v>
      </c>
      <c r="M379" s="1069"/>
      <c r="N379" s="1069"/>
      <c r="O379" s="1070"/>
      <c r="P379" s="1068">
        <f>IFERROR(AVERAGE(P355,P367*12/9),"")</f>
        <v>0</v>
      </c>
      <c r="Q379" s="1069"/>
      <c r="R379" s="1069">
        <f t="shared" ref="R379:R387" si="57">IFERROR(AVERAGE(R355,R367*12/9),"")</f>
        <v>0</v>
      </c>
      <c r="S379" s="1070"/>
      <c r="T379" s="1103" t="str">
        <f>IFERROR(P379/H379,"")</f>
        <v/>
      </c>
      <c r="U379" s="1104"/>
      <c r="V379" s="1104"/>
      <c r="W379" s="1105"/>
      <c r="X379" s="1094"/>
      <c r="Y379" s="1095"/>
      <c r="Z379" s="1095"/>
      <c r="AA379" s="1096"/>
    </row>
    <row r="380" spans="2:27" customFormat="1" ht="15" customHeight="1" x14ac:dyDescent="0.2">
      <c r="B380" s="330" t="s">
        <v>152</v>
      </c>
      <c r="C380" s="331"/>
      <c r="D380" s="331"/>
      <c r="E380" s="331"/>
      <c r="F380" s="331"/>
      <c r="G380" s="332"/>
      <c r="H380" s="1068">
        <f t="shared" ref="H380:H387" si="58">IFERROR(AVERAGE(H356,H368*12/9),"")</f>
        <v>0</v>
      </c>
      <c r="I380" s="1069"/>
      <c r="J380" s="1069"/>
      <c r="K380" s="1070"/>
      <c r="L380" s="1068">
        <f t="shared" ref="L380:L387" si="59">IFERROR(AVERAGE(L356,L368*12/9),"")</f>
        <v>0</v>
      </c>
      <c r="M380" s="1069"/>
      <c r="N380" s="1069"/>
      <c r="O380" s="1070"/>
      <c r="P380" s="1068">
        <f t="shared" ref="P380:P387" si="60">IFERROR(AVERAGE(P356,P368*12/9),"")</f>
        <v>0</v>
      </c>
      <c r="Q380" s="1069"/>
      <c r="R380" s="1069">
        <f t="shared" si="57"/>
        <v>0</v>
      </c>
      <c r="S380" s="1070"/>
      <c r="T380" s="1103" t="str">
        <f>IFERROR(P380/H380,"")</f>
        <v/>
      </c>
      <c r="U380" s="1104"/>
      <c r="V380" s="1104"/>
      <c r="W380" s="1105"/>
      <c r="X380" s="1097"/>
      <c r="Y380" s="1098"/>
      <c r="Z380" s="1098"/>
      <c r="AA380" s="1099"/>
    </row>
    <row r="381" spans="2:27" customFormat="1" ht="15" customHeight="1" x14ac:dyDescent="0.2">
      <c r="B381" s="330" t="s">
        <v>153</v>
      </c>
      <c r="C381" s="331"/>
      <c r="D381" s="331"/>
      <c r="E381" s="331"/>
      <c r="F381" s="331"/>
      <c r="G381" s="332"/>
      <c r="H381" s="1068">
        <f t="shared" si="58"/>
        <v>0</v>
      </c>
      <c r="I381" s="1069"/>
      <c r="J381" s="1069"/>
      <c r="K381" s="1070"/>
      <c r="L381" s="1068">
        <f t="shared" si="59"/>
        <v>0</v>
      </c>
      <c r="M381" s="1069"/>
      <c r="N381" s="1069"/>
      <c r="O381" s="1070"/>
      <c r="P381" s="1068">
        <f t="shared" si="60"/>
        <v>0</v>
      </c>
      <c r="Q381" s="1069"/>
      <c r="R381" s="1069">
        <f t="shared" si="57"/>
        <v>0</v>
      </c>
      <c r="S381" s="1070"/>
      <c r="T381" s="1103" t="str">
        <f t="shared" ref="T381:T387" si="61">IFERROR(P381/H381,"")</f>
        <v/>
      </c>
      <c r="U381" s="1104"/>
      <c r="V381" s="1104"/>
      <c r="W381" s="1105"/>
      <c r="X381" s="1097"/>
      <c r="Y381" s="1098"/>
      <c r="Z381" s="1098"/>
      <c r="AA381" s="1099"/>
    </row>
    <row r="382" spans="2:27" customFormat="1" ht="15" customHeight="1" x14ac:dyDescent="0.2">
      <c r="B382" s="330" t="s">
        <v>154</v>
      </c>
      <c r="C382" s="331"/>
      <c r="D382" s="331"/>
      <c r="E382" s="331"/>
      <c r="F382" s="331"/>
      <c r="G382" s="332"/>
      <c r="H382" s="1068">
        <f t="shared" si="58"/>
        <v>0</v>
      </c>
      <c r="I382" s="1069"/>
      <c r="J382" s="1069"/>
      <c r="K382" s="1070"/>
      <c r="L382" s="1068">
        <f t="shared" si="59"/>
        <v>0</v>
      </c>
      <c r="M382" s="1069"/>
      <c r="N382" s="1069"/>
      <c r="O382" s="1070"/>
      <c r="P382" s="1068">
        <f t="shared" si="60"/>
        <v>0</v>
      </c>
      <c r="Q382" s="1069"/>
      <c r="R382" s="1069">
        <f t="shared" si="57"/>
        <v>0</v>
      </c>
      <c r="S382" s="1070"/>
      <c r="T382" s="1103" t="str">
        <f t="shared" si="61"/>
        <v/>
      </c>
      <c r="U382" s="1104"/>
      <c r="V382" s="1104"/>
      <c r="W382" s="1105"/>
      <c r="X382" s="1097"/>
      <c r="Y382" s="1098"/>
      <c r="Z382" s="1098"/>
      <c r="AA382" s="1099"/>
    </row>
    <row r="383" spans="2:27" customFormat="1" ht="15" customHeight="1" x14ac:dyDescent="0.2">
      <c r="B383" s="330" t="s">
        <v>155</v>
      </c>
      <c r="C383" s="331"/>
      <c r="D383" s="331"/>
      <c r="E383" s="331"/>
      <c r="F383" s="331"/>
      <c r="G383" s="332"/>
      <c r="H383" s="1068">
        <f t="shared" si="58"/>
        <v>0</v>
      </c>
      <c r="I383" s="1069"/>
      <c r="J383" s="1069"/>
      <c r="K383" s="1070"/>
      <c r="L383" s="1068">
        <f t="shared" si="59"/>
        <v>0</v>
      </c>
      <c r="M383" s="1069"/>
      <c r="N383" s="1069"/>
      <c r="O383" s="1070"/>
      <c r="P383" s="1068">
        <f t="shared" si="60"/>
        <v>0</v>
      </c>
      <c r="Q383" s="1069"/>
      <c r="R383" s="1069">
        <f t="shared" si="57"/>
        <v>0</v>
      </c>
      <c r="S383" s="1070"/>
      <c r="T383" s="1103" t="str">
        <f t="shared" si="61"/>
        <v/>
      </c>
      <c r="U383" s="1104"/>
      <c r="V383" s="1104"/>
      <c r="W383" s="1105"/>
      <c r="X383" s="1097"/>
      <c r="Y383" s="1098"/>
      <c r="Z383" s="1098"/>
      <c r="AA383" s="1099"/>
    </row>
    <row r="384" spans="2:27" customFormat="1" ht="15" customHeight="1" x14ac:dyDescent="0.2">
      <c r="B384" s="330" t="s">
        <v>156</v>
      </c>
      <c r="C384" s="331"/>
      <c r="D384" s="331"/>
      <c r="E384" s="331"/>
      <c r="F384" s="331"/>
      <c r="G384" s="332"/>
      <c r="H384" s="1068">
        <f t="shared" si="58"/>
        <v>0</v>
      </c>
      <c r="I384" s="1069"/>
      <c r="J384" s="1069"/>
      <c r="K384" s="1070"/>
      <c r="L384" s="1068">
        <f t="shared" si="59"/>
        <v>0</v>
      </c>
      <c r="M384" s="1069"/>
      <c r="N384" s="1069"/>
      <c r="O384" s="1070"/>
      <c r="P384" s="1068">
        <f t="shared" si="60"/>
        <v>0</v>
      </c>
      <c r="Q384" s="1069"/>
      <c r="R384" s="1069">
        <f t="shared" si="57"/>
        <v>0</v>
      </c>
      <c r="S384" s="1070"/>
      <c r="T384" s="1103" t="str">
        <f t="shared" si="61"/>
        <v/>
      </c>
      <c r="U384" s="1104"/>
      <c r="V384" s="1104"/>
      <c r="W384" s="1105"/>
      <c r="X384" s="1097"/>
      <c r="Y384" s="1098"/>
      <c r="Z384" s="1098"/>
      <c r="AA384" s="1099"/>
    </row>
    <row r="385" spans="2:29" customFormat="1" ht="15" customHeight="1" x14ac:dyDescent="0.2">
      <c r="B385" s="330" t="s">
        <v>157</v>
      </c>
      <c r="C385" s="331"/>
      <c r="D385" s="331"/>
      <c r="E385" s="331"/>
      <c r="F385" s="331"/>
      <c r="G385" s="332"/>
      <c r="H385" s="1068">
        <f t="shared" si="58"/>
        <v>0</v>
      </c>
      <c r="I385" s="1069"/>
      <c r="J385" s="1069"/>
      <c r="K385" s="1070"/>
      <c r="L385" s="1068">
        <f t="shared" si="59"/>
        <v>0</v>
      </c>
      <c r="M385" s="1069"/>
      <c r="N385" s="1069"/>
      <c r="O385" s="1070"/>
      <c r="P385" s="1068">
        <f t="shared" si="60"/>
        <v>0</v>
      </c>
      <c r="Q385" s="1069"/>
      <c r="R385" s="1069">
        <f t="shared" si="57"/>
        <v>0</v>
      </c>
      <c r="S385" s="1070"/>
      <c r="T385" s="1103" t="str">
        <f t="shared" si="61"/>
        <v/>
      </c>
      <c r="U385" s="1104"/>
      <c r="V385" s="1104"/>
      <c r="W385" s="1105"/>
      <c r="X385" s="1097"/>
      <c r="Y385" s="1098"/>
      <c r="Z385" s="1098"/>
      <c r="AA385" s="1099"/>
    </row>
    <row r="386" spans="2:29" customFormat="1" ht="15" customHeight="1" x14ac:dyDescent="0.2">
      <c r="B386" s="330" t="s">
        <v>158</v>
      </c>
      <c r="C386" s="331"/>
      <c r="D386" s="331"/>
      <c r="E386" s="331"/>
      <c r="F386" s="331"/>
      <c r="G386" s="332"/>
      <c r="H386" s="1068">
        <f t="shared" si="58"/>
        <v>0</v>
      </c>
      <c r="I386" s="1069"/>
      <c r="J386" s="1069"/>
      <c r="K386" s="1070"/>
      <c r="L386" s="1068">
        <f t="shared" si="59"/>
        <v>0</v>
      </c>
      <c r="M386" s="1069"/>
      <c r="N386" s="1069"/>
      <c r="O386" s="1070"/>
      <c r="P386" s="1068">
        <f t="shared" si="60"/>
        <v>0</v>
      </c>
      <c r="Q386" s="1069"/>
      <c r="R386" s="1069">
        <f t="shared" si="57"/>
        <v>0</v>
      </c>
      <c r="S386" s="1070"/>
      <c r="T386" s="1103" t="str">
        <f t="shared" si="61"/>
        <v/>
      </c>
      <c r="U386" s="1104"/>
      <c r="V386" s="1104"/>
      <c r="W386" s="1105"/>
      <c r="X386" s="1097"/>
      <c r="Y386" s="1098"/>
      <c r="Z386" s="1098"/>
      <c r="AA386" s="1099"/>
    </row>
    <row r="387" spans="2:29" customFormat="1" ht="15" customHeight="1" x14ac:dyDescent="0.2">
      <c r="B387" s="330" t="s">
        <v>159</v>
      </c>
      <c r="C387" s="331"/>
      <c r="D387" s="331"/>
      <c r="E387" s="331"/>
      <c r="F387" s="331"/>
      <c r="G387" s="332"/>
      <c r="H387" s="1068">
        <f t="shared" si="58"/>
        <v>0</v>
      </c>
      <c r="I387" s="1069"/>
      <c r="J387" s="1069"/>
      <c r="K387" s="1070"/>
      <c r="L387" s="1068">
        <f t="shared" si="59"/>
        <v>0</v>
      </c>
      <c r="M387" s="1069"/>
      <c r="N387" s="1069"/>
      <c r="O387" s="1070"/>
      <c r="P387" s="1068">
        <f t="shared" si="60"/>
        <v>0</v>
      </c>
      <c r="Q387" s="1069"/>
      <c r="R387" s="1069">
        <f t="shared" si="57"/>
        <v>0</v>
      </c>
      <c r="S387" s="1070"/>
      <c r="T387" s="1103" t="str">
        <f t="shared" si="61"/>
        <v/>
      </c>
      <c r="U387" s="1104"/>
      <c r="V387" s="1104"/>
      <c r="W387" s="1105"/>
      <c r="X387" s="1097"/>
      <c r="Y387" s="1098"/>
      <c r="Z387" s="1098"/>
      <c r="AA387" s="1099"/>
    </row>
    <row r="388" spans="2:29" customFormat="1" ht="15" customHeight="1" x14ac:dyDescent="0.2">
      <c r="B388" s="693" t="s">
        <v>55</v>
      </c>
      <c r="C388" s="694"/>
      <c r="D388" s="694"/>
      <c r="E388" s="694"/>
      <c r="F388" s="694"/>
      <c r="G388" s="695"/>
      <c r="H388" s="1068">
        <f>IFERROR(AVERAGE(H364,H376*12/9),"")</f>
        <v>0</v>
      </c>
      <c r="I388" s="1069"/>
      <c r="J388" s="1069"/>
      <c r="K388" s="1070"/>
      <c r="L388" s="1068">
        <f>IFERROR(AVERAGE(L364,L376*12/9),"")</f>
        <v>0</v>
      </c>
      <c r="M388" s="1069"/>
      <c r="N388" s="1069"/>
      <c r="O388" s="1070"/>
      <c r="P388" s="1068">
        <f>SUM(P379:Q387)</f>
        <v>0</v>
      </c>
      <c r="Q388" s="1069"/>
      <c r="R388" s="1069"/>
      <c r="S388" s="1070"/>
      <c r="T388" s="1103" t="str">
        <f>IFERROR(P388/H388,"")</f>
        <v/>
      </c>
      <c r="U388" s="1104"/>
      <c r="V388" s="1104"/>
      <c r="W388" s="1105"/>
      <c r="X388" s="1100"/>
      <c r="Y388" s="1101"/>
      <c r="Z388" s="1101"/>
      <c r="AA388" s="1102"/>
    </row>
    <row r="389" spans="2:29" s="114" customFormat="1" ht="15" customHeight="1" x14ac:dyDescent="0.2">
      <c r="B389" s="114" t="s">
        <v>527</v>
      </c>
      <c r="C389" s="149"/>
      <c r="D389" s="149"/>
      <c r="E389" s="149"/>
      <c r="F389" s="150"/>
      <c r="G389" s="150"/>
      <c r="H389" s="150"/>
      <c r="I389" s="150"/>
      <c r="J389" s="150"/>
      <c r="K389" s="150"/>
      <c r="L389" s="150"/>
      <c r="M389" s="150"/>
      <c r="N389" s="150"/>
      <c r="O389" s="150"/>
      <c r="P389" s="150"/>
      <c r="Q389" s="150"/>
      <c r="R389" s="150"/>
      <c r="S389" s="150"/>
      <c r="T389" s="150"/>
      <c r="U389" s="150"/>
      <c r="V389" s="150"/>
      <c r="W389" s="150"/>
      <c r="X389" s="150"/>
      <c r="Y389" s="150"/>
      <c r="Z389" s="150"/>
      <c r="AA389" s="150"/>
      <c r="AB389" s="150"/>
      <c r="AC389" s="150"/>
    </row>
    <row r="390" spans="2:29" s="114" customFormat="1" ht="16.2" customHeight="1" x14ac:dyDescent="0.2">
      <c r="B390" s="147" t="s">
        <v>486</v>
      </c>
      <c r="C390" s="149"/>
      <c r="D390" s="149"/>
      <c r="E390" s="149"/>
      <c r="F390" s="150"/>
      <c r="G390" s="150"/>
      <c r="H390" s="150"/>
      <c r="I390" s="150"/>
      <c r="J390" s="150"/>
      <c r="K390" s="150"/>
      <c r="L390" s="150"/>
      <c r="M390" s="150"/>
      <c r="N390" s="150"/>
      <c r="O390" s="150"/>
      <c r="P390" s="150"/>
      <c r="Q390" s="150"/>
      <c r="R390" s="150"/>
      <c r="S390" s="150"/>
      <c r="T390" s="150"/>
      <c r="U390" s="150"/>
      <c r="V390" s="150"/>
      <c r="W390" s="150"/>
      <c r="X390" s="150"/>
      <c r="Y390" s="150"/>
      <c r="Z390" s="150"/>
      <c r="AA390" s="150"/>
      <c r="AB390" s="150"/>
      <c r="AC390" s="150"/>
    </row>
    <row r="391" spans="2:29" s="114" customFormat="1" ht="11.25" customHeight="1" x14ac:dyDescent="0.2">
      <c r="B391" s="147"/>
      <c r="C391" s="149"/>
      <c r="D391" s="149"/>
      <c r="E391" s="149"/>
      <c r="F391" s="150"/>
      <c r="G391" s="150"/>
      <c r="H391" s="150"/>
      <c r="I391" s="150"/>
      <c r="J391" s="150"/>
      <c r="K391" s="150"/>
      <c r="L391" s="150"/>
      <c r="M391" s="150"/>
      <c r="N391" s="150"/>
      <c r="O391" s="150"/>
      <c r="P391" s="150"/>
      <c r="Q391" s="150"/>
      <c r="R391" s="150"/>
      <c r="S391" s="150"/>
      <c r="T391" s="150"/>
      <c r="U391" s="150"/>
      <c r="V391" s="150"/>
      <c r="W391" s="150"/>
      <c r="X391" s="150"/>
      <c r="Y391" s="150"/>
      <c r="Z391" s="150"/>
      <c r="AA391" s="150"/>
      <c r="AB391" s="150"/>
      <c r="AC391" s="150"/>
    </row>
    <row r="392" spans="2:29" s="114" customFormat="1" ht="15" customHeight="1" x14ac:dyDescent="0.2">
      <c r="B392" s="114" t="s">
        <v>633</v>
      </c>
    </row>
    <row r="393" spans="2:29" customFormat="1" ht="13.5" customHeight="1" x14ac:dyDescent="0.2">
      <c r="B393" s="867" t="s">
        <v>28</v>
      </c>
      <c r="C393" s="868"/>
      <c r="D393" s="868"/>
      <c r="E393" s="868"/>
      <c r="F393" s="868"/>
      <c r="G393" s="869"/>
      <c r="H393" s="867" t="s">
        <v>634</v>
      </c>
      <c r="I393" s="868"/>
      <c r="J393" s="868"/>
      <c r="K393" s="868"/>
      <c r="L393" s="83"/>
      <c r="M393" s="188"/>
      <c r="N393" s="188"/>
      <c r="O393" s="222"/>
      <c r="P393" s="900"/>
      <c r="Q393" s="901"/>
      <c r="R393" s="901"/>
      <c r="S393" s="902"/>
      <c r="T393" s="903"/>
      <c r="U393" s="904"/>
      <c r="V393" s="904"/>
      <c r="W393" s="905"/>
    </row>
    <row r="394" spans="2:29" customFormat="1" ht="27" customHeight="1" x14ac:dyDescent="0.2">
      <c r="B394" s="870"/>
      <c r="C394" s="871"/>
      <c r="D394" s="871"/>
      <c r="E394" s="871"/>
      <c r="F394" s="871"/>
      <c r="G394" s="872"/>
      <c r="H394" s="870"/>
      <c r="I394" s="871"/>
      <c r="J394" s="871"/>
      <c r="K394" s="872"/>
      <c r="L394" s="908" t="s">
        <v>193</v>
      </c>
      <c r="M394" s="909"/>
      <c r="N394" s="909"/>
      <c r="O394" s="910"/>
      <c r="P394" s="900" t="s">
        <v>524</v>
      </c>
      <c r="Q394" s="901"/>
      <c r="R394" s="901"/>
      <c r="S394" s="902"/>
      <c r="T394" s="903" t="s">
        <v>525</v>
      </c>
      <c r="U394" s="904"/>
      <c r="V394" s="904"/>
      <c r="W394" s="905"/>
    </row>
    <row r="395" spans="2:29" customFormat="1" ht="12.75" customHeight="1" x14ac:dyDescent="0.2">
      <c r="B395" s="330" t="s">
        <v>151</v>
      </c>
      <c r="C395" s="331"/>
      <c r="D395" s="331"/>
      <c r="E395" s="331"/>
      <c r="F395" s="331"/>
      <c r="G395" s="332"/>
      <c r="H395" s="897">
        <f>H171</f>
        <v>0</v>
      </c>
      <c r="I395" s="898"/>
      <c r="J395" s="906">
        <f>J171</f>
        <v>0</v>
      </c>
      <c r="K395" s="907"/>
      <c r="L395" s="897">
        <f>L171</f>
        <v>0</v>
      </c>
      <c r="M395" s="898"/>
      <c r="N395" s="906">
        <f>N171</f>
        <v>0</v>
      </c>
      <c r="O395" s="907"/>
      <c r="P395" s="897">
        <f>P171</f>
        <v>0</v>
      </c>
      <c r="Q395" s="898"/>
      <c r="R395" s="898"/>
      <c r="S395" s="899"/>
      <c r="T395" s="897" t="str">
        <f>T171</f>
        <v/>
      </c>
      <c r="U395" s="898"/>
      <c r="V395" s="898"/>
      <c r="W395" s="899"/>
    </row>
    <row r="396" spans="2:29" customFormat="1" ht="12.75" customHeight="1" x14ac:dyDescent="0.2">
      <c r="B396" s="330" t="s">
        <v>152</v>
      </c>
      <c r="C396" s="331"/>
      <c r="D396" s="331"/>
      <c r="E396" s="331"/>
      <c r="F396" s="331"/>
      <c r="G396" s="332"/>
      <c r="H396" s="897">
        <f t="shared" ref="H396:H404" si="62">H172</f>
        <v>0</v>
      </c>
      <c r="I396" s="898"/>
      <c r="J396" s="906">
        <f t="shared" ref="J396:J403" si="63">J172</f>
        <v>0</v>
      </c>
      <c r="K396" s="907"/>
      <c r="L396" s="897">
        <f t="shared" ref="L396:L404" si="64">L172</f>
        <v>0</v>
      </c>
      <c r="M396" s="898"/>
      <c r="N396" s="906">
        <f t="shared" ref="N396:N403" si="65">N172</f>
        <v>0</v>
      </c>
      <c r="O396" s="907"/>
      <c r="P396" s="897">
        <f t="shared" ref="P396:P404" si="66">P172</f>
        <v>0</v>
      </c>
      <c r="Q396" s="898"/>
      <c r="R396" s="898"/>
      <c r="S396" s="899"/>
      <c r="T396" s="897" t="str">
        <f t="shared" ref="T396:T403" si="67">T172</f>
        <v/>
      </c>
      <c r="U396" s="898"/>
      <c r="V396" s="898"/>
      <c r="W396" s="899"/>
    </row>
    <row r="397" spans="2:29" customFormat="1" ht="12.75" customHeight="1" x14ac:dyDescent="0.2">
      <c r="B397" s="330" t="s">
        <v>153</v>
      </c>
      <c r="C397" s="331"/>
      <c r="D397" s="331"/>
      <c r="E397" s="331"/>
      <c r="F397" s="331"/>
      <c r="G397" s="332"/>
      <c r="H397" s="897">
        <f t="shared" si="62"/>
        <v>0</v>
      </c>
      <c r="I397" s="898"/>
      <c r="J397" s="906">
        <f t="shared" si="63"/>
        <v>0</v>
      </c>
      <c r="K397" s="907"/>
      <c r="L397" s="897">
        <f t="shared" si="64"/>
        <v>0</v>
      </c>
      <c r="M397" s="898"/>
      <c r="N397" s="906">
        <f t="shared" si="65"/>
        <v>0</v>
      </c>
      <c r="O397" s="907"/>
      <c r="P397" s="897">
        <f t="shared" si="66"/>
        <v>0</v>
      </c>
      <c r="Q397" s="898"/>
      <c r="R397" s="898"/>
      <c r="S397" s="899"/>
      <c r="T397" s="897" t="str">
        <f t="shared" si="67"/>
        <v/>
      </c>
      <c r="U397" s="898"/>
      <c r="V397" s="898"/>
      <c r="W397" s="899"/>
    </row>
    <row r="398" spans="2:29" customFormat="1" ht="12.75" customHeight="1" x14ac:dyDescent="0.2">
      <c r="B398" s="330" t="s">
        <v>154</v>
      </c>
      <c r="C398" s="331"/>
      <c r="D398" s="331"/>
      <c r="E398" s="331"/>
      <c r="F398" s="331"/>
      <c r="G398" s="332"/>
      <c r="H398" s="897">
        <f t="shared" si="62"/>
        <v>0</v>
      </c>
      <c r="I398" s="898"/>
      <c r="J398" s="906">
        <f t="shared" si="63"/>
        <v>0</v>
      </c>
      <c r="K398" s="907"/>
      <c r="L398" s="897">
        <f t="shared" si="64"/>
        <v>0</v>
      </c>
      <c r="M398" s="898"/>
      <c r="N398" s="906">
        <f t="shared" si="65"/>
        <v>0</v>
      </c>
      <c r="O398" s="907"/>
      <c r="P398" s="897">
        <f t="shared" si="66"/>
        <v>0</v>
      </c>
      <c r="Q398" s="898"/>
      <c r="R398" s="898"/>
      <c r="S398" s="899"/>
      <c r="T398" s="897" t="str">
        <f t="shared" si="67"/>
        <v/>
      </c>
      <c r="U398" s="898"/>
      <c r="V398" s="898"/>
      <c r="W398" s="899"/>
    </row>
    <row r="399" spans="2:29" customFormat="1" ht="12.75" customHeight="1" x14ac:dyDescent="0.2">
      <c r="B399" s="330" t="s">
        <v>155</v>
      </c>
      <c r="C399" s="331"/>
      <c r="D399" s="331"/>
      <c r="E399" s="331"/>
      <c r="F399" s="331"/>
      <c r="G399" s="332"/>
      <c r="H399" s="897">
        <f t="shared" si="62"/>
        <v>0</v>
      </c>
      <c r="I399" s="898"/>
      <c r="J399" s="906">
        <f t="shared" si="63"/>
        <v>0</v>
      </c>
      <c r="K399" s="907"/>
      <c r="L399" s="897">
        <f t="shared" si="64"/>
        <v>0</v>
      </c>
      <c r="M399" s="898"/>
      <c r="N399" s="906">
        <f t="shared" si="65"/>
        <v>0</v>
      </c>
      <c r="O399" s="907"/>
      <c r="P399" s="897">
        <f t="shared" si="66"/>
        <v>0</v>
      </c>
      <c r="Q399" s="898"/>
      <c r="R399" s="898"/>
      <c r="S399" s="899"/>
      <c r="T399" s="897" t="str">
        <f t="shared" si="67"/>
        <v/>
      </c>
      <c r="U399" s="898"/>
      <c r="V399" s="898"/>
      <c r="W399" s="899"/>
    </row>
    <row r="400" spans="2:29" customFormat="1" ht="12.75" customHeight="1" x14ac:dyDescent="0.2">
      <c r="B400" s="330" t="s">
        <v>156</v>
      </c>
      <c r="C400" s="331"/>
      <c r="D400" s="331"/>
      <c r="E400" s="331"/>
      <c r="F400" s="331"/>
      <c r="G400" s="332"/>
      <c r="H400" s="897">
        <f t="shared" si="62"/>
        <v>0</v>
      </c>
      <c r="I400" s="898"/>
      <c r="J400" s="906">
        <f t="shared" si="63"/>
        <v>0</v>
      </c>
      <c r="K400" s="907"/>
      <c r="L400" s="897">
        <f t="shared" si="64"/>
        <v>0</v>
      </c>
      <c r="M400" s="898"/>
      <c r="N400" s="906">
        <f t="shared" si="65"/>
        <v>0</v>
      </c>
      <c r="O400" s="907"/>
      <c r="P400" s="897">
        <f t="shared" si="66"/>
        <v>0</v>
      </c>
      <c r="Q400" s="898"/>
      <c r="R400" s="898"/>
      <c r="S400" s="899"/>
      <c r="T400" s="897" t="str">
        <f t="shared" si="67"/>
        <v/>
      </c>
      <c r="U400" s="898"/>
      <c r="V400" s="898"/>
      <c r="W400" s="899"/>
    </row>
    <row r="401" spans="2:23" customFormat="1" ht="12.75" customHeight="1" x14ac:dyDescent="0.2">
      <c r="B401" s="330" t="s">
        <v>157</v>
      </c>
      <c r="C401" s="331"/>
      <c r="D401" s="331"/>
      <c r="E401" s="331"/>
      <c r="F401" s="331"/>
      <c r="G401" s="332"/>
      <c r="H401" s="897">
        <f t="shared" si="62"/>
        <v>0</v>
      </c>
      <c r="I401" s="898"/>
      <c r="J401" s="906">
        <f t="shared" si="63"/>
        <v>0</v>
      </c>
      <c r="K401" s="907"/>
      <c r="L401" s="897">
        <f t="shared" si="64"/>
        <v>0</v>
      </c>
      <c r="M401" s="898"/>
      <c r="N401" s="906">
        <f t="shared" si="65"/>
        <v>0</v>
      </c>
      <c r="O401" s="907"/>
      <c r="P401" s="897">
        <f t="shared" si="66"/>
        <v>0</v>
      </c>
      <c r="Q401" s="898"/>
      <c r="R401" s="898"/>
      <c r="S401" s="899"/>
      <c r="T401" s="897" t="str">
        <f t="shared" si="67"/>
        <v/>
      </c>
      <c r="U401" s="898"/>
      <c r="V401" s="898"/>
      <c r="W401" s="899"/>
    </row>
    <row r="402" spans="2:23" customFormat="1" ht="12.75" customHeight="1" x14ac:dyDescent="0.2">
      <c r="B402" s="330" t="s">
        <v>158</v>
      </c>
      <c r="C402" s="331"/>
      <c r="D402" s="331"/>
      <c r="E402" s="331"/>
      <c r="F402" s="331"/>
      <c r="G402" s="332"/>
      <c r="H402" s="897">
        <f t="shared" si="62"/>
        <v>0</v>
      </c>
      <c r="I402" s="898"/>
      <c r="J402" s="906">
        <f t="shared" si="63"/>
        <v>0</v>
      </c>
      <c r="K402" s="907"/>
      <c r="L402" s="897">
        <f t="shared" si="64"/>
        <v>0</v>
      </c>
      <c r="M402" s="898"/>
      <c r="N402" s="906">
        <f t="shared" si="65"/>
        <v>0</v>
      </c>
      <c r="O402" s="907"/>
      <c r="P402" s="897">
        <f t="shared" si="66"/>
        <v>0</v>
      </c>
      <c r="Q402" s="898"/>
      <c r="R402" s="898"/>
      <c r="S402" s="899"/>
      <c r="T402" s="897" t="str">
        <f t="shared" si="67"/>
        <v/>
      </c>
      <c r="U402" s="898"/>
      <c r="V402" s="898"/>
      <c r="W402" s="899"/>
    </row>
    <row r="403" spans="2:23" customFormat="1" ht="12.75" customHeight="1" x14ac:dyDescent="0.2">
      <c r="B403" s="330" t="s">
        <v>159</v>
      </c>
      <c r="C403" s="331"/>
      <c r="D403" s="331"/>
      <c r="E403" s="331"/>
      <c r="F403" s="331"/>
      <c r="G403" s="332"/>
      <c r="H403" s="897">
        <f t="shared" si="62"/>
        <v>0</v>
      </c>
      <c r="I403" s="898"/>
      <c r="J403" s="906">
        <f t="shared" si="63"/>
        <v>0</v>
      </c>
      <c r="K403" s="907"/>
      <c r="L403" s="897">
        <f t="shared" si="64"/>
        <v>0</v>
      </c>
      <c r="M403" s="898"/>
      <c r="N403" s="906">
        <f t="shared" si="65"/>
        <v>0</v>
      </c>
      <c r="O403" s="907"/>
      <c r="P403" s="897">
        <f t="shared" si="66"/>
        <v>0</v>
      </c>
      <c r="Q403" s="898"/>
      <c r="R403" s="898"/>
      <c r="S403" s="899"/>
      <c r="T403" s="897" t="str">
        <f t="shared" si="67"/>
        <v/>
      </c>
      <c r="U403" s="898"/>
      <c r="V403" s="898"/>
      <c r="W403" s="899"/>
    </row>
    <row r="404" spans="2:23" customFormat="1" ht="12.75" customHeight="1" x14ac:dyDescent="0.2">
      <c r="B404" s="693" t="s">
        <v>55</v>
      </c>
      <c r="C404" s="694"/>
      <c r="D404" s="694"/>
      <c r="E404" s="694"/>
      <c r="F404" s="694"/>
      <c r="G404" s="695"/>
      <c r="H404" s="897">
        <f t="shared" si="62"/>
        <v>0</v>
      </c>
      <c r="I404" s="898"/>
      <c r="J404" s="906">
        <f>J180</f>
        <v>0</v>
      </c>
      <c r="K404" s="907"/>
      <c r="L404" s="897">
        <f t="shared" si="64"/>
        <v>0</v>
      </c>
      <c r="M404" s="898"/>
      <c r="N404" s="906">
        <f>N180</f>
        <v>0</v>
      </c>
      <c r="O404" s="907"/>
      <c r="P404" s="897">
        <f t="shared" si="66"/>
        <v>0</v>
      </c>
      <c r="Q404" s="898"/>
      <c r="R404" s="898"/>
      <c r="S404" s="899"/>
      <c r="T404" s="897" t="str">
        <f>T180</f>
        <v/>
      </c>
      <c r="U404" s="898"/>
      <c r="V404" s="898"/>
      <c r="W404" s="899"/>
    </row>
    <row r="405" spans="2:23" customFormat="1" ht="13.5" customHeight="1" x14ac:dyDescent="0.2">
      <c r="B405" s="867" t="s">
        <v>28</v>
      </c>
      <c r="C405" s="868"/>
      <c r="D405" s="868"/>
      <c r="E405" s="868"/>
      <c r="F405" s="868"/>
      <c r="G405" s="869"/>
      <c r="H405" s="867" t="s">
        <v>635</v>
      </c>
      <c r="I405" s="868"/>
      <c r="J405" s="868"/>
      <c r="K405" s="868"/>
      <c r="L405" s="83"/>
      <c r="M405" s="188"/>
      <c r="N405" s="188"/>
      <c r="O405" s="222"/>
      <c r="P405" s="900"/>
      <c r="Q405" s="901"/>
      <c r="R405" s="901"/>
      <c r="S405" s="902"/>
      <c r="T405" s="903"/>
      <c r="U405" s="904"/>
      <c r="V405" s="904"/>
      <c r="W405" s="905"/>
    </row>
    <row r="406" spans="2:23" customFormat="1" ht="27" customHeight="1" x14ac:dyDescent="0.2">
      <c r="B406" s="870"/>
      <c r="C406" s="871"/>
      <c r="D406" s="871"/>
      <c r="E406" s="871"/>
      <c r="F406" s="871"/>
      <c r="G406" s="872"/>
      <c r="H406" s="870"/>
      <c r="I406" s="871"/>
      <c r="J406" s="871"/>
      <c r="K406" s="872"/>
      <c r="L406" s="908" t="s">
        <v>193</v>
      </c>
      <c r="M406" s="909"/>
      <c r="N406" s="909"/>
      <c r="O406" s="910"/>
      <c r="P406" s="900" t="s">
        <v>524</v>
      </c>
      <c r="Q406" s="901"/>
      <c r="R406" s="901"/>
      <c r="S406" s="902"/>
      <c r="T406" s="903" t="s">
        <v>525</v>
      </c>
      <c r="U406" s="904"/>
      <c r="V406" s="904"/>
      <c r="W406" s="905"/>
    </row>
    <row r="407" spans="2:23" customFormat="1" ht="12.75" customHeight="1" x14ac:dyDescent="0.2">
      <c r="B407" s="330" t="s">
        <v>151</v>
      </c>
      <c r="C407" s="331"/>
      <c r="D407" s="331"/>
      <c r="E407" s="331"/>
      <c r="F407" s="331"/>
      <c r="G407" s="332"/>
      <c r="H407" s="897">
        <f>H209</f>
        <v>0</v>
      </c>
      <c r="I407" s="898"/>
      <c r="J407" s="898"/>
      <c r="K407" s="899"/>
      <c r="L407" s="897">
        <f>L209</f>
        <v>0</v>
      </c>
      <c r="M407" s="898"/>
      <c r="N407" s="898"/>
      <c r="O407" s="899"/>
      <c r="P407" s="897">
        <f>P209</f>
        <v>0</v>
      </c>
      <c r="Q407" s="898"/>
      <c r="R407" s="898"/>
      <c r="S407" s="899"/>
      <c r="T407" s="894" t="str">
        <f>T209</f>
        <v/>
      </c>
      <c r="U407" s="895"/>
      <c r="V407" s="895"/>
      <c r="W407" s="896"/>
    </row>
    <row r="408" spans="2:23" customFormat="1" ht="12.75" customHeight="1" x14ac:dyDescent="0.2">
      <c r="B408" s="330" t="s">
        <v>152</v>
      </c>
      <c r="C408" s="331"/>
      <c r="D408" s="331"/>
      <c r="E408" s="331"/>
      <c r="F408" s="331"/>
      <c r="G408" s="332"/>
      <c r="H408" s="897">
        <f t="shared" ref="H408:H416" si="68">H210</f>
        <v>0</v>
      </c>
      <c r="I408" s="898"/>
      <c r="J408" s="898"/>
      <c r="K408" s="899"/>
      <c r="L408" s="897">
        <f t="shared" ref="L408:L416" si="69">L210</f>
        <v>0</v>
      </c>
      <c r="M408" s="898"/>
      <c r="N408" s="898"/>
      <c r="O408" s="899"/>
      <c r="P408" s="897">
        <f t="shared" ref="P408:P416" si="70">P210</f>
        <v>0</v>
      </c>
      <c r="Q408" s="898"/>
      <c r="R408" s="898"/>
      <c r="S408" s="899"/>
      <c r="T408" s="894" t="str">
        <f t="shared" ref="T408:T416" si="71">T210</f>
        <v/>
      </c>
      <c r="U408" s="895"/>
      <c r="V408" s="895"/>
      <c r="W408" s="896"/>
    </row>
    <row r="409" spans="2:23" customFormat="1" ht="12.75" customHeight="1" x14ac:dyDescent="0.2">
      <c r="B409" s="330" t="s">
        <v>153</v>
      </c>
      <c r="C409" s="331"/>
      <c r="D409" s="331"/>
      <c r="E409" s="331"/>
      <c r="F409" s="331"/>
      <c r="G409" s="332"/>
      <c r="H409" s="897">
        <f t="shared" si="68"/>
        <v>0</v>
      </c>
      <c r="I409" s="898"/>
      <c r="J409" s="898"/>
      <c r="K409" s="899"/>
      <c r="L409" s="897">
        <f t="shared" si="69"/>
        <v>0</v>
      </c>
      <c r="M409" s="898"/>
      <c r="N409" s="898"/>
      <c r="O409" s="899"/>
      <c r="P409" s="897">
        <f t="shared" si="70"/>
        <v>0</v>
      </c>
      <c r="Q409" s="898"/>
      <c r="R409" s="898"/>
      <c r="S409" s="899"/>
      <c r="T409" s="894" t="str">
        <f t="shared" si="71"/>
        <v/>
      </c>
      <c r="U409" s="895"/>
      <c r="V409" s="895"/>
      <c r="W409" s="896"/>
    </row>
    <row r="410" spans="2:23" customFormat="1" ht="12.75" customHeight="1" x14ac:dyDescent="0.2">
      <c r="B410" s="330" t="s">
        <v>154</v>
      </c>
      <c r="C410" s="331"/>
      <c r="D410" s="331"/>
      <c r="E410" s="331"/>
      <c r="F410" s="331"/>
      <c r="G410" s="332"/>
      <c r="H410" s="897">
        <f t="shared" si="68"/>
        <v>0</v>
      </c>
      <c r="I410" s="898"/>
      <c r="J410" s="898"/>
      <c r="K410" s="899"/>
      <c r="L410" s="897">
        <f t="shared" si="69"/>
        <v>0</v>
      </c>
      <c r="M410" s="898"/>
      <c r="N410" s="898"/>
      <c r="O410" s="899"/>
      <c r="P410" s="897">
        <f t="shared" si="70"/>
        <v>0</v>
      </c>
      <c r="Q410" s="898"/>
      <c r="R410" s="898"/>
      <c r="S410" s="899"/>
      <c r="T410" s="894" t="str">
        <f t="shared" si="71"/>
        <v/>
      </c>
      <c r="U410" s="895"/>
      <c r="V410" s="895"/>
      <c r="W410" s="896"/>
    </row>
    <row r="411" spans="2:23" customFormat="1" ht="12.75" customHeight="1" x14ac:dyDescent="0.2">
      <c r="B411" s="330" t="s">
        <v>155</v>
      </c>
      <c r="C411" s="331"/>
      <c r="D411" s="331"/>
      <c r="E411" s="331"/>
      <c r="F411" s="331"/>
      <c r="G411" s="332"/>
      <c r="H411" s="897">
        <f t="shared" si="68"/>
        <v>0</v>
      </c>
      <c r="I411" s="898"/>
      <c r="J411" s="898"/>
      <c r="K411" s="899"/>
      <c r="L411" s="897">
        <f t="shared" si="69"/>
        <v>0</v>
      </c>
      <c r="M411" s="898"/>
      <c r="N411" s="898"/>
      <c r="O411" s="899"/>
      <c r="P411" s="897">
        <f t="shared" si="70"/>
        <v>0</v>
      </c>
      <c r="Q411" s="898"/>
      <c r="R411" s="898"/>
      <c r="S411" s="899"/>
      <c r="T411" s="894" t="str">
        <f t="shared" si="71"/>
        <v/>
      </c>
      <c r="U411" s="895"/>
      <c r="V411" s="895"/>
      <c r="W411" s="896"/>
    </row>
    <row r="412" spans="2:23" customFormat="1" ht="12.75" customHeight="1" x14ac:dyDescent="0.2">
      <c r="B412" s="330" t="s">
        <v>156</v>
      </c>
      <c r="C412" s="331"/>
      <c r="D412" s="331"/>
      <c r="E412" s="331"/>
      <c r="F412" s="331"/>
      <c r="G412" s="332"/>
      <c r="H412" s="897">
        <f t="shared" si="68"/>
        <v>0</v>
      </c>
      <c r="I412" s="898"/>
      <c r="J412" s="898"/>
      <c r="K412" s="899"/>
      <c r="L412" s="897">
        <f t="shared" si="69"/>
        <v>0</v>
      </c>
      <c r="M412" s="898"/>
      <c r="N412" s="898"/>
      <c r="O412" s="899"/>
      <c r="P412" s="897">
        <f t="shared" si="70"/>
        <v>0</v>
      </c>
      <c r="Q412" s="898"/>
      <c r="R412" s="898"/>
      <c r="S412" s="899"/>
      <c r="T412" s="894" t="str">
        <f t="shared" si="71"/>
        <v/>
      </c>
      <c r="U412" s="895"/>
      <c r="V412" s="895"/>
      <c r="W412" s="896"/>
    </row>
    <row r="413" spans="2:23" customFormat="1" ht="12.75" customHeight="1" x14ac:dyDescent="0.2">
      <c r="B413" s="330" t="s">
        <v>157</v>
      </c>
      <c r="C413" s="331"/>
      <c r="D413" s="331"/>
      <c r="E413" s="331"/>
      <c r="F413" s="331"/>
      <c r="G413" s="332"/>
      <c r="H413" s="897">
        <f t="shared" si="68"/>
        <v>0</v>
      </c>
      <c r="I413" s="898"/>
      <c r="J413" s="898"/>
      <c r="K413" s="899"/>
      <c r="L413" s="897">
        <f t="shared" si="69"/>
        <v>0</v>
      </c>
      <c r="M413" s="898"/>
      <c r="N413" s="898"/>
      <c r="O413" s="899"/>
      <c r="P413" s="897">
        <f t="shared" si="70"/>
        <v>0</v>
      </c>
      <c r="Q413" s="898"/>
      <c r="R413" s="898"/>
      <c r="S413" s="899"/>
      <c r="T413" s="894" t="str">
        <f t="shared" si="71"/>
        <v/>
      </c>
      <c r="U413" s="895"/>
      <c r="V413" s="895"/>
      <c r="W413" s="896"/>
    </row>
    <row r="414" spans="2:23" customFormat="1" ht="12.75" customHeight="1" x14ac:dyDescent="0.2">
      <c r="B414" s="330" t="s">
        <v>158</v>
      </c>
      <c r="C414" s="331"/>
      <c r="D414" s="331"/>
      <c r="E414" s="331"/>
      <c r="F414" s="331"/>
      <c r="G414" s="332"/>
      <c r="H414" s="897">
        <f t="shared" si="68"/>
        <v>0</v>
      </c>
      <c r="I414" s="898"/>
      <c r="J414" s="898"/>
      <c r="K414" s="899"/>
      <c r="L414" s="897">
        <f t="shared" si="69"/>
        <v>0</v>
      </c>
      <c r="M414" s="898"/>
      <c r="N414" s="898"/>
      <c r="O414" s="899"/>
      <c r="P414" s="897">
        <f t="shared" si="70"/>
        <v>0</v>
      </c>
      <c r="Q414" s="898"/>
      <c r="R414" s="898"/>
      <c r="S414" s="899"/>
      <c r="T414" s="894" t="str">
        <f t="shared" si="71"/>
        <v/>
      </c>
      <c r="U414" s="895"/>
      <c r="V414" s="895"/>
      <c r="W414" s="896"/>
    </row>
    <row r="415" spans="2:23" customFormat="1" ht="12.75" customHeight="1" x14ac:dyDescent="0.2">
      <c r="B415" s="330" t="s">
        <v>159</v>
      </c>
      <c r="C415" s="331"/>
      <c r="D415" s="331"/>
      <c r="E415" s="331"/>
      <c r="F415" s="331"/>
      <c r="G415" s="332"/>
      <c r="H415" s="897">
        <f t="shared" si="68"/>
        <v>0</v>
      </c>
      <c r="I415" s="898"/>
      <c r="J415" s="898"/>
      <c r="K415" s="899"/>
      <c r="L415" s="897">
        <f t="shared" si="69"/>
        <v>0</v>
      </c>
      <c r="M415" s="898"/>
      <c r="N415" s="898"/>
      <c r="O415" s="899"/>
      <c r="P415" s="897">
        <f t="shared" si="70"/>
        <v>0</v>
      </c>
      <c r="Q415" s="898"/>
      <c r="R415" s="898"/>
      <c r="S415" s="899"/>
      <c r="T415" s="894" t="str">
        <f t="shared" si="71"/>
        <v/>
      </c>
      <c r="U415" s="895"/>
      <c r="V415" s="895"/>
      <c r="W415" s="896"/>
    </row>
    <row r="416" spans="2:23" customFormat="1" ht="12.75" customHeight="1" x14ac:dyDescent="0.2">
      <c r="B416" s="693" t="s">
        <v>55</v>
      </c>
      <c r="C416" s="694"/>
      <c r="D416" s="694"/>
      <c r="E416" s="694"/>
      <c r="F416" s="694"/>
      <c r="G416" s="695"/>
      <c r="H416" s="897">
        <f t="shared" si="68"/>
        <v>0</v>
      </c>
      <c r="I416" s="898"/>
      <c r="J416" s="898"/>
      <c r="K416" s="899"/>
      <c r="L416" s="897">
        <f t="shared" si="69"/>
        <v>0</v>
      </c>
      <c r="M416" s="898"/>
      <c r="N416" s="898"/>
      <c r="O416" s="899"/>
      <c r="P416" s="897">
        <f t="shared" si="70"/>
        <v>0</v>
      </c>
      <c r="Q416" s="898"/>
      <c r="R416" s="898"/>
      <c r="S416" s="899"/>
      <c r="T416" s="894" t="str">
        <f t="shared" si="71"/>
        <v/>
      </c>
      <c r="U416" s="895"/>
      <c r="V416" s="895"/>
      <c r="W416" s="896"/>
    </row>
    <row r="417" spans="2:23" customFormat="1" ht="13.5" customHeight="1" x14ac:dyDescent="0.2">
      <c r="B417" s="867" t="s">
        <v>28</v>
      </c>
      <c r="C417" s="868"/>
      <c r="D417" s="868"/>
      <c r="E417" s="868"/>
      <c r="F417" s="868"/>
      <c r="G417" s="869"/>
      <c r="H417" s="867" t="s">
        <v>636</v>
      </c>
      <c r="I417" s="868"/>
      <c r="J417" s="868"/>
      <c r="K417" s="868"/>
      <c r="L417" s="83"/>
      <c r="M417" s="188"/>
      <c r="N417" s="188"/>
      <c r="O417" s="222"/>
      <c r="P417" s="900"/>
      <c r="Q417" s="901"/>
      <c r="R417" s="901"/>
      <c r="S417" s="902"/>
      <c r="T417" s="903"/>
      <c r="U417" s="904"/>
      <c r="V417" s="904"/>
      <c r="W417" s="905"/>
    </row>
    <row r="418" spans="2:23" customFormat="1" ht="27" customHeight="1" x14ac:dyDescent="0.2">
      <c r="B418" s="870"/>
      <c r="C418" s="871"/>
      <c r="D418" s="871"/>
      <c r="E418" s="871"/>
      <c r="F418" s="871"/>
      <c r="G418" s="872"/>
      <c r="H418" s="870"/>
      <c r="I418" s="871"/>
      <c r="J418" s="871"/>
      <c r="K418" s="872"/>
      <c r="L418" s="908" t="s">
        <v>193</v>
      </c>
      <c r="M418" s="909"/>
      <c r="N418" s="909"/>
      <c r="O418" s="910"/>
      <c r="P418" s="900" t="s">
        <v>524</v>
      </c>
      <c r="Q418" s="901"/>
      <c r="R418" s="901"/>
      <c r="S418" s="902"/>
      <c r="T418" s="903" t="s">
        <v>525</v>
      </c>
      <c r="U418" s="904"/>
      <c r="V418" s="904"/>
      <c r="W418" s="905"/>
    </row>
    <row r="419" spans="2:23" customFormat="1" ht="12.75" customHeight="1" x14ac:dyDescent="0.2">
      <c r="B419" s="330" t="s">
        <v>151</v>
      </c>
      <c r="C419" s="331"/>
      <c r="D419" s="331"/>
      <c r="E419" s="331"/>
      <c r="F419" s="331"/>
      <c r="G419" s="332"/>
      <c r="H419" s="897">
        <f>H248</f>
        <v>0</v>
      </c>
      <c r="I419" s="898"/>
      <c r="J419" s="906">
        <f>J248</f>
        <v>0</v>
      </c>
      <c r="K419" s="907"/>
      <c r="L419" s="897">
        <f>L248</f>
        <v>0</v>
      </c>
      <c r="M419" s="898"/>
      <c r="N419" s="906">
        <f>N248</f>
        <v>0</v>
      </c>
      <c r="O419" s="907"/>
      <c r="P419" s="897">
        <f>P248</f>
        <v>0</v>
      </c>
      <c r="Q419" s="898"/>
      <c r="R419" s="898"/>
      <c r="S419" s="899"/>
      <c r="T419" s="894" t="str">
        <f>T248</f>
        <v/>
      </c>
      <c r="U419" s="895"/>
      <c r="V419" s="895"/>
      <c r="W419" s="896"/>
    </row>
    <row r="420" spans="2:23" customFormat="1" ht="12.75" customHeight="1" x14ac:dyDescent="0.2">
      <c r="B420" s="330" t="s">
        <v>152</v>
      </c>
      <c r="C420" s="331"/>
      <c r="D420" s="331"/>
      <c r="E420" s="331"/>
      <c r="F420" s="331"/>
      <c r="G420" s="332"/>
      <c r="H420" s="897">
        <f t="shared" ref="H420:H428" si="72">H249</f>
        <v>0</v>
      </c>
      <c r="I420" s="898"/>
      <c r="J420" s="906">
        <f t="shared" ref="J420:J427" si="73">J249</f>
        <v>0</v>
      </c>
      <c r="K420" s="907"/>
      <c r="L420" s="897">
        <f t="shared" ref="L420:L428" si="74">L249</f>
        <v>0</v>
      </c>
      <c r="M420" s="898"/>
      <c r="N420" s="906">
        <f t="shared" ref="N420:N428" si="75">N249</f>
        <v>0</v>
      </c>
      <c r="O420" s="907"/>
      <c r="P420" s="897">
        <f t="shared" ref="P420:P428" si="76">P249</f>
        <v>0</v>
      </c>
      <c r="Q420" s="898"/>
      <c r="R420" s="898"/>
      <c r="S420" s="899"/>
      <c r="T420" s="894" t="str">
        <f t="shared" ref="T420:T428" si="77">T249</f>
        <v/>
      </c>
      <c r="U420" s="895"/>
      <c r="V420" s="895"/>
      <c r="W420" s="896"/>
    </row>
    <row r="421" spans="2:23" customFormat="1" ht="12.75" customHeight="1" x14ac:dyDescent="0.2">
      <c r="B421" s="330" t="s">
        <v>153</v>
      </c>
      <c r="C421" s="331"/>
      <c r="D421" s="331"/>
      <c r="E421" s="331"/>
      <c r="F421" s="331"/>
      <c r="G421" s="332"/>
      <c r="H421" s="897">
        <f t="shared" si="72"/>
        <v>0</v>
      </c>
      <c r="I421" s="898"/>
      <c r="J421" s="906">
        <f t="shared" si="73"/>
        <v>0</v>
      </c>
      <c r="K421" s="907"/>
      <c r="L421" s="897">
        <f t="shared" si="74"/>
        <v>0</v>
      </c>
      <c r="M421" s="898"/>
      <c r="N421" s="906">
        <f t="shared" si="75"/>
        <v>0</v>
      </c>
      <c r="O421" s="907"/>
      <c r="P421" s="897">
        <f t="shared" si="76"/>
        <v>0</v>
      </c>
      <c r="Q421" s="898"/>
      <c r="R421" s="898"/>
      <c r="S421" s="899"/>
      <c r="T421" s="894" t="str">
        <f t="shared" si="77"/>
        <v/>
      </c>
      <c r="U421" s="895"/>
      <c r="V421" s="895"/>
      <c r="W421" s="896"/>
    </row>
    <row r="422" spans="2:23" customFormat="1" ht="12.75" customHeight="1" x14ac:dyDescent="0.2">
      <c r="B422" s="330" t="s">
        <v>154</v>
      </c>
      <c r="C422" s="331"/>
      <c r="D422" s="331"/>
      <c r="E422" s="331"/>
      <c r="F422" s="331"/>
      <c r="G422" s="332"/>
      <c r="H422" s="897">
        <f t="shared" si="72"/>
        <v>0</v>
      </c>
      <c r="I422" s="898"/>
      <c r="J422" s="906">
        <f t="shared" si="73"/>
        <v>0</v>
      </c>
      <c r="K422" s="907"/>
      <c r="L422" s="897">
        <f t="shared" si="74"/>
        <v>0</v>
      </c>
      <c r="M422" s="898"/>
      <c r="N422" s="906">
        <f t="shared" si="75"/>
        <v>0</v>
      </c>
      <c r="O422" s="907"/>
      <c r="P422" s="897">
        <f t="shared" si="76"/>
        <v>0</v>
      </c>
      <c r="Q422" s="898"/>
      <c r="R422" s="898"/>
      <c r="S422" s="899"/>
      <c r="T422" s="894" t="str">
        <f t="shared" si="77"/>
        <v/>
      </c>
      <c r="U422" s="895"/>
      <c r="V422" s="895"/>
      <c r="W422" s="896"/>
    </row>
    <row r="423" spans="2:23" customFormat="1" ht="12.75" customHeight="1" x14ac:dyDescent="0.2">
      <c r="B423" s="330" t="s">
        <v>155</v>
      </c>
      <c r="C423" s="331"/>
      <c r="D423" s="331"/>
      <c r="E423" s="331"/>
      <c r="F423" s="331"/>
      <c r="G423" s="332"/>
      <c r="H423" s="897">
        <f t="shared" si="72"/>
        <v>0</v>
      </c>
      <c r="I423" s="898"/>
      <c r="J423" s="906">
        <f t="shared" si="73"/>
        <v>0</v>
      </c>
      <c r="K423" s="907"/>
      <c r="L423" s="897">
        <f t="shared" si="74"/>
        <v>0</v>
      </c>
      <c r="M423" s="898"/>
      <c r="N423" s="906">
        <f t="shared" si="75"/>
        <v>0</v>
      </c>
      <c r="O423" s="907"/>
      <c r="P423" s="897">
        <f t="shared" si="76"/>
        <v>0</v>
      </c>
      <c r="Q423" s="898"/>
      <c r="R423" s="898"/>
      <c r="S423" s="899"/>
      <c r="T423" s="894" t="str">
        <f t="shared" si="77"/>
        <v/>
      </c>
      <c r="U423" s="895"/>
      <c r="V423" s="895"/>
      <c r="W423" s="896"/>
    </row>
    <row r="424" spans="2:23" customFormat="1" ht="12.75" customHeight="1" x14ac:dyDescent="0.2">
      <c r="B424" s="330" t="s">
        <v>156</v>
      </c>
      <c r="C424" s="331"/>
      <c r="D424" s="331"/>
      <c r="E424" s="331"/>
      <c r="F424" s="331"/>
      <c r="G424" s="332"/>
      <c r="H424" s="897">
        <f t="shared" si="72"/>
        <v>0</v>
      </c>
      <c r="I424" s="898"/>
      <c r="J424" s="906">
        <f t="shared" si="73"/>
        <v>0</v>
      </c>
      <c r="K424" s="907"/>
      <c r="L424" s="897">
        <f t="shared" si="74"/>
        <v>0</v>
      </c>
      <c r="M424" s="898"/>
      <c r="N424" s="906">
        <f t="shared" si="75"/>
        <v>0</v>
      </c>
      <c r="O424" s="907"/>
      <c r="P424" s="897">
        <f t="shared" si="76"/>
        <v>0</v>
      </c>
      <c r="Q424" s="898"/>
      <c r="R424" s="898"/>
      <c r="S424" s="899"/>
      <c r="T424" s="894" t="str">
        <f t="shared" si="77"/>
        <v/>
      </c>
      <c r="U424" s="895"/>
      <c r="V424" s="895"/>
      <c r="W424" s="896"/>
    </row>
    <row r="425" spans="2:23" customFormat="1" ht="12.75" customHeight="1" x14ac:dyDescent="0.2">
      <c r="B425" s="330" t="s">
        <v>157</v>
      </c>
      <c r="C425" s="331"/>
      <c r="D425" s="331"/>
      <c r="E425" s="331"/>
      <c r="F425" s="331"/>
      <c r="G425" s="332"/>
      <c r="H425" s="897">
        <f t="shared" si="72"/>
        <v>0</v>
      </c>
      <c r="I425" s="898"/>
      <c r="J425" s="906">
        <f t="shared" si="73"/>
        <v>0</v>
      </c>
      <c r="K425" s="907"/>
      <c r="L425" s="897">
        <f t="shared" si="74"/>
        <v>0</v>
      </c>
      <c r="M425" s="898"/>
      <c r="N425" s="906">
        <f t="shared" si="75"/>
        <v>0</v>
      </c>
      <c r="O425" s="907"/>
      <c r="P425" s="897">
        <f t="shared" si="76"/>
        <v>0</v>
      </c>
      <c r="Q425" s="898"/>
      <c r="R425" s="898"/>
      <c r="S425" s="899"/>
      <c r="T425" s="894" t="str">
        <f t="shared" si="77"/>
        <v/>
      </c>
      <c r="U425" s="895"/>
      <c r="V425" s="895"/>
      <c r="W425" s="896"/>
    </row>
    <row r="426" spans="2:23" customFormat="1" ht="12.75" customHeight="1" x14ac:dyDescent="0.2">
      <c r="B426" s="330" t="s">
        <v>158</v>
      </c>
      <c r="C426" s="331"/>
      <c r="D426" s="331"/>
      <c r="E426" s="331"/>
      <c r="F426" s="331"/>
      <c r="G426" s="332"/>
      <c r="H426" s="897">
        <f t="shared" si="72"/>
        <v>0</v>
      </c>
      <c r="I426" s="898"/>
      <c r="J426" s="906">
        <f t="shared" si="73"/>
        <v>0</v>
      </c>
      <c r="K426" s="907"/>
      <c r="L426" s="897">
        <f t="shared" si="74"/>
        <v>0</v>
      </c>
      <c r="M426" s="898"/>
      <c r="N426" s="906">
        <f t="shared" si="75"/>
        <v>0</v>
      </c>
      <c r="O426" s="907"/>
      <c r="P426" s="897">
        <f t="shared" si="76"/>
        <v>0</v>
      </c>
      <c r="Q426" s="898"/>
      <c r="R426" s="898"/>
      <c r="S426" s="899"/>
      <c r="T426" s="894" t="str">
        <f t="shared" si="77"/>
        <v/>
      </c>
      <c r="U426" s="895"/>
      <c r="V426" s="895"/>
      <c r="W426" s="896"/>
    </row>
    <row r="427" spans="2:23" customFormat="1" ht="12.75" customHeight="1" x14ac:dyDescent="0.2">
      <c r="B427" s="330" t="s">
        <v>159</v>
      </c>
      <c r="C427" s="331"/>
      <c r="D427" s="331"/>
      <c r="E427" s="331"/>
      <c r="F427" s="331"/>
      <c r="G427" s="332"/>
      <c r="H427" s="897">
        <f t="shared" si="72"/>
        <v>0</v>
      </c>
      <c r="I427" s="898"/>
      <c r="J427" s="906">
        <f t="shared" si="73"/>
        <v>0</v>
      </c>
      <c r="K427" s="907"/>
      <c r="L427" s="897">
        <f t="shared" si="74"/>
        <v>0</v>
      </c>
      <c r="M427" s="898"/>
      <c r="N427" s="906">
        <f t="shared" si="75"/>
        <v>0</v>
      </c>
      <c r="O427" s="907"/>
      <c r="P427" s="897">
        <f t="shared" si="76"/>
        <v>0</v>
      </c>
      <c r="Q427" s="898"/>
      <c r="R427" s="898"/>
      <c r="S427" s="899"/>
      <c r="T427" s="894" t="str">
        <f t="shared" si="77"/>
        <v/>
      </c>
      <c r="U427" s="895"/>
      <c r="V427" s="895"/>
      <c r="W427" s="896"/>
    </row>
    <row r="428" spans="2:23" customFormat="1" ht="12" customHeight="1" x14ac:dyDescent="0.2">
      <c r="B428" s="693" t="s">
        <v>55</v>
      </c>
      <c r="C428" s="694"/>
      <c r="D428" s="694"/>
      <c r="E428" s="694"/>
      <c r="F428" s="694"/>
      <c r="G428" s="695"/>
      <c r="H428" s="897">
        <f t="shared" si="72"/>
        <v>0</v>
      </c>
      <c r="I428" s="898"/>
      <c r="J428" s="906">
        <f>J257</f>
        <v>0</v>
      </c>
      <c r="K428" s="907"/>
      <c r="L428" s="897">
        <f t="shared" si="74"/>
        <v>0</v>
      </c>
      <c r="M428" s="898"/>
      <c r="N428" s="906">
        <f t="shared" si="75"/>
        <v>0</v>
      </c>
      <c r="O428" s="907"/>
      <c r="P428" s="897">
        <f t="shared" si="76"/>
        <v>0</v>
      </c>
      <c r="Q428" s="898"/>
      <c r="R428" s="898"/>
      <c r="S428" s="899"/>
      <c r="T428" s="894" t="str">
        <f t="shared" si="77"/>
        <v/>
      </c>
      <c r="U428" s="895"/>
      <c r="V428" s="895"/>
      <c r="W428" s="896"/>
    </row>
    <row r="429" spans="2:23" customFormat="1" ht="13.5" customHeight="1" x14ac:dyDescent="0.2">
      <c r="B429" s="867" t="s">
        <v>28</v>
      </c>
      <c r="C429" s="868"/>
      <c r="D429" s="868"/>
      <c r="E429" s="868"/>
      <c r="F429" s="868"/>
      <c r="G429" s="869"/>
      <c r="H429" s="867" t="s">
        <v>637</v>
      </c>
      <c r="I429" s="868"/>
      <c r="J429" s="868"/>
      <c r="K429" s="868"/>
      <c r="L429" s="83"/>
      <c r="M429" s="188"/>
      <c r="N429" s="188"/>
      <c r="O429" s="222"/>
      <c r="P429" s="900"/>
      <c r="Q429" s="901"/>
      <c r="R429" s="901"/>
      <c r="S429" s="902"/>
      <c r="T429" s="903"/>
      <c r="U429" s="904"/>
      <c r="V429" s="904"/>
      <c r="W429" s="905"/>
    </row>
    <row r="430" spans="2:23" customFormat="1" ht="27" customHeight="1" x14ac:dyDescent="0.2">
      <c r="B430" s="870"/>
      <c r="C430" s="871"/>
      <c r="D430" s="871"/>
      <c r="E430" s="871"/>
      <c r="F430" s="871"/>
      <c r="G430" s="872"/>
      <c r="H430" s="870"/>
      <c r="I430" s="871"/>
      <c r="J430" s="871"/>
      <c r="K430" s="872"/>
      <c r="L430" s="908" t="s">
        <v>193</v>
      </c>
      <c r="M430" s="909"/>
      <c r="N430" s="909"/>
      <c r="O430" s="910"/>
      <c r="P430" s="900" t="s">
        <v>524</v>
      </c>
      <c r="Q430" s="901"/>
      <c r="R430" s="901"/>
      <c r="S430" s="902"/>
      <c r="T430" s="903" t="s">
        <v>525</v>
      </c>
      <c r="U430" s="904"/>
      <c r="V430" s="904"/>
      <c r="W430" s="905"/>
    </row>
    <row r="431" spans="2:23" customFormat="1" ht="12.75" customHeight="1" x14ac:dyDescent="0.2">
      <c r="B431" s="330" t="s">
        <v>151</v>
      </c>
      <c r="C431" s="331"/>
      <c r="D431" s="331"/>
      <c r="E431" s="331"/>
      <c r="F431" s="331"/>
      <c r="G431" s="332"/>
      <c r="H431" s="897">
        <f>H293</f>
        <v>0</v>
      </c>
      <c r="I431" s="898"/>
      <c r="J431" s="898"/>
      <c r="K431" s="899"/>
      <c r="L431" s="897">
        <f>L293</f>
        <v>0</v>
      </c>
      <c r="M431" s="898"/>
      <c r="N431" s="898"/>
      <c r="O431" s="899"/>
      <c r="P431" s="897">
        <f>P293</f>
        <v>0</v>
      </c>
      <c r="Q431" s="898"/>
      <c r="R431" s="898"/>
      <c r="S431" s="899"/>
      <c r="T431" s="894" t="str">
        <f>T293</f>
        <v/>
      </c>
      <c r="U431" s="895"/>
      <c r="V431" s="895"/>
      <c r="W431" s="896"/>
    </row>
    <row r="432" spans="2:23" customFormat="1" ht="12.75" customHeight="1" x14ac:dyDescent="0.2">
      <c r="B432" s="330" t="s">
        <v>152</v>
      </c>
      <c r="C432" s="331"/>
      <c r="D432" s="331"/>
      <c r="E432" s="331"/>
      <c r="F432" s="331"/>
      <c r="G432" s="332"/>
      <c r="H432" s="897">
        <f t="shared" ref="H432:H440" si="78">H294</f>
        <v>0</v>
      </c>
      <c r="I432" s="898"/>
      <c r="J432" s="898"/>
      <c r="K432" s="899"/>
      <c r="L432" s="897">
        <f t="shared" ref="L432:L440" si="79">L294</f>
        <v>0</v>
      </c>
      <c r="M432" s="898"/>
      <c r="N432" s="898"/>
      <c r="O432" s="899"/>
      <c r="P432" s="897">
        <f t="shared" ref="P432:P440" si="80">P294</f>
        <v>0</v>
      </c>
      <c r="Q432" s="898"/>
      <c r="R432" s="898"/>
      <c r="S432" s="899"/>
      <c r="T432" s="894" t="str">
        <f t="shared" ref="T432:T440" si="81">T294</f>
        <v/>
      </c>
      <c r="U432" s="895"/>
      <c r="V432" s="895"/>
      <c r="W432" s="896"/>
    </row>
    <row r="433" spans="2:23" customFormat="1" ht="12.75" customHeight="1" x14ac:dyDescent="0.2">
      <c r="B433" s="330" t="s">
        <v>153</v>
      </c>
      <c r="C433" s="331"/>
      <c r="D433" s="331"/>
      <c r="E433" s="331"/>
      <c r="F433" s="331"/>
      <c r="G433" s="332"/>
      <c r="H433" s="897">
        <f t="shared" si="78"/>
        <v>0</v>
      </c>
      <c r="I433" s="898"/>
      <c r="J433" s="898"/>
      <c r="K433" s="899"/>
      <c r="L433" s="897">
        <f t="shared" si="79"/>
        <v>0</v>
      </c>
      <c r="M433" s="898"/>
      <c r="N433" s="898"/>
      <c r="O433" s="899"/>
      <c r="P433" s="897">
        <f t="shared" si="80"/>
        <v>0</v>
      </c>
      <c r="Q433" s="898"/>
      <c r="R433" s="898"/>
      <c r="S433" s="899"/>
      <c r="T433" s="894" t="str">
        <f t="shared" si="81"/>
        <v/>
      </c>
      <c r="U433" s="895"/>
      <c r="V433" s="895"/>
      <c r="W433" s="896"/>
    </row>
    <row r="434" spans="2:23" customFormat="1" ht="12.75" customHeight="1" x14ac:dyDescent="0.2">
      <c r="B434" s="330" t="s">
        <v>154</v>
      </c>
      <c r="C434" s="331"/>
      <c r="D434" s="331"/>
      <c r="E434" s="331"/>
      <c r="F434" s="331"/>
      <c r="G434" s="332"/>
      <c r="H434" s="897">
        <f t="shared" si="78"/>
        <v>0</v>
      </c>
      <c r="I434" s="898"/>
      <c r="J434" s="898"/>
      <c r="K434" s="899"/>
      <c r="L434" s="897">
        <f t="shared" si="79"/>
        <v>0</v>
      </c>
      <c r="M434" s="898"/>
      <c r="N434" s="898"/>
      <c r="O434" s="899"/>
      <c r="P434" s="897">
        <f t="shared" si="80"/>
        <v>0</v>
      </c>
      <c r="Q434" s="898"/>
      <c r="R434" s="898"/>
      <c r="S434" s="899"/>
      <c r="T434" s="894" t="str">
        <f t="shared" si="81"/>
        <v/>
      </c>
      <c r="U434" s="895"/>
      <c r="V434" s="895"/>
      <c r="W434" s="896"/>
    </row>
    <row r="435" spans="2:23" customFormat="1" ht="12.75" customHeight="1" x14ac:dyDescent="0.2">
      <c r="B435" s="330" t="s">
        <v>155</v>
      </c>
      <c r="C435" s="331"/>
      <c r="D435" s="331"/>
      <c r="E435" s="331"/>
      <c r="F435" s="331"/>
      <c r="G435" s="332"/>
      <c r="H435" s="897">
        <f t="shared" si="78"/>
        <v>0</v>
      </c>
      <c r="I435" s="898"/>
      <c r="J435" s="898"/>
      <c r="K435" s="899"/>
      <c r="L435" s="897">
        <f t="shared" si="79"/>
        <v>0</v>
      </c>
      <c r="M435" s="898"/>
      <c r="N435" s="898"/>
      <c r="O435" s="899"/>
      <c r="P435" s="897">
        <f t="shared" si="80"/>
        <v>0</v>
      </c>
      <c r="Q435" s="898"/>
      <c r="R435" s="898"/>
      <c r="S435" s="899"/>
      <c r="T435" s="894" t="str">
        <f t="shared" si="81"/>
        <v/>
      </c>
      <c r="U435" s="895"/>
      <c r="V435" s="895"/>
      <c r="W435" s="896"/>
    </row>
    <row r="436" spans="2:23" customFormat="1" ht="12.75" customHeight="1" x14ac:dyDescent="0.2">
      <c r="B436" s="330" t="s">
        <v>156</v>
      </c>
      <c r="C436" s="331"/>
      <c r="D436" s="331"/>
      <c r="E436" s="331"/>
      <c r="F436" s="331"/>
      <c r="G436" s="332"/>
      <c r="H436" s="897">
        <f t="shared" si="78"/>
        <v>0</v>
      </c>
      <c r="I436" s="898"/>
      <c r="J436" s="898"/>
      <c r="K436" s="899"/>
      <c r="L436" s="897">
        <f t="shared" si="79"/>
        <v>0</v>
      </c>
      <c r="M436" s="898"/>
      <c r="N436" s="898"/>
      <c r="O436" s="899"/>
      <c r="P436" s="897">
        <f t="shared" si="80"/>
        <v>0</v>
      </c>
      <c r="Q436" s="898"/>
      <c r="R436" s="898"/>
      <c r="S436" s="899"/>
      <c r="T436" s="894" t="str">
        <f t="shared" si="81"/>
        <v/>
      </c>
      <c r="U436" s="895"/>
      <c r="V436" s="895"/>
      <c r="W436" s="896"/>
    </row>
    <row r="437" spans="2:23" customFormat="1" ht="12.75" customHeight="1" x14ac:dyDescent="0.2">
      <c r="B437" s="330" t="s">
        <v>157</v>
      </c>
      <c r="C437" s="331"/>
      <c r="D437" s="331"/>
      <c r="E437" s="331"/>
      <c r="F437" s="331"/>
      <c r="G437" s="332"/>
      <c r="H437" s="897">
        <f t="shared" si="78"/>
        <v>0</v>
      </c>
      <c r="I437" s="898"/>
      <c r="J437" s="898"/>
      <c r="K437" s="899"/>
      <c r="L437" s="897">
        <f t="shared" si="79"/>
        <v>0</v>
      </c>
      <c r="M437" s="898"/>
      <c r="N437" s="898"/>
      <c r="O437" s="899"/>
      <c r="P437" s="897">
        <f t="shared" si="80"/>
        <v>0</v>
      </c>
      <c r="Q437" s="898"/>
      <c r="R437" s="898"/>
      <c r="S437" s="899"/>
      <c r="T437" s="894" t="str">
        <f t="shared" si="81"/>
        <v/>
      </c>
      <c r="U437" s="895"/>
      <c r="V437" s="895"/>
      <c r="W437" s="896"/>
    </row>
    <row r="438" spans="2:23" customFormat="1" ht="12.75" customHeight="1" x14ac:dyDescent="0.2">
      <c r="B438" s="330" t="s">
        <v>158</v>
      </c>
      <c r="C438" s="331"/>
      <c r="D438" s="331"/>
      <c r="E438" s="331"/>
      <c r="F438" s="331"/>
      <c r="G438" s="332"/>
      <c r="H438" s="897">
        <f t="shared" si="78"/>
        <v>0</v>
      </c>
      <c r="I438" s="898"/>
      <c r="J438" s="898"/>
      <c r="K438" s="899"/>
      <c r="L438" s="897">
        <f t="shared" si="79"/>
        <v>0</v>
      </c>
      <c r="M438" s="898"/>
      <c r="N438" s="898"/>
      <c r="O438" s="899"/>
      <c r="P438" s="897">
        <f t="shared" si="80"/>
        <v>0</v>
      </c>
      <c r="Q438" s="898"/>
      <c r="R438" s="898"/>
      <c r="S438" s="899"/>
      <c r="T438" s="894" t="str">
        <f t="shared" si="81"/>
        <v/>
      </c>
      <c r="U438" s="895"/>
      <c r="V438" s="895"/>
      <c r="W438" s="896"/>
    </row>
    <row r="439" spans="2:23" customFormat="1" ht="12.75" customHeight="1" x14ac:dyDescent="0.2">
      <c r="B439" s="330" t="s">
        <v>159</v>
      </c>
      <c r="C439" s="331"/>
      <c r="D439" s="331"/>
      <c r="E439" s="331"/>
      <c r="F439" s="331"/>
      <c r="G439" s="332"/>
      <c r="H439" s="897">
        <f t="shared" si="78"/>
        <v>0</v>
      </c>
      <c r="I439" s="898"/>
      <c r="J439" s="898"/>
      <c r="K439" s="899"/>
      <c r="L439" s="897">
        <f t="shared" si="79"/>
        <v>0</v>
      </c>
      <c r="M439" s="898"/>
      <c r="N439" s="898"/>
      <c r="O439" s="899"/>
      <c r="P439" s="897">
        <f t="shared" si="80"/>
        <v>0</v>
      </c>
      <c r="Q439" s="898"/>
      <c r="R439" s="898"/>
      <c r="S439" s="899"/>
      <c r="T439" s="894" t="str">
        <f t="shared" si="81"/>
        <v/>
      </c>
      <c r="U439" s="895"/>
      <c r="V439" s="895"/>
      <c r="W439" s="896"/>
    </row>
    <row r="440" spans="2:23" customFormat="1" ht="12.75" customHeight="1" x14ac:dyDescent="0.2">
      <c r="B440" s="693" t="s">
        <v>55</v>
      </c>
      <c r="C440" s="694"/>
      <c r="D440" s="694"/>
      <c r="E440" s="694"/>
      <c r="F440" s="694"/>
      <c r="G440" s="695"/>
      <c r="H440" s="897">
        <f t="shared" si="78"/>
        <v>0</v>
      </c>
      <c r="I440" s="898"/>
      <c r="J440" s="898"/>
      <c r="K440" s="899"/>
      <c r="L440" s="897">
        <f t="shared" si="79"/>
        <v>0</v>
      </c>
      <c r="M440" s="898"/>
      <c r="N440" s="898"/>
      <c r="O440" s="899"/>
      <c r="P440" s="897">
        <f t="shared" si="80"/>
        <v>0</v>
      </c>
      <c r="Q440" s="898"/>
      <c r="R440" s="898"/>
      <c r="S440" s="899"/>
      <c r="T440" s="894" t="str">
        <f t="shared" si="81"/>
        <v/>
      </c>
      <c r="U440" s="895"/>
      <c r="V440" s="895"/>
      <c r="W440" s="896"/>
    </row>
    <row r="441" spans="2:23" customFormat="1" ht="13.5" customHeight="1" x14ac:dyDescent="0.2">
      <c r="B441" s="867" t="s">
        <v>28</v>
      </c>
      <c r="C441" s="868"/>
      <c r="D441" s="868"/>
      <c r="E441" s="868"/>
      <c r="F441" s="868"/>
      <c r="G441" s="869"/>
      <c r="H441" s="867" t="s">
        <v>638</v>
      </c>
      <c r="I441" s="868"/>
      <c r="J441" s="868"/>
      <c r="K441" s="868"/>
      <c r="L441" s="83"/>
      <c r="M441" s="188"/>
      <c r="N441" s="188"/>
      <c r="O441" s="222"/>
      <c r="P441" s="900"/>
      <c r="Q441" s="901"/>
      <c r="R441" s="901"/>
      <c r="S441" s="902"/>
      <c r="T441" s="903"/>
      <c r="U441" s="904"/>
      <c r="V441" s="904"/>
      <c r="W441" s="905"/>
    </row>
    <row r="442" spans="2:23" customFormat="1" ht="27" customHeight="1" x14ac:dyDescent="0.2">
      <c r="B442" s="870"/>
      <c r="C442" s="871"/>
      <c r="D442" s="871"/>
      <c r="E442" s="871"/>
      <c r="F442" s="871"/>
      <c r="G442" s="872"/>
      <c r="H442" s="870"/>
      <c r="I442" s="871"/>
      <c r="J442" s="871"/>
      <c r="K442" s="872"/>
      <c r="L442" s="908" t="s">
        <v>193</v>
      </c>
      <c r="M442" s="909"/>
      <c r="N442" s="909"/>
      <c r="O442" s="910"/>
      <c r="P442" s="900" t="s">
        <v>524</v>
      </c>
      <c r="Q442" s="901"/>
      <c r="R442" s="901"/>
      <c r="S442" s="902"/>
      <c r="T442" s="903" t="s">
        <v>525</v>
      </c>
      <c r="U442" s="904"/>
      <c r="V442" s="904"/>
      <c r="W442" s="905"/>
    </row>
    <row r="443" spans="2:23" customFormat="1" ht="12.75" customHeight="1" x14ac:dyDescent="0.2">
      <c r="B443" s="330" t="s">
        <v>151</v>
      </c>
      <c r="C443" s="331"/>
      <c r="D443" s="331"/>
      <c r="E443" s="331"/>
      <c r="F443" s="331"/>
      <c r="G443" s="332"/>
      <c r="H443" s="897">
        <f>H333</f>
        <v>0</v>
      </c>
      <c r="I443" s="898"/>
      <c r="J443" s="906">
        <f>J333</f>
        <v>0</v>
      </c>
      <c r="K443" s="907"/>
      <c r="L443" s="897">
        <f>L333</f>
        <v>0</v>
      </c>
      <c r="M443" s="898"/>
      <c r="N443" s="906">
        <f>N333</f>
        <v>0</v>
      </c>
      <c r="O443" s="907"/>
      <c r="P443" s="897">
        <f>P333</f>
        <v>0</v>
      </c>
      <c r="Q443" s="898"/>
      <c r="R443" s="898"/>
      <c r="S443" s="899"/>
      <c r="T443" s="894" t="str">
        <f>T333</f>
        <v/>
      </c>
      <c r="U443" s="895"/>
      <c r="V443" s="895"/>
      <c r="W443" s="896"/>
    </row>
    <row r="444" spans="2:23" customFormat="1" ht="12.75" customHeight="1" x14ac:dyDescent="0.2">
      <c r="B444" s="330" t="s">
        <v>152</v>
      </c>
      <c r="C444" s="331"/>
      <c r="D444" s="331"/>
      <c r="E444" s="331"/>
      <c r="F444" s="331"/>
      <c r="G444" s="332"/>
      <c r="H444" s="897">
        <f t="shared" ref="H444:H452" si="82">H334</f>
        <v>0</v>
      </c>
      <c r="I444" s="898"/>
      <c r="J444" s="906">
        <f t="shared" ref="J444:J452" si="83">J334</f>
        <v>0</v>
      </c>
      <c r="K444" s="907"/>
      <c r="L444" s="897">
        <f t="shared" ref="L444:L452" si="84">L334</f>
        <v>0</v>
      </c>
      <c r="M444" s="898"/>
      <c r="N444" s="906">
        <f t="shared" ref="N444:N452" si="85">N334</f>
        <v>0</v>
      </c>
      <c r="O444" s="907"/>
      <c r="P444" s="897">
        <f t="shared" ref="P444:P452" si="86">P334</f>
        <v>0</v>
      </c>
      <c r="Q444" s="898"/>
      <c r="R444" s="898"/>
      <c r="S444" s="899"/>
      <c r="T444" s="894" t="str">
        <f t="shared" ref="T444:T452" si="87">T334</f>
        <v/>
      </c>
      <c r="U444" s="895"/>
      <c r="V444" s="895"/>
      <c r="W444" s="896"/>
    </row>
    <row r="445" spans="2:23" customFormat="1" ht="12.75" customHeight="1" x14ac:dyDescent="0.2">
      <c r="B445" s="330" t="s">
        <v>153</v>
      </c>
      <c r="C445" s="331"/>
      <c r="D445" s="331"/>
      <c r="E445" s="331"/>
      <c r="F445" s="331"/>
      <c r="G445" s="332"/>
      <c r="H445" s="897">
        <f t="shared" si="82"/>
        <v>0</v>
      </c>
      <c r="I445" s="898"/>
      <c r="J445" s="906">
        <f t="shared" si="83"/>
        <v>0</v>
      </c>
      <c r="K445" s="907"/>
      <c r="L445" s="897">
        <f t="shared" si="84"/>
        <v>0</v>
      </c>
      <c r="M445" s="898"/>
      <c r="N445" s="906">
        <f t="shared" si="85"/>
        <v>0</v>
      </c>
      <c r="O445" s="907"/>
      <c r="P445" s="897">
        <f t="shared" si="86"/>
        <v>0</v>
      </c>
      <c r="Q445" s="898"/>
      <c r="R445" s="898"/>
      <c r="S445" s="899"/>
      <c r="T445" s="894" t="str">
        <f t="shared" si="87"/>
        <v/>
      </c>
      <c r="U445" s="895"/>
      <c r="V445" s="895"/>
      <c r="W445" s="896"/>
    </row>
    <row r="446" spans="2:23" customFormat="1" ht="12.75" customHeight="1" x14ac:dyDescent="0.2">
      <c r="B446" s="330" t="s">
        <v>154</v>
      </c>
      <c r="C446" s="331"/>
      <c r="D446" s="331"/>
      <c r="E446" s="331"/>
      <c r="F446" s="331"/>
      <c r="G446" s="332"/>
      <c r="H446" s="897">
        <f t="shared" si="82"/>
        <v>0</v>
      </c>
      <c r="I446" s="898"/>
      <c r="J446" s="906">
        <f t="shared" si="83"/>
        <v>0</v>
      </c>
      <c r="K446" s="907"/>
      <c r="L446" s="897">
        <f t="shared" si="84"/>
        <v>0</v>
      </c>
      <c r="M446" s="898"/>
      <c r="N446" s="906">
        <f t="shared" si="85"/>
        <v>0</v>
      </c>
      <c r="O446" s="907"/>
      <c r="P446" s="897">
        <f t="shared" si="86"/>
        <v>0</v>
      </c>
      <c r="Q446" s="898"/>
      <c r="R446" s="898"/>
      <c r="S446" s="899"/>
      <c r="T446" s="894" t="str">
        <f t="shared" si="87"/>
        <v/>
      </c>
      <c r="U446" s="895"/>
      <c r="V446" s="895"/>
      <c r="W446" s="896"/>
    </row>
    <row r="447" spans="2:23" customFormat="1" ht="12.75" customHeight="1" x14ac:dyDescent="0.2">
      <c r="B447" s="330" t="s">
        <v>155</v>
      </c>
      <c r="C447" s="331"/>
      <c r="D447" s="331"/>
      <c r="E447" s="331"/>
      <c r="F447" s="331"/>
      <c r="G447" s="332"/>
      <c r="H447" s="897">
        <f t="shared" si="82"/>
        <v>0</v>
      </c>
      <c r="I447" s="898"/>
      <c r="J447" s="906">
        <f t="shared" si="83"/>
        <v>0</v>
      </c>
      <c r="K447" s="907"/>
      <c r="L447" s="897">
        <f t="shared" si="84"/>
        <v>0</v>
      </c>
      <c r="M447" s="898"/>
      <c r="N447" s="906">
        <f t="shared" si="85"/>
        <v>0</v>
      </c>
      <c r="O447" s="907"/>
      <c r="P447" s="897">
        <f t="shared" si="86"/>
        <v>0</v>
      </c>
      <c r="Q447" s="898"/>
      <c r="R447" s="898"/>
      <c r="S447" s="899"/>
      <c r="T447" s="894" t="str">
        <f t="shared" si="87"/>
        <v/>
      </c>
      <c r="U447" s="895"/>
      <c r="V447" s="895"/>
      <c r="W447" s="896"/>
    </row>
    <row r="448" spans="2:23" customFormat="1" ht="12.75" customHeight="1" x14ac:dyDescent="0.2">
      <c r="B448" s="330" t="s">
        <v>156</v>
      </c>
      <c r="C448" s="331"/>
      <c r="D448" s="331"/>
      <c r="E448" s="331"/>
      <c r="F448" s="331"/>
      <c r="G448" s="332"/>
      <c r="H448" s="897">
        <f t="shared" si="82"/>
        <v>0</v>
      </c>
      <c r="I448" s="898"/>
      <c r="J448" s="906">
        <f t="shared" si="83"/>
        <v>0</v>
      </c>
      <c r="K448" s="907"/>
      <c r="L448" s="897">
        <f t="shared" si="84"/>
        <v>0</v>
      </c>
      <c r="M448" s="898"/>
      <c r="N448" s="906">
        <f t="shared" si="85"/>
        <v>0</v>
      </c>
      <c r="O448" s="907"/>
      <c r="P448" s="897">
        <f t="shared" si="86"/>
        <v>0</v>
      </c>
      <c r="Q448" s="898"/>
      <c r="R448" s="898"/>
      <c r="S448" s="899"/>
      <c r="T448" s="894" t="str">
        <f t="shared" si="87"/>
        <v/>
      </c>
      <c r="U448" s="895"/>
      <c r="V448" s="895"/>
      <c r="W448" s="896"/>
    </row>
    <row r="449" spans="2:23" customFormat="1" ht="12.75" customHeight="1" x14ac:dyDescent="0.2">
      <c r="B449" s="330" t="s">
        <v>157</v>
      </c>
      <c r="C449" s="331"/>
      <c r="D449" s="331"/>
      <c r="E449" s="331"/>
      <c r="F449" s="331"/>
      <c r="G449" s="332"/>
      <c r="H449" s="897">
        <f t="shared" si="82"/>
        <v>0</v>
      </c>
      <c r="I449" s="898"/>
      <c r="J449" s="906">
        <f t="shared" si="83"/>
        <v>0</v>
      </c>
      <c r="K449" s="907"/>
      <c r="L449" s="897">
        <f t="shared" si="84"/>
        <v>0</v>
      </c>
      <c r="M449" s="898"/>
      <c r="N449" s="906">
        <f t="shared" si="85"/>
        <v>0</v>
      </c>
      <c r="O449" s="907"/>
      <c r="P449" s="897">
        <f t="shared" si="86"/>
        <v>0</v>
      </c>
      <c r="Q449" s="898"/>
      <c r="R449" s="898"/>
      <c r="S449" s="899"/>
      <c r="T449" s="894" t="str">
        <f t="shared" si="87"/>
        <v/>
      </c>
      <c r="U449" s="895"/>
      <c r="V449" s="895"/>
      <c r="W449" s="896"/>
    </row>
    <row r="450" spans="2:23" customFormat="1" ht="12.75" customHeight="1" x14ac:dyDescent="0.2">
      <c r="B450" s="330" t="s">
        <v>158</v>
      </c>
      <c r="C450" s="331"/>
      <c r="D450" s="331"/>
      <c r="E450" s="331"/>
      <c r="F450" s="331"/>
      <c r="G450" s="332"/>
      <c r="H450" s="897">
        <f t="shared" si="82"/>
        <v>0</v>
      </c>
      <c r="I450" s="898"/>
      <c r="J450" s="906">
        <f t="shared" si="83"/>
        <v>0</v>
      </c>
      <c r="K450" s="907"/>
      <c r="L450" s="897">
        <f t="shared" si="84"/>
        <v>0</v>
      </c>
      <c r="M450" s="898"/>
      <c r="N450" s="906">
        <f t="shared" si="85"/>
        <v>0</v>
      </c>
      <c r="O450" s="907"/>
      <c r="P450" s="897">
        <f t="shared" si="86"/>
        <v>0</v>
      </c>
      <c r="Q450" s="898"/>
      <c r="R450" s="898"/>
      <c r="S450" s="899"/>
      <c r="T450" s="894" t="str">
        <f t="shared" si="87"/>
        <v/>
      </c>
      <c r="U450" s="895"/>
      <c r="V450" s="895"/>
      <c r="W450" s="896"/>
    </row>
    <row r="451" spans="2:23" customFormat="1" ht="12.75" customHeight="1" x14ac:dyDescent="0.2">
      <c r="B451" s="330" t="s">
        <v>159</v>
      </c>
      <c r="C451" s="331"/>
      <c r="D451" s="331"/>
      <c r="E451" s="331"/>
      <c r="F451" s="331"/>
      <c r="G451" s="332"/>
      <c r="H451" s="897">
        <f t="shared" si="82"/>
        <v>0</v>
      </c>
      <c r="I451" s="898"/>
      <c r="J451" s="906">
        <f t="shared" si="83"/>
        <v>0</v>
      </c>
      <c r="K451" s="907"/>
      <c r="L451" s="897">
        <f t="shared" si="84"/>
        <v>0</v>
      </c>
      <c r="M451" s="898"/>
      <c r="N451" s="906">
        <f t="shared" si="85"/>
        <v>0</v>
      </c>
      <c r="O451" s="907"/>
      <c r="P451" s="897">
        <f t="shared" si="86"/>
        <v>0</v>
      </c>
      <c r="Q451" s="898"/>
      <c r="R451" s="898"/>
      <c r="S451" s="899"/>
      <c r="T451" s="894" t="str">
        <f t="shared" si="87"/>
        <v/>
      </c>
      <c r="U451" s="895"/>
      <c r="V451" s="895"/>
      <c r="W451" s="896"/>
    </row>
    <row r="452" spans="2:23" customFormat="1" ht="12.75" customHeight="1" x14ac:dyDescent="0.2">
      <c r="B452" s="693" t="s">
        <v>55</v>
      </c>
      <c r="C452" s="694"/>
      <c r="D452" s="694"/>
      <c r="E452" s="694"/>
      <c r="F452" s="694"/>
      <c r="G452" s="695"/>
      <c r="H452" s="897">
        <f t="shared" si="82"/>
        <v>0</v>
      </c>
      <c r="I452" s="898"/>
      <c r="J452" s="906">
        <f t="shared" si="83"/>
        <v>0</v>
      </c>
      <c r="K452" s="907"/>
      <c r="L452" s="897">
        <f t="shared" si="84"/>
        <v>0</v>
      </c>
      <c r="M452" s="898"/>
      <c r="N452" s="906">
        <f t="shared" si="85"/>
        <v>0</v>
      </c>
      <c r="O452" s="907"/>
      <c r="P452" s="897">
        <f t="shared" si="86"/>
        <v>0</v>
      </c>
      <c r="Q452" s="898"/>
      <c r="R452" s="898"/>
      <c r="S452" s="899"/>
      <c r="T452" s="894" t="str">
        <f t="shared" si="87"/>
        <v/>
      </c>
      <c r="U452" s="895"/>
      <c r="V452" s="895"/>
      <c r="W452" s="896"/>
    </row>
    <row r="453" spans="2:23" customFormat="1" ht="13.5" customHeight="1" x14ac:dyDescent="0.2">
      <c r="B453" s="867" t="s">
        <v>28</v>
      </c>
      <c r="C453" s="868"/>
      <c r="D453" s="868"/>
      <c r="E453" s="868"/>
      <c r="F453" s="868"/>
      <c r="G453" s="869"/>
      <c r="H453" s="867" t="s">
        <v>639</v>
      </c>
      <c r="I453" s="868"/>
      <c r="J453" s="868"/>
      <c r="K453" s="868"/>
      <c r="L453" s="83"/>
      <c r="M453" s="188"/>
      <c r="N453" s="188"/>
      <c r="O453" s="222"/>
      <c r="P453" s="900"/>
      <c r="Q453" s="901"/>
      <c r="R453" s="901"/>
      <c r="S453" s="902"/>
      <c r="T453" s="903"/>
      <c r="U453" s="904"/>
      <c r="V453" s="904"/>
      <c r="W453" s="905"/>
    </row>
    <row r="454" spans="2:23" customFormat="1" ht="27" customHeight="1" x14ac:dyDescent="0.2">
      <c r="B454" s="870"/>
      <c r="C454" s="871"/>
      <c r="D454" s="871"/>
      <c r="E454" s="871"/>
      <c r="F454" s="871"/>
      <c r="G454" s="872"/>
      <c r="H454" s="870"/>
      <c r="I454" s="871"/>
      <c r="J454" s="871"/>
      <c r="K454" s="872"/>
      <c r="L454" s="908" t="s">
        <v>193</v>
      </c>
      <c r="M454" s="909"/>
      <c r="N454" s="909"/>
      <c r="O454" s="910"/>
      <c r="P454" s="900" t="s">
        <v>524</v>
      </c>
      <c r="Q454" s="901"/>
      <c r="R454" s="901"/>
      <c r="S454" s="902"/>
      <c r="T454" s="903" t="s">
        <v>525</v>
      </c>
      <c r="U454" s="904"/>
      <c r="V454" s="904"/>
      <c r="W454" s="905"/>
    </row>
    <row r="455" spans="2:23" customFormat="1" ht="12.75" customHeight="1" x14ac:dyDescent="0.2">
      <c r="B455" s="330" t="s">
        <v>151</v>
      </c>
      <c r="C455" s="331"/>
      <c r="D455" s="331"/>
      <c r="E455" s="331"/>
      <c r="F455" s="331"/>
      <c r="G455" s="332"/>
      <c r="H455" s="897">
        <f>H379</f>
        <v>0</v>
      </c>
      <c r="I455" s="898"/>
      <c r="J455" s="898"/>
      <c r="K455" s="899"/>
      <c r="L455" s="897">
        <f>L379</f>
        <v>0</v>
      </c>
      <c r="M455" s="898"/>
      <c r="N455" s="898"/>
      <c r="O455" s="899"/>
      <c r="P455" s="897">
        <f>P379</f>
        <v>0</v>
      </c>
      <c r="Q455" s="898"/>
      <c r="R455" s="898"/>
      <c r="S455" s="899"/>
      <c r="T455" s="894" t="str">
        <f>T379</f>
        <v/>
      </c>
      <c r="U455" s="895"/>
      <c r="V455" s="895"/>
      <c r="W455" s="896"/>
    </row>
    <row r="456" spans="2:23" customFormat="1" ht="12.75" customHeight="1" x14ac:dyDescent="0.2">
      <c r="B456" s="330" t="s">
        <v>152</v>
      </c>
      <c r="C456" s="331"/>
      <c r="D456" s="331"/>
      <c r="E456" s="331"/>
      <c r="F456" s="331"/>
      <c r="G456" s="332"/>
      <c r="H456" s="897">
        <f t="shared" ref="H456:H463" si="88">H380</f>
        <v>0</v>
      </c>
      <c r="I456" s="898"/>
      <c r="J456" s="898"/>
      <c r="K456" s="899"/>
      <c r="L456" s="897">
        <f t="shared" ref="L456:L464" si="89">L380</f>
        <v>0</v>
      </c>
      <c r="M456" s="898"/>
      <c r="N456" s="898"/>
      <c r="O456" s="899"/>
      <c r="P456" s="897">
        <f t="shared" ref="P456:P464" si="90">P380</f>
        <v>0</v>
      </c>
      <c r="Q456" s="898"/>
      <c r="R456" s="898"/>
      <c r="S456" s="899"/>
      <c r="T456" s="894" t="str">
        <f t="shared" ref="T456:T464" si="91">T380</f>
        <v/>
      </c>
      <c r="U456" s="895"/>
      <c r="V456" s="895"/>
      <c r="W456" s="896"/>
    </row>
    <row r="457" spans="2:23" customFormat="1" ht="12.75" customHeight="1" x14ac:dyDescent="0.2">
      <c r="B457" s="330" t="s">
        <v>153</v>
      </c>
      <c r="C457" s="331"/>
      <c r="D457" s="331"/>
      <c r="E457" s="331"/>
      <c r="F457" s="331"/>
      <c r="G457" s="332"/>
      <c r="H457" s="897">
        <f t="shared" si="88"/>
        <v>0</v>
      </c>
      <c r="I457" s="898"/>
      <c r="J457" s="898"/>
      <c r="K457" s="899"/>
      <c r="L457" s="897">
        <f t="shared" si="89"/>
        <v>0</v>
      </c>
      <c r="M457" s="898"/>
      <c r="N457" s="898"/>
      <c r="O457" s="899"/>
      <c r="P457" s="897">
        <f t="shared" si="90"/>
        <v>0</v>
      </c>
      <c r="Q457" s="898"/>
      <c r="R457" s="898"/>
      <c r="S457" s="899"/>
      <c r="T457" s="894" t="str">
        <f t="shared" si="91"/>
        <v/>
      </c>
      <c r="U457" s="895"/>
      <c r="V457" s="895"/>
      <c r="W457" s="896"/>
    </row>
    <row r="458" spans="2:23" customFormat="1" ht="12.75" customHeight="1" x14ac:dyDescent="0.2">
      <c r="B458" s="330" t="s">
        <v>154</v>
      </c>
      <c r="C458" s="331"/>
      <c r="D458" s="331"/>
      <c r="E458" s="331"/>
      <c r="F458" s="331"/>
      <c r="G458" s="332"/>
      <c r="H458" s="897">
        <f t="shared" si="88"/>
        <v>0</v>
      </c>
      <c r="I458" s="898"/>
      <c r="J458" s="898"/>
      <c r="K458" s="899"/>
      <c r="L458" s="897">
        <f t="shared" si="89"/>
        <v>0</v>
      </c>
      <c r="M458" s="898"/>
      <c r="N458" s="898"/>
      <c r="O458" s="899"/>
      <c r="P458" s="897">
        <f t="shared" si="90"/>
        <v>0</v>
      </c>
      <c r="Q458" s="898"/>
      <c r="R458" s="898"/>
      <c r="S458" s="899"/>
      <c r="T458" s="894" t="str">
        <f t="shared" si="91"/>
        <v/>
      </c>
      <c r="U458" s="895"/>
      <c r="V458" s="895"/>
      <c r="W458" s="896"/>
    </row>
    <row r="459" spans="2:23" customFormat="1" ht="12.75" customHeight="1" x14ac:dyDescent="0.2">
      <c r="B459" s="330" t="s">
        <v>155</v>
      </c>
      <c r="C459" s="331"/>
      <c r="D459" s="331"/>
      <c r="E459" s="331"/>
      <c r="F459" s="331"/>
      <c r="G459" s="332"/>
      <c r="H459" s="897">
        <f t="shared" si="88"/>
        <v>0</v>
      </c>
      <c r="I459" s="898"/>
      <c r="J459" s="898"/>
      <c r="K459" s="899"/>
      <c r="L459" s="897">
        <f t="shared" si="89"/>
        <v>0</v>
      </c>
      <c r="M459" s="898"/>
      <c r="N459" s="898"/>
      <c r="O459" s="899"/>
      <c r="P459" s="897">
        <f t="shared" si="90"/>
        <v>0</v>
      </c>
      <c r="Q459" s="898"/>
      <c r="R459" s="898"/>
      <c r="S459" s="899"/>
      <c r="T459" s="894" t="str">
        <f t="shared" si="91"/>
        <v/>
      </c>
      <c r="U459" s="895"/>
      <c r="V459" s="895"/>
      <c r="W459" s="896"/>
    </row>
    <row r="460" spans="2:23" customFormat="1" ht="12.75" customHeight="1" x14ac:dyDescent="0.2">
      <c r="B460" s="330" t="s">
        <v>156</v>
      </c>
      <c r="C460" s="331"/>
      <c r="D460" s="331"/>
      <c r="E460" s="331"/>
      <c r="F460" s="331"/>
      <c r="G460" s="332"/>
      <c r="H460" s="897">
        <f t="shared" si="88"/>
        <v>0</v>
      </c>
      <c r="I460" s="898"/>
      <c r="J460" s="898"/>
      <c r="K460" s="899"/>
      <c r="L460" s="897">
        <f t="shared" si="89"/>
        <v>0</v>
      </c>
      <c r="M460" s="898"/>
      <c r="N460" s="898"/>
      <c r="O460" s="899"/>
      <c r="P460" s="897">
        <f t="shared" si="90"/>
        <v>0</v>
      </c>
      <c r="Q460" s="898"/>
      <c r="R460" s="898"/>
      <c r="S460" s="899"/>
      <c r="T460" s="894" t="str">
        <f t="shared" si="91"/>
        <v/>
      </c>
      <c r="U460" s="895"/>
      <c r="V460" s="895"/>
      <c r="W460" s="896"/>
    </row>
    <row r="461" spans="2:23" customFormat="1" ht="12.75" customHeight="1" x14ac:dyDescent="0.2">
      <c r="B461" s="330" t="s">
        <v>157</v>
      </c>
      <c r="C461" s="331"/>
      <c r="D461" s="331"/>
      <c r="E461" s="331"/>
      <c r="F461" s="331"/>
      <c r="G461" s="332"/>
      <c r="H461" s="897">
        <f t="shared" si="88"/>
        <v>0</v>
      </c>
      <c r="I461" s="898"/>
      <c r="J461" s="898"/>
      <c r="K461" s="899"/>
      <c r="L461" s="897">
        <f t="shared" si="89"/>
        <v>0</v>
      </c>
      <c r="M461" s="898"/>
      <c r="N461" s="898"/>
      <c r="O461" s="899"/>
      <c r="P461" s="897">
        <f t="shared" si="90"/>
        <v>0</v>
      </c>
      <c r="Q461" s="898"/>
      <c r="R461" s="898"/>
      <c r="S461" s="899"/>
      <c r="T461" s="894" t="str">
        <f t="shared" si="91"/>
        <v/>
      </c>
      <c r="U461" s="895"/>
      <c r="V461" s="895"/>
      <c r="W461" s="896"/>
    </row>
    <row r="462" spans="2:23" customFormat="1" ht="12.75" customHeight="1" x14ac:dyDescent="0.2">
      <c r="B462" s="330" t="s">
        <v>158</v>
      </c>
      <c r="C462" s="331"/>
      <c r="D462" s="331"/>
      <c r="E462" s="331"/>
      <c r="F462" s="331"/>
      <c r="G462" s="332"/>
      <c r="H462" s="897">
        <f t="shared" si="88"/>
        <v>0</v>
      </c>
      <c r="I462" s="898"/>
      <c r="J462" s="898"/>
      <c r="K462" s="899"/>
      <c r="L462" s="897">
        <f t="shared" si="89"/>
        <v>0</v>
      </c>
      <c r="M462" s="898"/>
      <c r="N462" s="898"/>
      <c r="O462" s="899"/>
      <c r="P462" s="897">
        <f t="shared" si="90"/>
        <v>0</v>
      </c>
      <c r="Q462" s="898"/>
      <c r="R462" s="898"/>
      <c r="S462" s="899"/>
      <c r="T462" s="894" t="str">
        <f t="shared" si="91"/>
        <v/>
      </c>
      <c r="U462" s="895"/>
      <c r="V462" s="895"/>
      <c r="W462" s="896"/>
    </row>
    <row r="463" spans="2:23" customFormat="1" ht="12.75" customHeight="1" x14ac:dyDescent="0.2">
      <c r="B463" s="330" t="s">
        <v>159</v>
      </c>
      <c r="C463" s="331"/>
      <c r="D463" s="331"/>
      <c r="E463" s="331"/>
      <c r="F463" s="331"/>
      <c r="G463" s="332"/>
      <c r="H463" s="897">
        <f t="shared" si="88"/>
        <v>0</v>
      </c>
      <c r="I463" s="898"/>
      <c r="J463" s="898"/>
      <c r="K463" s="899"/>
      <c r="L463" s="897">
        <f t="shared" si="89"/>
        <v>0</v>
      </c>
      <c r="M463" s="898"/>
      <c r="N463" s="898"/>
      <c r="O463" s="899"/>
      <c r="P463" s="897">
        <f t="shared" si="90"/>
        <v>0</v>
      </c>
      <c r="Q463" s="898"/>
      <c r="R463" s="898"/>
      <c r="S463" s="899"/>
      <c r="T463" s="894" t="str">
        <f t="shared" si="91"/>
        <v/>
      </c>
      <c r="U463" s="895"/>
      <c r="V463" s="895"/>
      <c r="W463" s="896"/>
    </row>
    <row r="464" spans="2:23" customFormat="1" ht="12.75" customHeight="1" x14ac:dyDescent="0.2">
      <c r="B464" s="693" t="s">
        <v>55</v>
      </c>
      <c r="C464" s="694"/>
      <c r="D464" s="694"/>
      <c r="E464" s="694"/>
      <c r="F464" s="694"/>
      <c r="G464" s="695"/>
      <c r="H464" s="897">
        <f>H388</f>
        <v>0</v>
      </c>
      <c r="I464" s="898"/>
      <c r="J464" s="898"/>
      <c r="K464" s="899"/>
      <c r="L464" s="897">
        <f t="shared" si="89"/>
        <v>0</v>
      </c>
      <c r="M464" s="898"/>
      <c r="N464" s="898"/>
      <c r="O464" s="899"/>
      <c r="P464" s="897">
        <f t="shared" si="90"/>
        <v>0</v>
      </c>
      <c r="Q464" s="898"/>
      <c r="R464" s="898"/>
      <c r="S464" s="899"/>
      <c r="T464" s="894" t="str">
        <f t="shared" si="91"/>
        <v/>
      </c>
      <c r="U464" s="895"/>
      <c r="V464" s="895"/>
      <c r="W464" s="896"/>
    </row>
    <row r="465" spans="2:29" s="114" customFormat="1" ht="11.25" customHeight="1" x14ac:dyDescent="0.2">
      <c r="C465" s="149"/>
      <c r="D465" s="149"/>
      <c r="E465" s="149"/>
      <c r="F465" s="150"/>
      <c r="G465" s="150"/>
      <c r="H465" s="150"/>
      <c r="I465" s="150"/>
      <c r="J465" s="150"/>
      <c r="K465" s="150"/>
      <c r="L465" s="150"/>
      <c r="M465" s="150"/>
      <c r="N465" s="150"/>
      <c r="O465" s="150"/>
      <c r="P465" s="150"/>
      <c r="Q465" s="150"/>
      <c r="R465" s="150"/>
      <c r="S465" s="150"/>
      <c r="T465" s="150"/>
      <c r="U465" s="150"/>
      <c r="V465" s="150"/>
      <c r="W465" s="150"/>
      <c r="X465" s="150"/>
      <c r="Y465" s="150"/>
      <c r="Z465" s="150"/>
      <c r="AA465" s="150"/>
      <c r="AB465" s="150"/>
      <c r="AC465" s="150"/>
    </row>
    <row r="466" spans="2:29" s="114" customFormat="1" ht="15" customHeight="1" x14ac:dyDescent="0.2">
      <c r="B466" s="147"/>
      <c r="C466" s="147"/>
      <c r="D466" s="132"/>
      <c r="E466" s="132"/>
      <c r="F466" s="132"/>
      <c r="G466" s="132"/>
      <c r="H466" s="132"/>
      <c r="I466" s="148"/>
      <c r="J466" s="148"/>
      <c r="K466" s="148"/>
      <c r="L466" s="148"/>
      <c r="M466" s="148"/>
      <c r="N466" s="148"/>
      <c r="O466" s="148"/>
      <c r="P466" s="148"/>
      <c r="Q466" s="148"/>
      <c r="R466" s="148"/>
      <c r="S466" s="148"/>
      <c r="T466" s="148"/>
      <c r="U466" s="148"/>
      <c r="V466" s="148"/>
      <c r="W466" s="148"/>
    </row>
    <row r="467" spans="2:29" s="114" customFormat="1" ht="15" customHeight="1" x14ac:dyDescent="0.2">
      <c r="B467" s="116" t="s">
        <v>603</v>
      </c>
    </row>
    <row r="468" spans="2:29" s="114" customFormat="1" ht="15" customHeight="1" x14ac:dyDescent="0.2">
      <c r="B468" s="116" t="s">
        <v>602</v>
      </c>
    </row>
    <row r="469" spans="2:29" s="114" customFormat="1" ht="15" customHeight="1" x14ac:dyDescent="0.2">
      <c r="B469" s="114" t="s">
        <v>489</v>
      </c>
    </row>
    <row r="470" spans="2:29" s="114" customFormat="1" ht="15" customHeight="1" x14ac:dyDescent="0.2">
      <c r="B470" s="342" t="s">
        <v>259</v>
      </c>
      <c r="C470" s="343"/>
      <c r="D470" s="343"/>
      <c r="E470" s="344"/>
      <c r="F470" s="1071" t="s">
        <v>488</v>
      </c>
      <c r="G470" s="1072"/>
      <c r="H470" s="342" t="s">
        <v>487</v>
      </c>
      <c r="I470" s="343"/>
      <c r="J470" s="344"/>
      <c r="K470" s="339" t="s">
        <v>113</v>
      </c>
      <c r="L470" s="340"/>
      <c r="M470" s="340"/>
      <c r="N470" s="340"/>
      <c r="O470" s="340"/>
      <c r="P470" s="340"/>
      <c r="Q470" s="340"/>
      <c r="R470" s="340"/>
      <c r="S470" s="340"/>
      <c r="T470" s="340"/>
      <c r="U470" s="340"/>
      <c r="V470" s="340"/>
      <c r="W470" s="340"/>
      <c r="X470" s="340"/>
      <c r="Y470" s="340"/>
      <c r="Z470" s="340"/>
      <c r="AA470" s="340"/>
      <c r="AB470" s="341"/>
    </row>
    <row r="471" spans="2:29" s="114" customFormat="1" ht="15" customHeight="1" x14ac:dyDescent="0.2">
      <c r="B471" s="672"/>
      <c r="C471" s="673"/>
      <c r="D471" s="673"/>
      <c r="E471" s="674"/>
      <c r="F471" s="1073"/>
      <c r="G471" s="1074"/>
      <c r="H471" s="672"/>
      <c r="I471" s="673"/>
      <c r="J471" s="674"/>
      <c r="K471" s="1145" t="s">
        <v>257</v>
      </c>
      <c r="L471" s="1146"/>
      <c r="M471" s="832" t="s">
        <v>116</v>
      </c>
      <c r="N471" s="832"/>
      <c r="O471" s="832"/>
      <c r="P471" s="832"/>
      <c r="Q471" s="832"/>
      <c r="R471" s="832"/>
      <c r="S471" s="832"/>
      <c r="T471" s="832"/>
      <c r="U471" s="832"/>
      <c r="V471" s="832"/>
      <c r="W471" s="832"/>
      <c r="X471" s="339" t="s">
        <v>117</v>
      </c>
      <c r="Y471" s="340"/>
      <c r="Z471" s="340"/>
      <c r="AA471" s="340"/>
      <c r="AB471" s="341"/>
    </row>
    <row r="472" spans="2:29" s="114" customFormat="1" ht="15" customHeight="1" x14ac:dyDescent="0.2">
      <c r="B472" s="1017"/>
      <c r="C472" s="1018"/>
      <c r="D472" s="1018"/>
      <c r="E472" s="1019"/>
      <c r="F472" s="830"/>
      <c r="G472" s="830"/>
      <c r="H472" s="1067"/>
      <c r="I472" s="1067"/>
      <c r="J472" s="1067"/>
      <c r="K472" s="1144"/>
      <c r="L472" s="1144"/>
      <c r="M472" s="1017"/>
      <c r="N472" s="1018"/>
      <c r="O472" s="1018"/>
      <c r="P472" s="1018"/>
      <c r="Q472" s="1018"/>
      <c r="R472" s="1018"/>
      <c r="S472" s="1018"/>
      <c r="T472" s="1018"/>
      <c r="U472" s="1018"/>
      <c r="V472" s="1018"/>
      <c r="W472" s="1019"/>
      <c r="X472" s="1017"/>
      <c r="Y472" s="1018"/>
      <c r="Z472" s="1018"/>
      <c r="AA472" s="1018"/>
      <c r="AB472" s="1019"/>
    </row>
    <row r="473" spans="2:29" s="114" customFormat="1" ht="15" customHeight="1" x14ac:dyDescent="0.2">
      <c r="B473" s="1017"/>
      <c r="C473" s="1018"/>
      <c r="D473" s="1018"/>
      <c r="E473" s="1019"/>
      <c r="F473" s="830"/>
      <c r="G473" s="830"/>
      <c r="H473" s="1067"/>
      <c r="I473" s="1067"/>
      <c r="J473" s="1067"/>
      <c r="K473" s="1144"/>
      <c r="L473" s="1144"/>
      <c r="M473" s="1017"/>
      <c r="N473" s="1018"/>
      <c r="O473" s="1018"/>
      <c r="P473" s="1018"/>
      <c r="Q473" s="1018"/>
      <c r="R473" s="1018"/>
      <c r="S473" s="1018"/>
      <c r="T473" s="1018"/>
      <c r="U473" s="1018"/>
      <c r="V473" s="1018"/>
      <c r="W473" s="1019"/>
      <c r="X473" s="1017"/>
      <c r="Y473" s="1018"/>
      <c r="Z473" s="1018"/>
      <c r="AA473" s="1018"/>
      <c r="AB473" s="1019"/>
    </row>
    <row r="474" spans="2:29" s="114" customFormat="1" ht="15" customHeight="1" x14ac:dyDescent="0.2">
      <c r="B474" s="1017"/>
      <c r="C474" s="1018"/>
      <c r="D474" s="1018"/>
      <c r="E474" s="1019"/>
      <c r="F474" s="830"/>
      <c r="G474" s="830"/>
      <c r="H474" s="1067"/>
      <c r="I474" s="1067"/>
      <c r="J474" s="1067"/>
      <c r="K474" s="1144"/>
      <c r="L474" s="1144"/>
      <c r="M474" s="1017"/>
      <c r="N474" s="1018"/>
      <c r="O474" s="1018"/>
      <c r="P474" s="1018"/>
      <c r="Q474" s="1018"/>
      <c r="R474" s="1018"/>
      <c r="S474" s="1018"/>
      <c r="T474" s="1018"/>
      <c r="U474" s="1018"/>
      <c r="V474" s="1018"/>
      <c r="W474" s="1019"/>
      <c r="X474" s="1017"/>
      <c r="Y474" s="1018"/>
      <c r="Z474" s="1018"/>
      <c r="AA474" s="1018"/>
      <c r="AB474" s="1019"/>
    </row>
    <row r="475" spans="2:29" s="114" customFormat="1" ht="15" customHeight="1" x14ac:dyDescent="0.2">
      <c r="B475" s="132"/>
      <c r="C475" s="132"/>
      <c r="D475" s="132"/>
      <c r="E475" s="132"/>
      <c r="F475" s="132"/>
      <c r="G475" s="132"/>
      <c r="H475" s="132"/>
      <c r="I475" s="148"/>
      <c r="J475" s="148"/>
      <c r="K475" s="148"/>
      <c r="L475" s="148"/>
      <c r="M475" s="148"/>
      <c r="N475" s="148"/>
      <c r="O475" s="148"/>
      <c r="P475" s="148"/>
      <c r="Q475" s="148"/>
      <c r="R475" s="148"/>
      <c r="S475" s="148"/>
      <c r="T475" s="148"/>
      <c r="U475" s="148"/>
      <c r="V475" s="148"/>
      <c r="W475" s="148"/>
    </row>
    <row r="476" spans="2:29" s="114" customFormat="1" ht="15" customHeight="1" x14ac:dyDescent="0.2">
      <c r="B476" s="1136" t="s">
        <v>604</v>
      </c>
      <c r="C476" s="1136"/>
      <c r="D476" s="1136"/>
      <c r="E476" s="1136"/>
      <c r="F476" s="1136"/>
      <c r="G476" s="1136"/>
      <c r="H476" s="1136"/>
      <c r="I476" s="1136"/>
      <c r="J476" s="1136"/>
      <c r="K476" s="1136"/>
      <c r="L476" s="1136"/>
      <c r="M476" s="1136"/>
      <c r="N476" s="1136"/>
      <c r="O476" s="1136"/>
      <c r="P476" s="1136"/>
      <c r="Q476" s="1136"/>
      <c r="R476" s="1136"/>
      <c r="S476" s="1136"/>
      <c r="T476" s="1136"/>
      <c r="U476" s="1136"/>
      <c r="V476" s="1136"/>
      <c r="W476" s="1136"/>
      <c r="X476" s="1136"/>
      <c r="Y476" s="1136"/>
      <c r="Z476" s="1136"/>
      <c r="AA476" s="1136"/>
      <c r="AB476" s="1136"/>
    </row>
    <row r="477" spans="2:29" s="114" customFormat="1" ht="15" customHeight="1" x14ac:dyDescent="0.2">
      <c r="B477" s="1136"/>
      <c r="C477" s="1136"/>
      <c r="D477" s="1136"/>
      <c r="E477" s="1136"/>
      <c r="F477" s="1136"/>
      <c r="G477" s="1136"/>
      <c r="H477" s="1136"/>
      <c r="I477" s="1136"/>
      <c r="J477" s="1136"/>
      <c r="K477" s="1136"/>
      <c r="L477" s="1136"/>
      <c r="M477" s="1136"/>
      <c r="N477" s="1136"/>
      <c r="O477" s="1136"/>
      <c r="P477" s="1136"/>
      <c r="Q477" s="1136"/>
      <c r="R477" s="1136"/>
      <c r="S477" s="1136"/>
      <c r="T477" s="1136"/>
      <c r="U477" s="1136"/>
      <c r="V477" s="1136"/>
      <c r="W477" s="1136"/>
      <c r="X477" s="1136"/>
      <c r="Y477" s="1136"/>
      <c r="Z477" s="1136"/>
      <c r="AA477" s="1136"/>
      <c r="AB477" s="1136"/>
    </row>
    <row r="478" spans="2:29" s="114" customFormat="1" ht="15" customHeight="1" x14ac:dyDescent="0.2">
      <c r="B478" s="114" t="s">
        <v>490</v>
      </c>
    </row>
    <row r="479" spans="2:29" s="114" customFormat="1" ht="15" customHeight="1" x14ac:dyDescent="0.2">
      <c r="B479" s="1020" t="s">
        <v>118</v>
      </c>
      <c r="C479" s="1020"/>
      <c r="D479" s="1020"/>
      <c r="E479" s="1020"/>
      <c r="F479" s="1020"/>
      <c r="G479" s="1020"/>
      <c r="H479" s="1020"/>
      <c r="I479" s="1020"/>
      <c r="J479" s="1020"/>
      <c r="K479" s="1020"/>
      <c r="L479" s="1020"/>
      <c r="M479" s="1021"/>
      <c r="N479" s="1022"/>
      <c r="O479" s="1022"/>
      <c r="P479" s="1022"/>
      <c r="Q479" s="1022"/>
      <c r="R479" s="1022"/>
      <c r="S479" s="1022"/>
      <c r="T479" s="1022"/>
      <c r="U479" s="1022"/>
      <c r="V479" s="1022"/>
      <c r="W479" s="1022"/>
      <c r="X479" s="1022"/>
      <c r="Y479" s="1022"/>
      <c r="Z479" s="1022"/>
      <c r="AA479" s="1022"/>
      <c r="AB479" s="1023"/>
    </row>
    <row r="480" spans="2:29" s="114" customFormat="1" ht="15" customHeight="1" x14ac:dyDescent="0.2">
      <c r="B480" s="1020"/>
      <c r="C480" s="1020"/>
      <c r="D480" s="1020"/>
      <c r="E480" s="1020"/>
      <c r="F480" s="1020"/>
      <c r="G480" s="1020"/>
      <c r="H480" s="1020"/>
      <c r="I480" s="1020"/>
      <c r="J480" s="1020"/>
      <c r="K480" s="1020"/>
      <c r="L480" s="1020"/>
      <c r="M480" s="1024"/>
      <c r="N480" s="1025"/>
      <c r="O480" s="1025"/>
      <c r="P480" s="1025"/>
      <c r="Q480" s="1025"/>
      <c r="R480" s="1025"/>
      <c r="S480" s="1025"/>
      <c r="T480" s="1025"/>
      <c r="U480" s="1025"/>
      <c r="V480" s="1025"/>
      <c r="W480" s="1025"/>
      <c r="X480" s="1025"/>
      <c r="Y480" s="1025"/>
      <c r="Z480" s="1025"/>
      <c r="AA480" s="1025"/>
      <c r="AB480" s="1026"/>
    </row>
    <row r="481" spans="2:28" s="114" customFormat="1" ht="15" customHeight="1" x14ac:dyDescent="0.2">
      <c r="B481" s="1027" t="s">
        <v>521</v>
      </c>
      <c r="C481" s="1027"/>
      <c r="D481" s="1027"/>
      <c r="E481" s="1027"/>
      <c r="F481" s="1027"/>
      <c r="G481" s="1027" t="s">
        <v>115</v>
      </c>
      <c r="H481" s="1027"/>
      <c r="I481" s="1027"/>
      <c r="J481" s="1027"/>
      <c r="K481" s="1028" t="s">
        <v>113</v>
      </c>
      <c r="L481" s="1029"/>
      <c r="M481" s="1029"/>
      <c r="N481" s="1029"/>
      <c r="O481" s="1029"/>
      <c r="P481" s="1029"/>
      <c r="Q481" s="1029"/>
      <c r="R481" s="1029"/>
      <c r="S481" s="1029"/>
      <c r="T481" s="1029"/>
      <c r="U481" s="1029"/>
      <c r="V481" s="1029"/>
      <c r="W481" s="1029"/>
      <c r="X481" s="1029"/>
      <c r="Y481" s="1029"/>
      <c r="Z481" s="1029"/>
      <c r="AA481" s="1029"/>
      <c r="AB481" s="1030"/>
    </row>
    <row r="482" spans="2:28" s="114" customFormat="1" ht="15" customHeight="1" x14ac:dyDescent="0.2">
      <c r="B482" s="1027"/>
      <c r="C482" s="1027"/>
      <c r="D482" s="1027"/>
      <c r="E482" s="1027"/>
      <c r="F482" s="1027"/>
      <c r="G482" s="1027"/>
      <c r="H482" s="1027"/>
      <c r="I482" s="1027"/>
      <c r="J482" s="1027"/>
      <c r="K482" s="1020" t="s">
        <v>257</v>
      </c>
      <c r="L482" s="1020"/>
      <c r="M482" s="1027" t="s">
        <v>116</v>
      </c>
      <c r="N482" s="1027"/>
      <c r="O482" s="1027"/>
      <c r="P482" s="1027"/>
      <c r="Q482" s="1027"/>
      <c r="R482" s="1027"/>
      <c r="S482" s="1027"/>
      <c r="T482" s="1027"/>
      <c r="U482" s="1027"/>
      <c r="V482" s="1027"/>
      <c r="W482" s="1027"/>
      <c r="X482" s="991" t="s">
        <v>117</v>
      </c>
      <c r="Y482" s="992"/>
      <c r="Z482" s="992"/>
      <c r="AA482" s="992"/>
      <c r="AB482" s="993"/>
    </row>
    <row r="483" spans="2:28" s="114" customFormat="1" ht="15" customHeight="1" x14ac:dyDescent="0.2">
      <c r="B483" s="1014"/>
      <c r="C483" s="1014"/>
      <c r="D483" s="1014"/>
      <c r="E483" s="1014"/>
      <c r="F483" s="1014"/>
      <c r="G483" s="1015"/>
      <c r="H483" s="1015"/>
      <c r="I483" s="1015"/>
      <c r="J483" s="1015"/>
      <c r="K483" s="1016"/>
      <c r="L483" s="1016"/>
      <c r="M483" s="1014"/>
      <c r="N483" s="1014"/>
      <c r="O483" s="1014"/>
      <c r="P483" s="1014"/>
      <c r="Q483" s="1014"/>
      <c r="R483" s="1014"/>
      <c r="S483" s="1014"/>
      <c r="T483" s="1014"/>
      <c r="U483" s="1014"/>
      <c r="V483" s="1014"/>
      <c r="W483" s="1014"/>
      <c r="X483" s="994"/>
      <c r="Y483" s="995"/>
      <c r="Z483" s="995"/>
      <c r="AA483" s="995"/>
      <c r="AB483" s="996"/>
    </row>
    <row r="484" spans="2:28" s="114" customFormat="1" ht="15" customHeight="1" x14ac:dyDescent="0.2">
      <c r="B484" s="1020" t="s">
        <v>118</v>
      </c>
      <c r="C484" s="1020"/>
      <c r="D484" s="1020"/>
      <c r="E484" s="1020"/>
      <c r="F484" s="1020"/>
      <c r="G484" s="1020"/>
      <c r="H484" s="1020"/>
      <c r="I484" s="1020"/>
      <c r="J484" s="1020"/>
      <c r="K484" s="1020"/>
      <c r="L484" s="1020"/>
      <c r="M484" s="1021"/>
      <c r="N484" s="1022"/>
      <c r="O484" s="1022"/>
      <c r="P484" s="1022"/>
      <c r="Q484" s="1022"/>
      <c r="R484" s="1022"/>
      <c r="S484" s="1022"/>
      <c r="T484" s="1022"/>
      <c r="U484" s="1022"/>
      <c r="V484" s="1022"/>
      <c r="W484" s="1022"/>
      <c r="X484" s="1022"/>
      <c r="Y484" s="1022"/>
      <c r="Z484" s="1022"/>
      <c r="AA484" s="1022"/>
      <c r="AB484" s="1023"/>
    </row>
    <row r="485" spans="2:28" s="114" customFormat="1" ht="15" customHeight="1" x14ac:dyDescent="0.2">
      <c r="B485" s="1020"/>
      <c r="C485" s="1020"/>
      <c r="D485" s="1020"/>
      <c r="E485" s="1020"/>
      <c r="F485" s="1020"/>
      <c r="G485" s="1020"/>
      <c r="H485" s="1020"/>
      <c r="I485" s="1020"/>
      <c r="J485" s="1020"/>
      <c r="K485" s="1020"/>
      <c r="L485" s="1020"/>
      <c r="M485" s="1024"/>
      <c r="N485" s="1025"/>
      <c r="O485" s="1025"/>
      <c r="P485" s="1025"/>
      <c r="Q485" s="1025"/>
      <c r="R485" s="1025"/>
      <c r="S485" s="1025"/>
      <c r="T485" s="1025"/>
      <c r="U485" s="1025"/>
      <c r="V485" s="1025"/>
      <c r="W485" s="1025"/>
      <c r="X485" s="1025"/>
      <c r="Y485" s="1025"/>
      <c r="Z485" s="1025"/>
      <c r="AA485" s="1025"/>
      <c r="AB485" s="1026"/>
    </row>
    <row r="486" spans="2:28" s="114" customFormat="1" ht="15" customHeight="1" x14ac:dyDescent="0.2">
      <c r="B486" s="1027" t="s">
        <v>521</v>
      </c>
      <c r="C486" s="1027"/>
      <c r="D486" s="1027"/>
      <c r="E486" s="1027"/>
      <c r="F486" s="1027"/>
      <c r="G486" s="1027" t="s">
        <v>115</v>
      </c>
      <c r="H486" s="1027"/>
      <c r="I486" s="1027"/>
      <c r="J486" s="1027"/>
      <c r="K486" s="1028" t="s">
        <v>113</v>
      </c>
      <c r="L486" s="1029"/>
      <c r="M486" s="1029"/>
      <c r="N486" s="1029"/>
      <c r="O486" s="1029"/>
      <c r="P486" s="1029"/>
      <c r="Q486" s="1029"/>
      <c r="R486" s="1029"/>
      <c r="S486" s="1029"/>
      <c r="T486" s="1029"/>
      <c r="U486" s="1029"/>
      <c r="V486" s="1029"/>
      <c r="W486" s="1029"/>
      <c r="X486" s="1029"/>
      <c r="Y486" s="1029"/>
      <c r="Z486" s="1029"/>
      <c r="AA486" s="1029"/>
      <c r="AB486" s="1030"/>
    </row>
    <row r="487" spans="2:28" s="114" customFormat="1" ht="15" customHeight="1" x14ac:dyDescent="0.2">
      <c r="B487" s="1027"/>
      <c r="C487" s="1027"/>
      <c r="D487" s="1027"/>
      <c r="E487" s="1027"/>
      <c r="F487" s="1027"/>
      <c r="G487" s="1027"/>
      <c r="H487" s="1027"/>
      <c r="I487" s="1027"/>
      <c r="J487" s="1027"/>
      <c r="K487" s="1020" t="s">
        <v>257</v>
      </c>
      <c r="L487" s="1020"/>
      <c r="M487" s="1027" t="s">
        <v>116</v>
      </c>
      <c r="N487" s="1027"/>
      <c r="O487" s="1027"/>
      <c r="P487" s="1027"/>
      <c r="Q487" s="1027"/>
      <c r="R487" s="1027"/>
      <c r="S487" s="1027"/>
      <c r="T487" s="1027"/>
      <c r="U487" s="1027"/>
      <c r="V487" s="1027"/>
      <c r="W487" s="1027"/>
      <c r="X487" s="991" t="s">
        <v>117</v>
      </c>
      <c r="Y487" s="992"/>
      <c r="Z487" s="992"/>
      <c r="AA487" s="992"/>
      <c r="AB487" s="993"/>
    </row>
    <row r="488" spans="2:28" s="114" customFormat="1" ht="15" customHeight="1" x14ac:dyDescent="0.2">
      <c r="B488" s="1014"/>
      <c r="C488" s="1014"/>
      <c r="D488" s="1014"/>
      <c r="E488" s="1014"/>
      <c r="F488" s="1014"/>
      <c r="G488" s="1015"/>
      <c r="H488" s="1015"/>
      <c r="I488" s="1015"/>
      <c r="J488" s="1015"/>
      <c r="K488" s="1016"/>
      <c r="L488" s="1016"/>
      <c r="M488" s="1014"/>
      <c r="N488" s="1014"/>
      <c r="O488" s="1014"/>
      <c r="P488" s="1014"/>
      <c r="Q488" s="1014"/>
      <c r="R488" s="1014"/>
      <c r="S488" s="1014"/>
      <c r="T488" s="1014"/>
      <c r="U488" s="1014"/>
      <c r="V488" s="1014"/>
      <c r="W488" s="1014"/>
      <c r="X488" s="994"/>
      <c r="Y488" s="995"/>
      <c r="Z488" s="995"/>
      <c r="AA488" s="995"/>
      <c r="AB488" s="996"/>
    </row>
    <row r="489" spans="2:28" s="114" customFormat="1" ht="15" customHeight="1" x14ac:dyDescent="0.2">
      <c r="B489" s="1020" t="s">
        <v>118</v>
      </c>
      <c r="C489" s="1020"/>
      <c r="D489" s="1020"/>
      <c r="E489" s="1020"/>
      <c r="F489" s="1020"/>
      <c r="G489" s="1020"/>
      <c r="H489" s="1020"/>
      <c r="I489" s="1020"/>
      <c r="J489" s="1020"/>
      <c r="K489" s="1020"/>
      <c r="L489" s="1020"/>
      <c r="M489" s="1021"/>
      <c r="N489" s="1022"/>
      <c r="O489" s="1022"/>
      <c r="P489" s="1022"/>
      <c r="Q489" s="1022"/>
      <c r="R489" s="1022"/>
      <c r="S489" s="1022"/>
      <c r="T489" s="1022"/>
      <c r="U489" s="1022"/>
      <c r="V489" s="1022"/>
      <c r="W489" s="1022"/>
      <c r="X489" s="1022"/>
      <c r="Y489" s="1022"/>
      <c r="Z489" s="1022"/>
      <c r="AA489" s="1022"/>
      <c r="AB489" s="1023"/>
    </row>
    <row r="490" spans="2:28" s="114" customFormat="1" ht="15" customHeight="1" x14ac:dyDescent="0.2">
      <c r="B490" s="1020"/>
      <c r="C490" s="1020"/>
      <c r="D490" s="1020"/>
      <c r="E490" s="1020"/>
      <c r="F490" s="1020"/>
      <c r="G490" s="1020"/>
      <c r="H490" s="1020"/>
      <c r="I490" s="1020"/>
      <c r="J490" s="1020"/>
      <c r="K490" s="1020"/>
      <c r="L490" s="1020"/>
      <c r="M490" s="1024"/>
      <c r="N490" s="1025"/>
      <c r="O490" s="1025"/>
      <c r="P490" s="1025"/>
      <c r="Q490" s="1025"/>
      <c r="R490" s="1025"/>
      <c r="S490" s="1025"/>
      <c r="T490" s="1025"/>
      <c r="U490" s="1025"/>
      <c r="V490" s="1025"/>
      <c r="W490" s="1025"/>
      <c r="X490" s="1025"/>
      <c r="Y490" s="1025"/>
      <c r="Z490" s="1025"/>
      <c r="AA490" s="1025"/>
      <c r="AB490" s="1026"/>
    </row>
    <row r="491" spans="2:28" s="114" customFormat="1" ht="15" customHeight="1" x14ac:dyDescent="0.2">
      <c r="B491" s="1027" t="s">
        <v>521</v>
      </c>
      <c r="C491" s="1027"/>
      <c r="D491" s="1027"/>
      <c r="E491" s="1027"/>
      <c r="F491" s="1027"/>
      <c r="G491" s="1027" t="s">
        <v>115</v>
      </c>
      <c r="H491" s="1027"/>
      <c r="I491" s="1027"/>
      <c r="J491" s="1027"/>
      <c r="K491" s="1028" t="s">
        <v>113</v>
      </c>
      <c r="L491" s="1029"/>
      <c r="M491" s="1029"/>
      <c r="N491" s="1029"/>
      <c r="O491" s="1029"/>
      <c r="P491" s="1029"/>
      <c r="Q491" s="1029"/>
      <c r="R491" s="1029"/>
      <c r="S491" s="1029"/>
      <c r="T491" s="1029"/>
      <c r="U491" s="1029"/>
      <c r="V491" s="1029"/>
      <c r="W491" s="1029"/>
      <c r="X491" s="1029"/>
      <c r="Y491" s="1029"/>
      <c r="Z491" s="1029"/>
      <c r="AA491" s="1029"/>
      <c r="AB491" s="1030"/>
    </row>
    <row r="492" spans="2:28" s="114" customFormat="1" ht="15" customHeight="1" x14ac:dyDescent="0.2">
      <c r="B492" s="1027"/>
      <c r="C492" s="1027"/>
      <c r="D492" s="1027"/>
      <c r="E492" s="1027"/>
      <c r="F492" s="1027"/>
      <c r="G492" s="1027"/>
      <c r="H492" s="1027"/>
      <c r="I492" s="1027"/>
      <c r="J492" s="1027"/>
      <c r="K492" s="1020" t="s">
        <v>257</v>
      </c>
      <c r="L492" s="1020"/>
      <c r="M492" s="1027" t="s">
        <v>116</v>
      </c>
      <c r="N492" s="1027"/>
      <c r="O492" s="1027"/>
      <c r="P492" s="1027"/>
      <c r="Q492" s="1027"/>
      <c r="R492" s="1027"/>
      <c r="S492" s="1027"/>
      <c r="T492" s="1027"/>
      <c r="U492" s="1027"/>
      <c r="V492" s="1027"/>
      <c r="W492" s="1027"/>
      <c r="X492" s="991" t="s">
        <v>117</v>
      </c>
      <c r="Y492" s="992"/>
      <c r="Z492" s="992"/>
      <c r="AA492" s="992"/>
      <c r="AB492" s="993"/>
    </row>
    <row r="493" spans="2:28" s="114" customFormat="1" ht="15" customHeight="1" x14ac:dyDescent="0.2">
      <c r="B493" s="1014"/>
      <c r="C493" s="1014"/>
      <c r="D493" s="1014"/>
      <c r="E493" s="1014"/>
      <c r="F493" s="1014"/>
      <c r="G493" s="1015"/>
      <c r="H493" s="1015"/>
      <c r="I493" s="1015"/>
      <c r="J493" s="1015"/>
      <c r="K493" s="1016"/>
      <c r="L493" s="1016"/>
      <c r="M493" s="1014"/>
      <c r="N493" s="1014"/>
      <c r="O493" s="1014"/>
      <c r="P493" s="1014"/>
      <c r="Q493" s="1014"/>
      <c r="R493" s="1014"/>
      <c r="S493" s="1014"/>
      <c r="T493" s="1014"/>
      <c r="U493" s="1014"/>
      <c r="V493" s="1014"/>
      <c r="W493" s="1014"/>
      <c r="X493" s="994"/>
      <c r="Y493" s="995"/>
      <c r="Z493" s="995"/>
      <c r="AA493" s="995"/>
      <c r="AB493" s="996"/>
    </row>
    <row r="494" spans="2:28" s="114" customFormat="1" ht="15" customHeight="1" x14ac:dyDescent="0.2"/>
    <row r="495" spans="2:28" customFormat="1" ht="21" customHeight="1" x14ac:dyDescent="0.2">
      <c r="B495" s="55" t="s">
        <v>605</v>
      </c>
      <c r="C495" s="6"/>
      <c r="D495" s="6"/>
      <c r="E495" s="6"/>
      <c r="F495" s="6"/>
      <c r="G495" s="6"/>
      <c r="H495" s="6"/>
      <c r="I495" s="6"/>
      <c r="J495" s="6"/>
      <c r="K495" s="6"/>
      <c r="L495" s="6"/>
      <c r="M495" s="6"/>
      <c r="N495" s="6"/>
      <c r="O495" s="6"/>
      <c r="P495" s="6"/>
      <c r="Q495" s="6"/>
      <c r="R495" s="6"/>
      <c r="S495" s="6"/>
      <c r="T495" s="6"/>
      <c r="U495" s="6"/>
      <c r="V495" s="6"/>
      <c r="W495" s="6"/>
      <c r="X495" s="6"/>
      <c r="Y495" s="6"/>
      <c r="Z495" s="6"/>
      <c r="AA495" s="6"/>
    </row>
    <row r="496" spans="2:28" customFormat="1" ht="15" customHeight="1" x14ac:dyDescent="0.2">
      <c r="B496" s="675" t="s">
        <v>413</v>
      </c>
      <c r="C496" s="720"/>
      <c r="D496" s="720"/>
      <c r="E496" s="720"/>
      <c r="F496" s="720"/>
      <c r="G496" s="720"/>
      <c r="H496" s="721"/>
      <c r="I496" s="997" t="s">
        <v>531</v>
      </c>
      <c r="J496" s="998"/>
      <c r="K496" s="998"/>
      <c r="L496" s="1002"/>
      <c r="M496" s="1002"/>
      <c r="N496" s="1003"/>
      <c r="O496" s="997" t="s">
        <v>532</v>
      </c>
      <c r="P496" s="998"/>
      <c r="Q496" s="998"/>
      <c r="R496" s="1002"/>
      <c r="S496" s="1002"/>
      <c r="T496" s="1003"/>
      <c r="U496" s="997" t="s">
        <v>566</v>
      </c>
      <c r="V496" s="998"/>
      <c r="W496" s="998"/>
      <c r="X496" s="1002"/>
      <c r="Y496" s="1002"/>
      <c r="Z496" s="1003"/>
      <c r="AA496" s="6"/>
    </row>
    <row r="497" spans="2:40" customFormat="1" ht="15" customHeight="1" x14ac:dyDescent="0.2">
      <c r="B497" s="722"/>
      <c r="C497" s="723"/>
      <c r="D497" s="723"/>
      <c r="E497" s="723"/>
      <c r="F497" s="723"/>
      <c r="G497" s="723"/>
      <c r="H497" s="724"/>
      <c r="I497" s="999"/>
      <c r="J497" s="1000"/>
      <c r="K497" s="1001"/>
      <c r="L497" s="1010" t="s">
        <v>506</v>
      </c>
      <c r="M497" s="1010"/>
      <c r="N497" s="1011"/>
      <c r="O497" s="999"/>
      <c r="P497" s="1000"/>
      <c r="Q497" s="1001"/>
      <c r="R497" s="1010" t="s">
        <v>506</v>
      </c>
      <c r="S497" s="1010"/>
      <c r="T497" s="1011"/>
      <c r="U497" s="999"/>
      <c r="V497" s="1000"/>
      <c r="W497" s="1001"/>
      <c r="X497" s="1010" t="s">
        <v>506</v>
      </c>
      <c r="Y497" s="1010"/>
      <c r="Z497" s="1011"/>
      <c r="AA497" s="6"/>
    </row>
    <row r="498" spans="2:40" customFormat="1" ht="15" customHeight="1" x14ac:dyDescent="0.2">
      <c r="B498" s="722"/>
      <c r="C498" s="723"/>
      <c r="D498" s="723"/>
      <c r="E498" s="723"/>
      <c r="F498" s="723"/>
      <c r="G498" s="723"/>
      <c r="H498" s="724"/>
      <c r="I498" s="1135"/>
      <c r="J498" s="1135"/>
      <c r="K498" s="1135"/>
      <c r="L498" s="544"/>
      <c r="M498" s="544"/>
      <c r="N498" s="544"/>
      <c r="O498" s="1135"/>
      <c r="P498" s="1135"/>
      <c r="Q498" s="1135"/>
      <c r="R498" s="544"/>
      <c r="S498" s="544"/>
      <c r="T498" s="544"/>
      <c r="U498" s="1012">
        <f>IFERROR(AVERAGE(I498,O498*12/9),"")</f>
        <v>0</v>
      </c>
      <c r="V498" s="1012"/>
      <c r="W498" s="1012"/>
      <c r="X498" s="1012">
        <f>IFERROR(AVERAGE(L498,R498*12/9),"")</f>
        <v>0</v>
      </c>
      <c r="Y498" s="1012"/>
      <c r="Z498" s="1012"/>
      <c r="AA498" s="6"/>
    </row>
    <row r="499" spans="2:40" s="114" customFormat="1" ht="15" customHeight="1" x14ac:dyDescent="0.2">
      <c r="B499" s="1282" t="s">
        <v>113</v>
      </c>
      <c r="C499" s="1283"/>
      <c r="D499" s="1283"/>
      <c r="E499" s="1283"/>
      <c r="F499" s="1283"/>
      <c r="G499" s="1283"/>
      <c r="H499" s="1283"/>
      <c r="I499" s="1283"/>
      <c r="J499" s="1283"/>
      <c r="K499" s="1283"/>
      <c r="L499" s="1283"/>
      <c r="M499" s="1283"/>
      <c r="N499" s="1283"/>
      <c r="O499" s="1283"/>
      <c r="P499" s="1283"/>
      <c r="Q499" s="1283"/>
      <c r="R499" s="1283"/>
      <c r="S499" s="1283"/>
      <c r="T499" s="1283"/>
      <c r="U499" s="1283"/>
      <c r="V499" s="1283"/>
      <c r="W499" s="1283"/>
      <c r="X499" s="1283"/>
      <c r="Y499" s="1283"/>
      <c r="Z499" s="1283"/>
      <c r="AA499" s="1283"/>
      <c r="AB499" s="1284"/>
    </row>
    <row r="500" spans="2:40" customFormat="1" ht="15" customHeight="1" x14ac:dyDescent="0.2">
      <c r="B500" s="1006" t="s">
        <v>414</v>
      </c>
      <c r="C500" s="1006"/>
      <c r="D500" s="1006"/>
      <c r="E500" s="1006"/>
      <c r="F500" s="1006"/>
      <c r="G500" s="1006"/>
      <c r="H500" s="1006"/>
      <c r="I500" s="1006"/>
      <c r="J500" s="1006"/>
      <c r="K500" s="1006"/>
      <c r="L500" s="1006"/>
      <c r="M500" s="1006"/>
      <c r="N500" s="1006"/>
      <c r="O500" s="1006"/>
      <c r="P500" s="1006"/>
      <c r="Q500" s="1007"/>
      <c r="R500" s="1009" t="s">
        <v>498</v>
      </c>
      <c r="S500" s="1009"/>
      <c r="T500" s="1009"/>
      <c r="U500" s="1009"/>
      <c r="V500" s="1013" t="s">
        <v>474</v>
      </c>
      <c r="W500" s="1006"/>
      <c r="X500" s="1006"/>
      <c r="Y500" s="1006" t="s">
        <v>449</v>
      </c>
      <c r="Z500" s="1006"/>
      <c r="AA500" s="1006"/>
      <c r="AB500" s="1006"/>
      <c r="AC500" s="7"/>
      <c r="AD500" s="7"/>
      <c r="AE500" s="7"/>
      <c r="AF500" s="7"/>
      <c r="AG500" s="7"/>
      <c r="AH500" s="7"/>
      <c r="AI500" s="7"/>
      <c r="AJ500" s="7"/>
      <c r="AK500" s="7"/>
      <c r="AL500" s="7"/>
      <c r="AM500" s="7"/>
      <c r="AN500" s="7"/>
    </row>
    <row r="501" spans="2:40" customFormat="1" ht="15" customHeight="1" x14ac:dyDescent="0.2">
      <c r="B501" s="1004"/>
      <c r="C501" s="1004"/>
      <c r="D501" s="1004"/>
      <c r="E501" s="1004"/>
      <c r="F501" s="1004"/>
      <c r="G501" s="1004"/>
      <c r="H501" s="1004"/>
      <c r="I501" s="1004"/>
      <c r="J501" s="1004"/>
      <c r="K501" s="1004"/>
      <c r="L501" s="1004"/>
      <c r="M501" s="1004"/>
      <c r="N501" s="1004"/>
      <c r="O501" s="1004"/>
      <c r="P501" s="1004"/>
      <c r="Q501" s="1005"/>
      <c r="R501" s="1008"/>
      <c r="S501" s="1008"/>
      <c r="T501" s="1008"/>
      <c r="U501" s="1008"/>
      <c r="V501" s="989"/>
      <c r="W501" s="990"/>
      <c r="X501" s="990"/>
      <c r="Y501" s="990"/>
      <c r="Z501" s="990"/>
      <c r="AA501" s="990"/>
      <c r="AB501" s="990"/>
      <c r="AC501" s="6"/>
      <c r="AD501" s="6"/>
      <c r="AE501" s="6"/>
      <c r="AF501" s="6"/>
      <c r="AG501" s="6"/>
      <c r="AH501" s="6"/>
      <c r="AI501" s="6"/>
      <c r="AJ501" s="6"/>
      <c r="AK501" s="6"/>
      <c r="AL501" s="6"/>
      <c r="AM501" s="6"/>
      <c r="AN501" s="6"/>
    </row>
    <row r="502" spans="2:40" customFormat="1" ht="15" customHeight="1" x14ac:dyDescent="0.2">
      <c r="B502" s="1004"/>
      <c r="C502" s="1004"/>
      <c r="D502" s="1004"/>
      <c r="E502" s="1004"/>
      <c r="F502" s="1004"/>
      <c r="G502" s="1004"/>
      <c r="H502" s="1004"/>
      <c r="I502" s="1004"/>
      <c r="J502" s="1004"/>
      <c r="K502" s="1004"/>
      <c r="L502" s="1004"/>
      <c r="M502" s="1004"/>
      <c r="N502" s="1004"/>
      <c r="O502" s="1004"/>
      <c r="P502" s="1004"/>
      <c r="Q502" s="1005"/>
      <c r="R502" s="1008"/>
      <c r="S502" s="1008"/>
      <c r="T502" s="1008"/>
      <c r="U502" s="1008"/>
      <c r="V502" s="989"/>
      <c r="W502" s="990"/>
      <c r="X502" s="990"/>
      <c r="Y502" s="990"/>
      <c r="Z502" s="990"/>
      <c r="AA502" s="990"/>
      <c r="AB502" s="990"/>
      <c r="AC502" s="6"/>
      <c r="AD502" s="6"/>
      <c r="AE502" s="6"/>
      <c r="AF502" s="6"/>
      <c r="AG502" s="6"/>
      <c r="AH502" s="6"/>
      <c r="AI502" s="6"/>
      <c r="AJ502" s="6"/>
      <c r="AK502" s="6"/>
      <c r="AL502" s="6"/>
      <c r="AM502" s="6"/>
      <c r="AN502" s="6"/>
    </row>
    <row r="503" spans="2:40" customFormat="1" ht="15" customHeight="1" x14ac:dyDescent="0.2">
      <c r="B503" s="1004"/>
      <c r="C503" s="1004"/>
      <c r="D503" s="1004"/>
      <c r="E503" s="1004"/>
      <c r="F503" s="1004"/>
      <c r="G503" s="1004"/>
      <c r="H503" s="1004"/>
      <c r="I503" s="1004"/>
      <c r="J503" s="1004"/>
      <c r="K503" s="1004"/>
      <c r="L503" s="1004"/>
      <c r="M503" s="1004"/>
      <c r="N503" s="1004"/>
      <c r="O503" s="1004"/>
      <c r="P503" s="1004"/>
      <c r="Q503" s="1005"/>
      <c r="R503" s="1008"/>
      <c r="S503" s="1008"/>
      <c r="T503" s="1008"/>
      <c r="U503" s="1008"/>
      <c r="V503" s="989"/>
      <c r="W503" s="990"/>
      <c r="X503" s="990"/>
      <c r="Y503" s="990"/>
      <c r="Z503" s="990"/>
      <c r="AA503" s="990"/>
      <c r="AB503" s="990"/>
      <c r="AC503" s="6"/>
      <c r="AD503" s="6"/>
      <c r="AE503" s="6"/>
      <c r="AF503" s="6"/>
      <c r="AG503" s="6"/>
      <c r="AH503" s="6"/>
      <c r="AI503" s="6"/>
      <c r="AJ503" s="6"/>
      <c r="AK503" s="6"/>
      <c r="AL503" s="6"/>
      <c r="AM503" s="6"/>
      <c r="AN503" s="6"/>
    </row>
    <row r="504" spans="2:40" customFormat="1" ht="15" customHeight="1" x14ac:dyDescent="0.2">
      <c r="B504" s="1004"/>
      <c r="C504" s="1004"/>
      <c r="D504" s="1004"/>
      <c r="E504" s="1004"/>
      <c r="F504" s="1004"/>
      <c r="G504" s="1004"/>
      <c r="H504" s="1004"/>
      <c r="I504" s="1004"/>
      <c r="J504" s="1004"/>
      <c r="K504" s="1004"/>
      <c r="L504" s="1004"/>
      <c r="M504" s="1004"/>
      <c r="N504" s="1004"/>
      <c r="O504" s="1004"/>
      <c r="P504" s="1004"/>
      <c r="Q504" s="1005"/>
      <c r="R504" s="1008"/>
      <c r="S504" s="1008"/>
      <c r="T504" s="1008"/>
      <c r="U504" s="1008"/>
      <c r="V504" s="989"/>
      <c r="W504" s="990"/>
      <c r="X504" s="990"/>
      <c r="Y504" s="990"/>
      <c r="Z504" s="990"/>
      <c r="AA504" s="990"/>
      <c r="AB504" s="990"/>
      <c r="AC504" s="6"/>
      <c r="AD504" s="6"/>
      <c r="AE504" s="6"/>
      <c r="AF504" s="6"/>
      <c r="AG504" s="6"/>
      <c r="AH504" s="6"/>
      <c r="AI504" s="6"/>
      <c r="AJ504" s="6"/>
      <c r="AK504" s="6"/>
      <c r="AL504" s="6"/>
      <c r="AM504" s="6"/>
      <c r="AN504" s="6"/>
    </row>
    <row r="505" spans="2:40" customFormat="1" ht="15" customHeight="1" x14ac:dyDescent="0.2">
      <c r="B505" s="1004"/>
      <c r="C505" s="1004"/>
      <c r="D505" s="1004"/>
      <c r="E505" s="1004"/>
      <c r="F505" s="1004"/>
      <c r="G505" s="1004"/>
      <c r="H505" s="1004"/>
      <c r="I505" s="1004"/>
      <c r="J505" s="1004"/>
      <c r="K505" s="1004"/>
      <c r="L505" s="1004"/>
      <c r="M505" s="1004"/>
      <c r="N505" s="1004"/>
      <c r="O505" s="1004"/>
      <c r="P505" s="1004"/>
      <c r="Q505" s="1005"/>
      <c r="R505" s="1008"/>
      <c r="S505" s="1008"/>
      <c r="T505" s="1008"/>
      <c r="U505" s="1008"/>
      <c r="V505" s="989"/>
      <c r="W505" s="990"/>
      <c r="X505" s="990"/>
      <c r="Y505" s="990"/>
      <c r="Z505" s="990"/>
      <c r="AA505" s="990"/>
      <c r="AB505" s="990"/>
      <c r="AC505" s="6"/>
      <c r="AD505" s="6"/>
      <c r="AE505" s="6"/>
      <c r="AF505" s="6"/>
      <c r="AG505" s="6"/>
      <c r="AH505" s="6"/>
      <c r="AI505" s="6"/>
      <c r="AJ505" s="6"/>
      <c r="AK505" s="6"/>
      <c r="AL505" s="6"/>
      <c r="AM505" s="6"/>
      <c r="AN505" s="6"/>
    </row>
    <row r="506" spans="2:40" customFormat="1" ht="15" customHeight="1" x14ac:dyDescent="0.2">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row>
    <row r="507" spans="2:40" s="2" customFormat="1" ht="96" customHeight="1" x14ac:dyDescent="0.2">
      <c r="B507" s="1066" t="s">
        <v>606</v>
      </c>
      <c r="C507" s="1066"/>
      <c r="D507" s="1066"/>
      <c r="E507" s="1066"/>
      <c r="F507" s="1066"/>
      <c r="G507" s="1066"/>
      <c r="H507" s="1066"/>
      <c r="I507" s="1066"/>
      <c r="J507" s="1066"/>
      <c r="K507" s="1066"/>
      <c r="L507" s="1066"/>
      <c r="M507" s="1066"/>
      <c r="N507" s="1066"/>
      <c r="O507" s="1066"/>
      <c r="P507" s="1066"/>
      <c r="Q507" s="1066"/>
      <c r="R507" s="1066"/>
      <c r="S507" s="1066"/>
      <c r="T507" s="1066"/>
      <c r="U507" s="1066"/>
      <c r="V507" s="1066"/>
      <c r="W507" s="1066"/>
      <c r="X507" s="1066"/>
      <c r="Y507" s="1066"/>
      <c r="Z507" s="1066"/>
      <c r="AA507" s="1066"/>
      <c r="AB507" s="1066"/>
    </row>
    <row r="508" spans="2:40" s="2" customFormat="1" ht="15" customHeight="1" x14ac:dyDescent="0.2">
      <c r="B508" s="359" t="s">
        <v>100</v>
      </c>
      <c r="C508" s="360"/>
      <c r="D508" s="360"/>
      <c r="E508" s="360"/>
      <c r="F508" s="675" t="s">
        <v>123</v>
      </c>
      <c r="G508" s="720"/>
      <c r="H508" s="721"/>
      <c r="I508" s="675" t="s">
        <v>124</v>
      </c>
      <c r="J508" s="720"/>
      <c r="K508" s="721"/>
      <c r="L508" s="675" t="s">
        <v>183</v>
      </c>
      <c r="M508" s="720"/>
      <c r="N508" s="721"/>
      <c r="O508" s="675" t="s">
        <v>184</v>
      </c>
      <c r="P508" s="720"/>
      <c r="Q508" s="721"/>
      <c r="R508" s="545" t="s">
        <v>125</v>
      </c>
      <c r="S508" s="545"/>
      <c r="T508" s="545"/>
      <c r="U508" s="545"/>
      <c r="V508" s="545"/>
      <c r="W508" s="339" t="s">
        <v>185</v>
      </c>
      <c r="X508" s="340"/>
      <c r="Y508" s="340"/>
      <c r="Z508" s="340"/>
      <c r="AA508" s="340"/>
      <c r="AB508" s="341"/>
    </row>
    <row r="509" spans="2:40" s="2" customFormat="1" ht="60" customHeight="1" x14ac:dyDescent="0.2">
      <c r="B509" s="1147" t="s">
        <v>126</v>
      </c>
      <c r="C509" s="1148"/>
      <c r="D509" s="1148"/>
      <c r="E509" s="1148"/>
      <c r="F509" s="1151">
        <v>20000</v>
      </c>
      <c r="G509" s="1152"/>
      <c r="H509" s="1152"/>
      <c r="I509" s="1151">
        <v>1000</v>
      </c>
      <c r="J509" s="1152"/>
      <c r="K509" s="1152"/>
      <c r="L509" s="1153">
        <v>5</v>
      </c>
      <c r="M509" s="1153"/>
      <c r="N509" s="1153"/>
      <c r="O509" s="1154" t="s">
        <v>545</v>
      </c>
      <c r="P509" s="1155"/>
      <c r="Q509" s="1156"/>
      <c r="R509" s="744" t="s">
        <v>194</v>
      </c>
      <c r="S509" s="745"/>
      <c r="T509" s="745"/>
      <c r="U509" s="745"/>
      <c r="V509" s="746"/>
      <c r="W509" s="1147" t="s">
        <v>195</v>
      </c>
      <c r="X509" s="1148"/>
      <c r="Y509" s="1148"/>
      <c r="Z509" s="1148"/>
      <c r="AA509" s="1148"/>
      <c r="AB509" s="1149"/>
    </row>
    <row r="510" spans="2:40" s="2" customFormat="1" ht="15" customHeight="1" x14ac:dyDescent="0.2">
      <c r="B510" s="1147"/>
      <c r="C510" s="1148"/>
      <c r="D510" s="1148"/>
      <c r="E510" s="1148"/>
      <c r="F510" s="1150"/>
      <c r="G510" s="1150"/>
      <c r="H510" s="1150"/>
      <c r="I510" s="1150"/>
      <c r="J510" s="1150"/>
      <c r="K510" s="1150"/>
      <c r="L510" s="1150"/>
      <c r="M510" s="1150"/>
      <c r="N510" s="1150"/>
      <c r="O510" s="1150"/>
      <c r="P510" s="1150"/>
      <c r="Q510" s="1150"/>
      <c r="R510" s="546"/>
      <c r="S510" s="546"/>
      <c r="T510" s="546"/>
      <c r="U510" s="546"/>
      <c r="V510" s="546"/>
      <c r="W510" s="1147"/>
      <c r="X510" s="1148"/>
      <c r="Y510" s="1148"/>
      <c r="Z510" s="1148"/>
      <c r="AA510" s="1148"/>
      <c r="AB510" s="1149"/>
    </row>
    <row r="511" spans="2:40" s="2" customFormat="1" ht="15" customHeight="1" x14ac:dyDescent="0.2">
      <c r="B511" s="1147"/>
      <c r="C511" s="1148"/>
      <c r="D511" s="1148"/>
      <c r="E511" s="1148"/>
      <c r="F511" s="1150"/>
      <c r="G511" s="1150"/>
      <c r="H511" s="1150"/>
      <c r="I511" s="1150"/>
      <c r="J511" s="1150"/>
      <c r="K511" s="1150"/>
      <c r="L511" s="1150"/>
      <c r="M511" s="1150"/>
      <c r="N511" s="1150"/>
      <c r="O511" s="1150"/>
      <c r="P511" s="1150"/>
      <c r="Q511" s="1150"/>
      <c r="R511" s="546"/>
      <c r="S511" s="546"/>
      <c r="T511" s="546"/>
      <c r="U511" s="546"/>
      <c r="V511" s="546"/>
      <c r="W511" s="1147"/>
      <c r="X511" s="1148"/>
      <c r="Y511" s="1148"/>
      <c r="Z511" s="1148"/>
      <c r="AA511" s="1148"/>
      <c r="AB511" s="1149"/>
    </row>
    <row r="512" spans="2:40" s="2" customFormat="1" ht="9" customHeight="1" x14ac:dyDescent="0.2">
      <c r="B512"/>
      <c r="C512"/>
      <c r="D512"/>
      <c r="E512"/>
      <c r="F512"/>
      <c r="G512"/>
      <c r="H512"/>
      <c r="I512"/>
      <c r="J512"/>
      <c r="K512"/>
      <c r="L512"/>
      <c r="M512"/>
      <c r="N512"/>
      <c r="O512"/>
      <c r="P512"/>
      <c r="Q512"/>
      <c r="R512"/>
      <c r="S512"/>
      <c r="T512"/>
      <c r="U512"/>
      <c r="V512"/>
      <c r="W512"/>
      <c r="X512"/>
      <c r="Y512"/>
      <c r="Z512"/>
      <c r="AA512"/>
    </row>
    <row r="513" spans="1:28" s="2" customFormat="1" ht="48" customHeight="1" x14ac:dyDescent="0.2">
      <c r="B513" s="1165" t="s">
        <v>607</v>
      </c>
      <c r="C513" s="1165"/>
      <c r="D513" s="1165"/>
      <c r="E513" s="1165"/>
      <c r="F513" s="1165"/>
      <c r="G513" s="1165"/>
      <c r="H513" s="1165"/>
      <c r="I513" s="1165"/>
      <c r="J513" s="1165"/>
      <c r="K513" s="1165"/>
      <c r="L513" s="1165"/>
      <c r="M513" s="1165"/>
      <c r="N513" s="1165"/>
      <c r="O513" s="1165"/>
      <c r="P513" s="1165"/>
      <c r="Q513" s="1165"/>
      <c r="R513" s="1165"/>
      <c r="S513" s="1165"/>
      <c r="T513" s="1165"/>
      <c r="U513" s="1165"/>
      <c r="V513" s="1165"/>
      <c r="W513" s="1165"/>
      <c r="X513" s="1165"/>
      <c r="Y513" s="1165"/>
      <c r="Z513" s="1165"/>
      <c r="AA513" s="1165"/>
      <c r="AB513" s="1165"/>
    </row>
    <row r="514" spans="1:28" s="98" customFormat="1" ht="1.2" customHeight="1" x14ac:dyDescent="0.2">
      <c r="A514"/>
      <c r="B514"/>
      <c r="C514"/>
      <c r="D514"/>
      <c r="E514"/>
      <c r="F514"/>
      <c r="G514"/>
      <c r="H514"/>
      <c r="I514"/>
      <c r="J514"/>
      <c r="K514"/>
      <c r="L514"/>
      <c r="M514"/>
      <c r="N514"/>
      <c r="O514"/>
      <c r="P514"/>
      <c r="Q514"/>
      <c r="R514"/>
      <c r="S514"/>
      <c r="T514"/>
      <c r="U514"/>
      <c r="V514"/>
    </row>
    <row r="515" spans="1:28" s="2" customFormat="1" ht="51" customHeight="1" x14ac:dyDescent="0.2">
      <c r="B515" s="1285"/>
      <c r="C515" s="1285"/>
      <c r="D515" s="1285"/>
      <c r="E515" s="1285"/>
      <c r="F515" s="1285"/>
      <c r="G515" s="1285"/>
      <c r="H515" s="1285"/>
      <c r="I515" s="1285"/>
      <c r="J515" s="1285"/>
      <c r="K515" s="1285"/>
      <c r="L515" s="1285"/>
      <c r="M515" s="1285"/>
      <c r="N515" s="1285"/>
      <c r="O515" s="1285"/>
      <c r="P515" s="1285"/>
      <c r="Q515" s="1285"/>
      <c r="R515" s="1285"/>
      <c r="S515" s="1285"/>
      <c r="T515" s="1285"/>
      <c r="U515" s="1285"/>
      <c r="V515" s="1285"/>
      <c r="W515" s="1285"/>
      <c r="X515" s="1285"/>
      <c r="Y515" s="1285"/>
      <c r="Z515" s="1285"/>
      <c r="AA515" s="1285"/>
      <c r="AB515" s="1285"/>
    </row>
    <row r="516" spans="1:28" s="2" customFormat="1" ht="9" customHeight="1" x14ac:dyDescent="0.2">
      <c r="B516" s="19"/>
      <c r="C516" s="19"/>
      <c r="D516" s="19"/>
      <c r="E516" s="19"/>
      <c r="F516" s="19"/>
      <c r="G516" s="19"/>
      <c r="H516" s="19"/>
      <c r="I516" s="47"/>
      <c r="J516" s="47"/>
      <c r="K516" s="47"/>
      <c r="L516" s="47"/>
      <c r="M516" s="19"/>
      <c r="N516" s="19"/>
      <c r="O516" s="19"/>
      <c r="P516" s="19"/>
      <c r="Q516" s="19"/>
      <c r="R516" s="19"/>
      <c r="S516" s="19"/>
      <c r="T516" s="19"/>
      <c r="U516" s="19"/>
      <c r="V516" s="19"/>
      <c r="W516" s="19"/>
      <c r="X516" s="19"/>
      <c r="Y516" s="19"/>
      <c r="Z516" s="19"/>
      <c r="AA516" s="19"/>
    </row>
    <row r="517" spans="1:28" s="53" customFormat="1" ht="33" customHeight="1" x14ac:dyDescent="0.2">
      <c r="B517" s="1066" t="s">
        <v>608</v>
      </c>
      <c r="C517" s="1066"/>
      <c r="D517" s="1066"/>
      <c r="E517" s="1066"/>
      <c r="F517" s="1066"/>
      <c r="G517" s="1066"/>
      <c r="H517" s="1066"/>
      <c r="I517" s="1066"/>
      <c r="J517" s="1066"/>
      <c r="K517" s="1066"/>
      <c r="L517" s="1066"/>
      <c r="M517" s="1066"/>
      <c r="N517" s="1066"/>
      <c r="O517" s="1066"/>
      <c r="P517" s="1066"/>
      <c r="Q517" s="1066"/>
      <c r="R517" s="1066"/>
      <c r="S517" s="1066"/>
      <c r="T517" s="1066"/>
      <c r="U517" s="1066"/>
      <c r="V517" s="1066"/>
      <c r="W517" s="1066"/>
      <c r="X517" s="1066"/>
      <c r="Y517" s="1066"/>
      <c r="Z517" s="1066"/>
      <c r="AA517" s="1066"/>
      <c r="AB517" s="1066"/>
    </row>
    <row r="518" spans="1:28" s="53" customFormat="1" ht="15" customHeight="1" x14ac:dyDescent="0.2">
      <c r="B518" s="556" t="s">
        <v>127</v>
      </c>
      <c r="C518" s="556"/>
      <c r="D518" s="556"/>
      <c r="E518" s="556"/>
      <c r="F518" s="556" t="s">
        <v>116</v>
      </c>
      <c r="G518" s="556"/>
      <c r="H518" s="556"/>
      <c r="I518" s="556"/>
      <c r="J518" s="556"/>
      <c r="K518" s="556"/>
      <c r="L518" s="556"/>
      <c r="M518" s="556"/>
      <c r="N518" s="556"/>
      <c r="O518" s="556"/>
      <c r="P518" s="556"/>
      <c r="Q518" s="556"/>
      <c r="R518" s="556"/>
      <c r="S518" s="556"/>
      <c r="T518" s="556" t="s">
        <v>117</v>
      </c>
      <c r="U518" s="556"/>
      <c r="V518" s="556"/>
      <c r="W518" s="556"/>
      <c r="X518" s="556"/>
      <c r="Y518" s="556" t="s">
        <v>128</v>
      </c>
      <c r="Z518" s="556"/>
      <c r="AA518" s="556"/>
      <c r="AB518" s="556"/>
    </row>
    <row r="519" spans="1:28" s="53" customFormat="1" ht="15" customHeight="1" x14ac:dyDescent="0.2">
      <c r="B519" s="1089"/>
      <c r="C519" s="1089"/>
      <c r="D519" s="1089"/>
      <c r="E519" s="1089"/>
      <c r="F519" s="1089"/>
      <c r="G519" s="1089"/>
      <c r="H519" s="1089"/>
      <c r="I519" s="1089"/>
      <c r="J519" s="1089"/>
      <c r="K519" s="1089"/>
      <c r="L519" s="1089"/>
      <c r="M519" s="1089"/>
      <c r="N519" s="1089"/>
      <c r="O519" s="1089"/>
      <c r="P519" s="1089"/>
      <c r="Q519" s="1089"/>
      <c r="R519" s="1089"/>
      <c r="S519" s="1089"/>
      <c r="T519" s="1089"/>
      <c r="U519" s="1089"/>
      <c r="V519" s="1089"/>
      <c r="W519" s="1089"/>
      <c r="X519" s="1089"/>
      <c r="Y519" s="1157"/>
      <c r="Z519" s="1157"/>
      <c r="AA519" s="1157"/>
      <c r="AB519" s="1157"/>
    </row>
    <row r="520" spans="1:28" s="53" customFormat="1" ht="15" customHeight="1" x14ac:dyDescent="0.2">
      <c r="B520" s="1089"/>
      <c r="C520" s="1089"/>
      <c r="D520" s="1089"/>
      <c r="E520" s="1089"/>
      <c r="F520" s="1089"/>
      <c r="G520" s="1089"/>
      <c r="H520" s="1089"/>
      <c r="I520" s="1089"/>
      <c r="J520" s="1089"/>
      <c r="K520" s="1089"/>
      <c r="L520" s="1089"/>
      <c r="M520" s="1089"/>
      <c r="N520" s="1089"/>
      <c r="O520" s="1089"/>
      <c r="P520" s="1089"/>
      <c r="Q520" s="1089"/>
      <c r="R520" s="1089"/>
      <c r="S520" s="1089"/>
      <c r="T520" s="1089"/>
      <c r="U520" s="1089"/>
      <c r="V520" s="1089"/>
      <c r="W520" s="1089"/>
      <c r="X520" s="1089"/>
      <c r="Y520" s="1157"/>
      <c r="Z520" s="1157"/>
      <c r="AA520" s="1157"/>
      <c r="AB520" s="1157"/>
    </row>
    <row r="521" spans="1:28" s="53" customFormat="1" ht="15" customHeight="1" x14ac:dyDescent="0.2">
      <c r="B521" s="1089"/>
      <c r="C521" s="1089"/>
      <c r="D521" s="1089"/>
      <c r="E521" s="1089"/>
      <c r="F521" s="1089"/>
      <c r="G521" s="1089"/>
      <c r="H521" s="1089"/>
      <c r="I521" s="1089"/>
      <c r="J521" s="1089"/>
      <c r="K521" s="1089"/>
      <c r="L521" s="1089"/>
      <c r="M521" s="1089"/>
      <c r="N521" s="1089"/>
      <c r="O521" s="1089"/>
      <c r="P521" s="1089"/>
      <c r="Q521" s="1089"/>
      <c r="R521" s="1089"/>
      <c r="S521" s="1089"/>
      <c r="T521" s="1089"/>
      <c r="U521" s="1089"/>
      <c r="V521" s="1089"/>
      <c r="W521" s="1089"/>
      <c r="X521" s="1089"/>
      <c r="Y521" s="1157"/>
      <c r="Z521" s="1157"/>
      <c r="AA521" s="1157"/>
      <c r="AB521" s="1157"/>
    </row>
    <row r="522" spans="1:28" s="53" customFormat="1" ht="9" customHeight="1" x14ac:dyDescent="0.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51"/>
      <c r="Z522" s="151"/>
      <c r="AA522" s="151"/>
    </row>
    <row r="523" spans="1:28" s="2" customFormat="1" ht="29.25" customHeight="1" x14ac:dyDescent="0.2">
      <c r="B523" s="1066" t="s">
        <v>609</v>
      </c>
      <c r="C523" s="1066"/>
      <c r="D523" s="1066"/>
      <c r="E523" s="1066"/>
      <c r="F523" s="1066"/>
      <c r="G523" s="1066"/>
      <c r="H523" s="1066"/>
      <c r="I523" s="1066"/>
      <c r="J523" s="1066"/>
      <c r="K523" s="1066"/>
      <c r="L523" s="1066"/>
      <c r="M523" s="1066"/>
      <c r="N523" s="1066"/>
      <c r="O523" s="1066"/>
      <c r="P523" s="1066"/>
      <c r="Q523" s="1066"/>
      <c r="R523" s="1066"/>
      <c r="S523" s="1066"/>
      <c r="T523" s="1066"/>
      <c r="U523" s="1066"/>
      <c r="V523" s="1066"/>
      <c r="W523" s="1066"/>
      <c r="X523" s="1066"/>
      <c r="Y523" s="1066"/>
      <c r="Z523" s="1066"/>
      <c r="AA523" s="1066"/>
      <c r="AB523" s="1066"/>
    </row>
    <row r="524" spans="1:28" s="2" customFormat="1" ht="50.25" customHeight="1" x14ac:dyDescent="0.2">
      <c r="B524" s="1162"/>
      <c r="C524" s="1163"/>
      <c r="D524" s="1163"/>
      <c r="E524" s="1163"/>
      <c r="F524" s="1163"/>
      <c r="G524" s="1163"/>
      <c r="H524" s="1163"/>
      <c r="I524" s="1163"/>
      <c r="J524" s="1163"/>
      <c r="K524" s="1163"/>
      <c r="L524" s="1163"/>
      <c r="M524" s="1163"/>
      <c r="N524" s="1163"/>
      <c r="O524" s="1163"/>
      <c r="P524" s="1163"/>
      <c r="Q524" s="1163"/>
      <c r="R524" s="1163"/>
      <c r="S524" s="1163"/>
      <c r="T524" s="1163"/>
      <c r="U524" s="1163"/>
      <c r="V524" s="1163"/>
      <c r="W524" s="1163"/>
      <c r="X524" s="1163"/>
      <c r="Y524" s="1163"/>
      <c r="Z524" s="1163"/>
      <c r="AA524" s="1163"/>
      <c r="AB524" s="1164"/>
    </row>
    <row r="525" spans="1:28" s="2" customFormat="1" ht="15" customHeight="1" x14ac:dyDescent="0.2">
      <c r="B525" s="244"/>
      <c r="C525" s="244"/>
      <c r="D525" s="244"/>
      <c r="E525" s="244"/>
      <c r="F525" s="244"/>
      <c r="G525" s="244"/>
      <c r="H525" s="244"/>
      <c r="I525" s="244"/>
      <c r="J525" s="244"/>
      <c r="K525" s="244"/>
      <c r="L525" s="244"/>
      <c r="M525" s="244"/>
      <c r="N525" s="244"/>
      <c r="O525" s="244"/>
      <c r="P525" s="244"/>
      <c r="Q525" s="244"/>
      <c r="R525" s="244"/>
      <c r="S525" s="244"/>
      <c r="T525" s="244"/>
      <c r="U525" s="244"/>
      <c r="V525" s="244"/>
      <c r="W525" s="244"/>
      <c r="X525" s="244"/>
      <c r="Y525" s="244"/>
      <c r="Z525" s="244"/>
      <c r="AA525" s="244"/>
      <c r="AB525" s="244"/>
    </row>
    <row r="526" spans="1:28" s="2" customFormat="1" ht="15" customHeight="1" x14ac:dyDescent="0.2">
      <c r="B526" s="48" t="s">
        <v>610</v>
      </c>
      <c r="C526" s="48"/>
      <c r="D526" s="48"/>
      <c r="E526" s="48"/>
      <c r="F526" s="48"/>
      <c r="G526" s="48"/>
      <c r="H526" s="48"/>
      <c r="I526" s="48"/>
      <c r="J526" s="48"/>
      <c r="K526" s="48"/>
      <c r="L526" s="48"/>
      <c r="M526" s="48"/>
      <c r="O526" s="145"/>
      <c r="P526" s="145"/>
      <c r="Q526" s="145"/>
      <c r="R526" s="145"/>
      <c r="S526" s="145"/>
      <c r="T526" s="145"/>
      <c r="U526" s="145"/>
      <c r="V526" s="145"/>
      <c r="W526" s="145"/>
      <c r="X526" s="145"/>
      <c r="Y526" s="145"/>
    </row>
    <row r="527" spans="1:28" s="98" customFormat="1" ht="15" customHeight="1" x14ac:dyDescent="0.2">
      <c r="B527" s="98" t="s">
        <v>611</v>
      </c>
    </row>
    <row r="528" spans="1:28" s="98" customFormat="1" ht="13.5" customHeight="1" x14ac:dyDescent="0.2">
      <c r="B528" s="1172" t="s">
        <v>250</v>
      </c>
      <c r="C528" s="1173" t="s">
        <v>415</v>
      </c>
      <c r="D528" s="1174"/>
      <c r="E528" s="1174"/>
      <c r="F528" s="1174"/>
      <c r="G528" s="1174"/>
      <c r="H528" s="1174"/>
      <c r="I528" s="1174"/>
      <c r="J528" s="1175"/>
      <c r="K528" s="1173" t="s">
        <v>416</v>
      </c>
      <c r="L528" s="1174"/>
      <c r="M528" s="1174"/>
      <c r="N528" s="1174"/>
      <c r="O528" s="1174"/>
      <c r="P528" s="1174"/>
      <c r="Q528" s="1174"/>
      <c r="R528" s="1174"/>
      <c r="S528" s="1174"/>
      <c r="T528" s="1174"/>
      <c r="U528" s="1174"/>
      <c r="V528" s="1174"/>
      <c r="W528" s="1174"/>
      <c r="X528" s="1174"/>
      <c r="Y528" s="1174"/>
      <c r="Z528" s="1174"/>
      <c r="AA528" s="1174"/>
      <c r="AB528" s="1175"/>
    </row>
    <row r="529" spans="2:29" s="98" customFormat="1" ht="15" customHeight="1" x14ac:dyDescent="0.2">
      <c r="B529" s="1172"/>
      <c r="C529" s="1158" t="s">
        <v>231</v>
      </c>
      <c r="D529" s="1176"/>
      <c r="E529" s="1176"/>
      <c r="F529" s="1176"/>
      <c r="G529" s="1176"/>
      <c r="H529" s="1176"/>
      <c r="I529" s="1176"/>
      <c r="J529" s="1159"/>
      <c r="K529" s="1178" t="s">
        <v>230</v>
      </c>
      <c r="L529" s="1179"/>
      <c r="M529" s="1179"/>
      <c r="N529" s="1179"/>
      <c r="O529" s="1180"/>
      <c r="P529" s="1173" t="s">
        <v>229</v>
      </c>
      <c r="Q529" s="1174"/>
      <c r="R529" s="1174"/>
      <c r="S529" s="1174"/>
      <c r="T529" s="1175"/>
      <c r="U529" s="1173" t="s">
        <v>55</v>
      </c>
      <c r="V529" s="1174"/>
      <c r="W529" s="1174"/>
      <c r="X529" s="1174"/>
      <c r="Y529" s="1174"/>
      <c r="Z529" s="1174"/>
      <c r="AA529" s="1174"/>
      <c r="AB529" s="1175"/>
    </row>
    <row r="530" spans="2:29" s="98" customFormat="1" ht="10.5" customHeight="1" x14ac:dyDescent="0.2">
      <c r="B530" s="1172"/>
      <c r="C530" s="1160"/>
      <c r="D530" s="1177"/>
      <c r="E530" s="1177"/>
      <c r="F530" s="1177"/>
      <c r="G530" s="1177"/>
      <c r="H530" s="1177"/>
      <c r="I530" s="1177"/>
      <c r="J530" s="1177"/>
      <c r="K530" s="1181"/>
      <c r="L530" s="1181"/>
      <c r="M530" s="1182"/>
      <c r="N530" s="1182"/>
      <c r="O530" s="1182"/>
      <c r="P530" s="1181"/>
      <c r="Q530" s="1181"/>
      <c r="R530" s="1182"/>
      <c r="S530" s="1182"/>
      <c r="T530" s="1182"/>
      <c r="U530" s="1158"/>
      <c r="V530" s="1176"/>
      <c r="W530" s="1176"/>
      <c r="X530" s="1176"/>
      <c r="Y530" s="1176"/>
      <c r="Z530" s="1176"/>
      <c r="AA530" s="1176"/>
      <c r="AB530" s="1159"/>
      <c r="AC530" s="2"/>
    </row>
    <row r="531" spans="2:29" s="98" customFormat="1" ht="39" customHeight="1" x14ac:dyDescent="0.2">
      <c r="B531" s="1172"/>
      <c r="C531" s="1158" t="s">
        <v>227</v>
      </c>
      <c r="D531" s="1159"/>
      <c r="E531" s="1158" t="s">
        <v>226</v>
      </c>
      <c r="F531" s="1159"/>
      <c r="G531" s="1158" t="s">
        <v>225</v>
      </c>
      <c r="H531" s="1159"/>
      <c r="I531" s="1158" t="s">
        <v>224</v>
      </c>
      <c r="J531" s="1176"/>
      <c r="K531" s="1184" t="s">
        <v>499</v>
      </c>
      <c r="L531" s="1184"/>
      <c r="M531" s="1183" t="s">
        <v>501</v>
      </c>
      <c r="N531" s="1183"/>
      <c r="O531" s="1171" t="s">
        <v>228</v>
      </c>
      <c r="P531" s="1183" t="s">
        <v>499</v>
      </c>
      <c r="Q531" s="1183"/>
      <c r="R531" s="1183" t="s">
        <v>501</v>
      </c>
      <c r="S531" s="1183"/>
      <c r="T531" s="1166" t="s">
        <v>228</v>
      </c>
      <c r="U531" s="1184" t="s">
        <v>499</v>
      </c>
      <c r="V531" s="1184"/>
      <c r="W531" s="1184"/>
      <c r="X531" s="1167" t="s">
        <v>500</v>
      </c>
      <c r="Y531" s="1186"/>
      <c r="Z531" s="1168"/>
      <c r="AA531" s="1167" t="s">
        <v>228</v>
      </c>
      <c r="AB531" s="1168"/>
      <c r="AC531" s="2"/>
    </row>
    <row r="532" spans="2:29" s="98" customFormat="1" ht="39" customHeight="1" x14ac:dyDescent="0.2">
      <c r="B532" s="1172"/>
      <c r="C532" s="1160"/>
      <c r="D532" s="1161"/>
      <c r="E532" s="1160"/>
      <c r="F532" s="1161"/>
      <c r="G532" s="1160"/>
      <c r="H532" s="1161"/>
      <c r="I532" s="1160"/>
      <c r="J532" s="1177"/>
      <c r="K532" s="1166"/>
      <c r="L532" s="1166"/>
      <c r="M532" s="1171"/>
      <c r="N532" s="1171"/>
      <c r="O532" s="1171"/>
      <c r="P532" s="1171"/>
      <c r="Q532" s="1171"/>
      <c r="R532" s="1171"/>
      <c r="S532" s="1171"/>
      <c r="T532" s="1166"/>
      <c r="U532" s="1185"/>
      <c r="V532" s="1185"/>
      <c r="W532" s="1185"/>
      <c r="X532" s="1187"/>
      <c r="Y532" s="1188"/>
      <c r="Z532" s="1189"/>
      <c r="AA532" s="1169"/>
      <c r="AB532" s="1170"/>
      <c r="AC532" s="2"/>
    </row>
    <row r="533" spans="2:29" s="98" customFormat="1" ht="21.75" customHeight="1" x14ac:dyDescent="0.2">
      <c r="B533" s="223" t="s">
        <v>546</v>
      </c>
      <c r="C533" s="1137"/>
      <c r="D533" s="1138"/>
      <c r="E533" s="1137"/>
      <c r="F533" s="1138"/>
      <c r="G533" s="1139" t="str">
        <f>+IFERROR(ROUND((E533/C533*100),0),"")</f>
        <v/>
      </c>
      <c r="H533" s="1140"/>
      <c r="I533" s="1137"/>
      <c r="J533" s="1138"/>
      <c r="K533" s="1137"/>
      <c r="L533" s="1138"/>
      <c r="M533" s="1137"/>
      <c r="N533" s="1138"/>
      <c r="O533" s="227"/>
      <c r="P533" s="1137"/>
      <c r="Q533" s="1138"/>
      <c r="R533" s="1137"/>
      <c r="S533" s="1138"/>
      <c r="T533" s="227"/>
      <c r="U533" s="1141">
        <f>SUM(K533,P533)</f>
        <v>0</v>
      </c>
      <c r="V533" s="1142"/>
      <c r="W533" s="1143"/>
      <c r="X533" s="1141">
        <f>SUM(M533,R533)</f>
        <v>0</v>
      </c>
      <c r="Y533" s="1142"/>
      <c r="Z533" s="1143"/>
      <c r="AA533" s="1141">
        <f>SUM(O533,T533)</f>
        <v>0</v>
      </c>
      <c r="AB533" s="1143"/>
      <c r="AC533" s="2"/>
    </row>
    <row r="534" spans="2:29" s="98" customFormat="1" ht="21.75" customHeight="1" x14ac:dyDescent="0.2">
      <c r="B534" s="223" t="s">
        <v>547</v>
      </c>
      <c r="C534" s="1137"/>
      <c r="D534" s="1138"/>
      <c r="E534" s="1137"/>
      <c r="F534" s="1138"/>
      <c r="G534" s="1139" t="str">
        <f>+IFERROR(ROUND((E534/C534*100),0),"")</f>
        <v/>
      </c>
      <c r="H534" s="1140"/>
      <c r="I534" s="1137"/>
      <c r="J534" s="1138"/>
      <c r="K534" s="1137"/>
      <c r="L534" s="1138"/>
      <c r="M534" s="1137"/>
      <c r="N534" s="1138"/>
      <c r="O534" s="110"/>
      <c r="P534" s="1137"/>
      <c r="Q534" s="1138"/>
      <c r="R534" s="1137"/>
      <c r="S534" s="1138"/>
      <c r="T534" s="110"/>
      <c r="U534" s="1141">
        <f>SUM(K534,P534)</f>
        <v>0</v>
      </c>
      <c r="V534" s="1142"/>
      <c r="W534" s="1143"/>
      <c r="X534" s="1141">
        <f>SUM(M534,R534)</f>
        <v>0</v>
      </c>
      <c r="Y534" s="1142"/>
      <c r="Z534" s="1143"/>
      <c r="AA534" s="1141">
        <f>SUM(O534,T534)</f>
        <v>0</v>
      </c>
      <c r="AB534" s="1143"/>
      <c r="AC534" s="2"/>
    </row>
    <row r="535" spans="2:29" s="98" customFormat="1" ht="21.75" customHeight="1" x14ac:dyDescent="0.2">
      <c r="B535" s="279" t="s">
        <v>566</v>
      </c>
      <c r="C535" s="1295">
        <f>IFERROR(AVERAGE(C533,C534*12/9),"")</f>
        <v>0</v>
      </c>
      <c r="D535" s="1296"/>
      <c r="E535" s="1295">
        <f>IFERROR(AVERAGE(E533,E534*12/9),"")</f>
        <v>0</v>
      </c>
      <c r="F535" s="1296"/>
      <c r="G535" s="1295" t="str">
        <f>IFERROR(AVERAGE(G533,G534*12/9),"")</f>
        <v/>
      </c>
      <c r="H535" s="1296"/>
      <c r="I535" s="1295">
        <f>IFERROR(AVERAGE(I533,I534*12/9),"")</f>
        <v>0</v>
      </c>
      <c r="J535" s="1296"/>
      <c r="K535" s="1295">
        <f>IFERROR(AVERAGE(K533,K534*12/9),"")</f>
        <v>0</v>
      </c>
      <c r="L535" s="1296"/>
      <c r="M535" s="1295">
        <f>IFERROR(AVERAGE(M533,M534*12/9),"")</f>
        <v>0</v>
      </c>
      <c r="N535" s="1296"/>
      <c r="O535" s="284">
        <f>IFERROR(AVERAGE(O533,O534*12/9),"")</f>
        <v>0</v>
      </c>
      <c r="P535" s="1295">
        <f>IFERROR(AVERAGE(P533,P534*12/9),"")</f>
        <v>0</v>
      </c>
      <c r="Q535" s="1296"/>
      <c r="R535" s="1295">
        <f>IFERROR(AVERAGE(R533,R534*12/9),"")</f>
        <v>0</v>
      </c>
      <c r="S535" s="1296"/>
      <c r="T535" s="284">
        <f>IFERROR(AVERAGE(T533,T534*12/9),"")</f>
        <v>0</v>
      </c>
      <c r="U535" s="1141">
        <f>IFERROR(AVERAGE(U533,U534*12/9),"")</f>
        <v>0</v>
      </c>
      <c r="V535" s="1142"/>
      <c r="W535" s="1143"/>
      <c r="X535" s="1141">
        <f>IFERROR(AVERAGE(X533,X534*12/9),"")</f>
        <v>0</v>
      </c>
      <c r="Y535" s="1142"/>
      <c r="Z535" s="1143"/>
      <c r="AA535" s="1141">
        <f>IFERROR(AVERAGE(AA533,AA534*12/9),"")</f>
        <v>0</v>
      </c>
      <c r="AB535" s="1143"/>
      <c r="AC535" s="2"/>
    </row>
    <row r="536" spans="2:29" s="98" customFormat="1" ht="13.5" customHeight="1" x14ac:dyDescent="0.2">
      <c r="J536" s="109"/>
      <c r="K536" s="109"/>
      <c r="L536" s="109"/>
      <c r="M536" s="109"/>
      <c r="N536" s="103"/>
    </row>
    <row r="537" spans="2:29" s="98" customFormat="1" ht="15" customHeight="1" x14ac:dyDescent="0.2">
      <c r="B537" s="98" t="s">
        <v>612</v>
      </c>
      <c r="P537" s="105"/>
      <c r="Q537" s="105"/>
      <c r="R537" s="105"/>
      <c r="S537" s="105"/>
      <c r="T537" s="105"/>
      <c r="U537" s="105"/>
      <c r="V537" s="105"/>
      <c r="W537" s="105"/>
      <c r="X537" s="105"/>
      <c r="Y537" s="105"/>
      <c r="Z537" s="105"/>
      <c r="AA537" s="105"/>
      <c r="AB537" s="108"/>
    </row>
    <row r="538" spans="2:29" s="98" customFormat="1" ht="13.5" customHeight="1" x14ac:dyDescent="0.2">
      <c r="B538" s="214"/>
      <c r="C538" s="736" t="s">
        <v>250</v>
      </c>
      <c r="D538" s="737"/>
      <c r="E538" s="735" t="s">
        <v>223</v>
      </c>
      <c r="F538" s="736"/>
      <c r="G538" s="736"/>
      <c r="H538" s="736"/>
      <c r="I538" s="736"/>
      <c r="J538" s="737"/>
      <c r="K538" s="735" t="s">
        <v>47</v>
      </c>
      <c r="L538" s="736"/>
      <c r="M538" s="736"/>
      <c r="N538" s="736"/>
      <c r="O538" s="736"/>
      <c r="P538" s="736"/>
      <c r="Q538" s="736"/>
      <c r="R538" s="736"/>
      <c r="S538" s="736"/>
      <c r="T538" s="736"/>
      <c r="U538" s="736"/>
      <c r="V538" s="736"/>
      <c r="W538" s="736"/>
      <c r="X538" s="736"/>
      <c r="Y538" s="736"/>
      <c r="Z538" s="736"/>
      <c r="AA538" s="736"/>
      <c r="AB538" s="737"/>
    </row>
    <row r="539" spans="2:29" s="98" customFormat="1" ht="13.5" customHeight="1" x14ac:dyDescent="0.2">
      <c r="B539" s="216">
        <v>1</v>
      </c>
      <c r="C539" s="963"/>
      <c r="D539" s="964"/>
      <c r="E539" s="962"/>
      <c r="F539" s="963"/>
      <c r="G539" s="963"/>
      <c r="H539" s="963"/>
      <c r="I539" s="963"/>
      <c r="J539" s="964"/>
      <c r="K539" s="962"/>
      <c r="L539" s="963"/>
      <c r="M539" s="963"/>
      <c r="N539" s="963"/>
      <c r="O539" s="963"/>
      <c r="P539" s="963"/>
      <c r="Q539" s="963"/>
      <c r="R539" s="963"/>
      <c r="S539" s="963"/>
      <c r="T539" s="963"/>
      <c r="U539" s="963"/>
      <c r="V539" s="963"/>
      <c r="W539" s="963"/>
      <c r="X539" s="963"/>
      <c r="Y539" s="963"/>
      <c r="Z539" s="963"/>
      <c r="AA539" s="963"/>
      <c r="AB539" s="964"/>
    </row>
    <row r="540" spans="2:29" s="98" customFormat="1" ht="13.5" customHeight="1" x14ac:dyDescent="0.2">
      <c r="B540" s="215">
        <v>2</v>
      </c>
      <c r="C540" s="966"/>
      <c r="D540" s="967"/>
      <c r="E540" s="965"/>
      <c r="F540" s="966"/>
      <c r="G540" s="966"/>
      <c r="H540" s="966"/>
      <c r="I540" s="966"/>
      <c r="J540" s="967"/>
      <c r="K540" s="965"/>
      <c r="L540" s="966"/>
      <c r="M540" s="966"/>
      <c r="N540" s="966"/>
      <c r="O540" s="966"/>
      <c r="P540" s="966"/>
      <c r="Q540" s="966"/>
      <c r="R540" s="966"/>
      <c r="S540" s="966"/>
      <c r="T540" s="966"/>
      <c r="U540" s="966"/>
      <c r="V540" s="966"/>
      <c r="W540" s="966"/>
      <c r="X540" s="966"/>
      <c r="Y540" s="966"/>
      <c r="Z540" s="966"/>
      <c r="AA540" s="966"/>
      <c r="AB540" s="967"/>
    </row>
    <row r="541" spans="2:29" s="98" customFormat="1" ht="13.5" customHeight="1" x14ac:dyDescent="0.2">
      <c r="B541" s="215">
        <v>3</v>
      </c>
      <c r="C541" s="966"/>
      <c r="D541" s="967"/>
      <c r="E541" s="965"/>
      <c r="F541" s="966"/>
      <c r="G541" s="966"/>
      <c r="H541" s="966"/>
      <c r="I541" s="966"/>
      <c r="J541" s="967"/>
      <c r="K541" s="965"/>
      <c r="L541" s="966"/>
      <c r="M541" s="966"/>
      <c r="N541" s="966"/>
      <c r="O541" s="966"/>
      <c r="P541" s="966"/>
      <c r="Q541" s="966"/>
      <c r="R541" s="966"/>
      <c r="S541" s="966"/>
      <c r="T541" s="966"/>
      <c r="U541" s="966"/>
      <c r="V541" s="966"/>
      <c r="W541" s="966"/>
      <c r="X541" s="966"/>
      <c r="Y541" s="966"/>
      <c r="Z541" s="966"/>
      <c r="AA541" s="966"/>
      <c r="AB541" s="967"/>
    </row>
    <row r="542" spans="2:29" s="98" customFormat="1" ht="13.5" customHeight="1" x14ac:dyDescent="0.2">
      <c r="B542" s="217">
        <v>4</v>
      </c>
      <c r="C542" s="966"/>
      <c r="D542" s="967"/>
      <c r="E542" s="965"/>
      <c r="F542" s="966"/>
      <c r="G542" s="966"/>
      <c r="H542" s="966"/>
      <c r="I542" s="966"/>
      <c r="J542" s="967"/>
      <c r="K542" s="965"/>
      <c r="L542" s="966"/>
      <c r="M542" s="966"/>
      <c r="N542" s="966"/>
      <c r="O542" s="966"/>
      <c r="P542" s="966"/>
      <c r="Q542" s="966"/>
      <c r="R542" s="966"/>
      <c r="S542" s="966"/>
      <c r="T542" s="966"/>
      <c r="U542" s="966"/>
      <c r="V542" s="966"/>
      <c r="W542" s="966"/>
      <c r="X542" s="966"/>
      <c r="Y542" s="966"/>
      <c r="Z542" s="966"/>
      <c r="AA542" s="966"/>
      <c r="AB542" s="967"/>
    </row>
    <row r="543" spans="2:29" s="98" customFormat="1" ht="13.5" customHeight="1" x14ac:dyDescent="0.2">
      <c r="B543" s="218">
        <v>5</v>
      </c>
      <c r="C543" s="1041"/>
      <c r="D543" s="1042"/>
      <c r="E543" s="1040"/>
      <c r="F543" s="1041"/>
      <c r="G543" s="1041"/>
      <c r="H543" s="1041"/>
      <c r="I543" s="1041"/>
      <c r="J543" s="1042"/>
      <c r="K543" s="1040"/>
      <c r="L543" s="1041"/>
      <c r="M543" s="1041"/>
      <c r="N543" s="1041"/>
      <c r="O543" s="1041"/>
      <c r="P543" s="1041"/>
      <c r="Q543" s="1041"/>
      <c r="R543" s="1041"/>
      <c r="S543" s="1041"/>
      <c r="T543" s="1041"/>
      <c r="U543" s="1041"/>
      <c r="V543" s="1041"/>
      <c r="W543" s="1041"/>
      <c r="X543" s="1041"/>
      <c r="Y543" s="1041"/>
      <c r="Z543" s="1041"/>
      <c r="AA543" s="1041"/>
      <c r="AB543" s="1042"/>
    </row>
    <row r="544" spans="2:29" s="98" customFormat="1" ht="13.5" customHeight="1" x14ac:dyDescent="0.2">
      <c r="B544" s="99" t="s">
        <v>444</v>
      </c>
    </row>
    <row r="545" spans="2:28" s="98" customFormat="1" ht="13.5" customHeight="1" x14ac:dyDescent="0.2">
      <c r="B545" s="99"/>
    </row>
    <row r="546" spans="2:28" s="98" customFormat="1" ht="12.75" customHeight="1" x14ac:dyDescent="0.2">
      <c r="B546" s="99"/>
    </row>
    <row r="547" spans="2:28" s="98" customFormat="1" ht="15" customHeight="1" x14ac:dyDescent="0.2">
      <c r="B547" s="98" t="s">
        <v>613</v>
      </c>
    </row>
    <row r="548" spans="2:28" s="98" customFormat="1" ht="15" customHeight="1" x14ac:dyDescent="0.2">
      <c r="B548" s="98" t="s">
        <v>614</v>
      </c>
    </row>
    <row r="549" spans="2:28" s="98" customFormat="1" ht="13.5" customHeight="1" x14ac:dyDescent="0.2">
      <c r="B549" s="1241" t="s">
        <v>531</v>
      </c>
      <c r="C549" s="1242"/>
      <c r="D549" s="1242"/>
      <c r="E549" s="1242"/>
      <c r="F549" s="1242"/>
      <c r="G549" s="1242"/>
      <c r="H549" s="1242"/>
      <c r="I549" s="1242"/>
      <c r="J549" s="1242"/>
      <c r="K549" s="1242"/>
      <c r="L549" s="1242"/>
      <c r="M549" s="1242"/>
      <c r="N549" s="1242"/>
      <c r="O549" s="1242"/>
      <c r="P549" s="1242"/>
      <c r="Q549" s="1242"/>
      <c r="R549" s="1242"/>
      <c r="S549" s="1242"/>
      <c r="T549" s="1242"/>
      <c r="U549" s="1242"/>
      <c r="V549" s="1242"/>
      <c r="W549" s="1242"/>
      <c r="X549" s="1242"/>
      <c r="Y549" s="1242"/>
      <c r="Z549" s="1242"/>
      <c r="AA549" s="1243"/>
      <c r="AB549" s="1039" t="s">
        <v>103</v>
      </c>
    </row>
    <row r="550" spans="2:28" s="98" customFormat="1" ht="6" customHeight="1" x14ac:dyDescent="0.2">
      <c r="B550" s="911" t="s">
        <v>28</v>
      </c>
      <c r="C550" s="912"/>
      <c r="D550" s="912"/>
      <c r="E550" s="912"/>
      <c r="F550" s="913"/>
      <c r="G550" s="937" t="s">
        <v>222</v>
      </c>
      <c r="H550" s="1031"/>
      <c r="I550" s="1032"/>
      <c r="J550" s="911" t="s">
        <v>1</v>
      </c>
      <c r="K550" s="912"/>
      <c r="L550" s="912"/>
      <c r="M550" s="233"/>
      <c r="N550" s="233"/>
      <c r="O550" s="233"/>
      <c r="P550" s="233"/>
      <c r="Q550" s="233"/>
      <c r="R550" s="252"/>
      <c r="S550" s="911" t="s">
        <v>221</v>
      </c>
      <c r="T550" s="912"/>
      <c r="U550" s="912"/>
      <c r="V550" s="234"/>
      <c r="W550" s="234"/>
      <c r="X550" s="234"/>
      <c r="Y550" s="234"/>
      <c r="Z550" s="234"/>
      <c r="AA550" s="235"/>
      <c r="AB550" s="1039"/>
    </row>
    <row r="551" spans="2:28" s="98" customFormat="1" ht="10.5" customHeight="1" x14ac:dyDescent="0.2">
      <c r="B551" s="938"/>
      <c r="C551" s="942"/>
      <c r="D551" s="942"/>
      <c r="E551" s="942"/>
      <c r="F551" s="939"/>
      <c r="G551" s="1033"/>
      <c r="H551" s="1034"/>
      <c r="I551" s="1035"/>
      <c r="J551" s="938"/>
      <c r="K551" s="942"/>
      <c r="L551" s="942"/>
      <c r="M551" s="937" t="s">
        <v>523</v>
      </c>
      <c r="N551" s="913"/>
      <c r="O551" s="968" t="s">
        <v>219</v>
      </c>
      <c r="P551" s="969"/>
      <c r="Q551" s="979" t="s">
        <v>218</v>
      </c>
      <c r="R551" s="980"/>
      <c r="S551" s="938"/>
      <c r="T551" s="942"/>
      <c r="U551" s="942"/>
      <c r="V551" s="937" t="s">
        <v>523</v>
      </c>
      <c r="W551" s="913"/>
      <c r="X551" s="968" t="s">
        <v>219</v>
      </c>
      <c r="Y551" s="969"/>
      <c r="Z551" s="979" t="s">
        <v>218</v>
      </c>
      <c r="AA551" s="980"/>
      <c r="AB551" s="1039"/>
    </row>
    <row r="552" spans="2:28" s="98" customFormat="1" ht="10.5" customHeight="1" x14ac:dyDescent="0.2">
      <c r="B552" s="938"/>
      <c r="C552" s="942"/>
      <c r="D552" s="942"/>
      <c r="E552" s="942"/>
      <c r="F552" s="939"/>
      <c r="G552" s="1033"/>
      <c r="H552" s="1034"/>
      <c r="I552" s="1035"/>
      <c r="J552" s="938"/>
      <c r="K552" s="942"/>
      <c r="L552" s="942"/>
      <c r="M552" s="938"/>
      <c r="N552" s="939"/>
      <c r="O552" s="975" t="s">
        <v>511</v>
      </c>
      <c r="P552" s="977" t="s">
        <v>502</v>
      </c>
      <c r="Q552" s="981"/>
      <c r="R552" s="982"/>
      <c r="S552" s="938"/>
      <c r="T552" s="942"/>
      <c r="U552" s="942"/>
      <c r="V552" s="938"/>
      <c r="W552" s="939"/>
      <c r="X552" s="975" t="s">
        <v>511</v>
      </c>
      <c r="Y552" s="977" t="s">
        <v>502</v>
      </c>
      <c r="Z552" s="981"/>
      <c r="AA552" s="982"/>
      <c r="AB552" s="1039"/>
    </row>
    <row r="553" spans="2:28" s="98" customFormat="1" ht="10.5" customHeight="1" x14ac:dyDescent="0.2">
      <c r="B553" s="940"/>
      <c r="C553" s="943"/>
      <c r="D553" s="943"/>
      <c r="E553" s="943"/>
      <c r="F553" s="941"/>
      <c r="G553" s="1036"/>
      <c r="H553" s="1037"/>
      <c r="I553" s="1038"/>
      <c r="J553" s="940"/>
      <c r="K553" s="943"/>
      <c r="L553" s="943"/>
      <c r="M553" s="940"/>
      <c r="N553" s="941"/>
      <c r="O553" s="976"/>
      <c r="P553" s="978"/>
      <c r="Q553" s="983"/>
      <c r="R553" s="984"/>
      <c r="S553" s="940"/>
      <c r="T553" s="943"/>
      <c r="U553" s="943"/>
      <c r="V553" s="940"/>
      <c r="W553" s="941"/>
      <c r="X553" s="976"/>
      <c r="Y553" s="978"/>
      <c r="Z553" s="983"/>
      <c r="AA553" s="984"/>
      <c r="AB553" s="1039"/>
    </row>
    <row r="554" spans="2:28" s="98" customFormat="1" ht="14.25" customHeight="1" x14ac:dyDescent="0.2">
      <c r="B554" s="911" t="s">
        <v>92</v>
      </c>
      <c r="C554" s="912"/>
      <c r="D554" s="912"/>
      <c r="E554" s="912"/>
      <c r="F554" s="913"/>
      <c r="G554" s="923"/>
      <c r="H554" s="924"/>
      <c r="I554" s="925"/>
      <c r="J554" s="1048"/>
      <c r="K554" s="1048"/>
      <c r="L554" s="1048"/>
      <c r="M554" s="970"/>
      <c r="N554" s="971"/>
      <c r="O554" s="260"/>
      <c r="P554" s="236"/>
      <c r="Q554" s="1049"/>
      <c r="R554" s="1050"/>
      <c r="S554" s="1048"/>
      <c r="T554" s="1048"/>
      <c r="U554" s="1048"/>
      <c r="V554" s="970"/>
      <c r="W554" s="971"/>
      <c r="X554" s="260"/>
      <c r="Y554" s="236"/>
      <c r="Z554" s="970"/>
      <c r="AA554" s="971"/>
      <c r="AB554" s="1201"/>
    </row>
    <row r="555" spans="2:28" s="98" customFormat="1" ht="14.25" customHeight="1" thickBot="1" x14ac:dyDescent="0.25">
      <c r="B555" s="914"/>
      <c r="C555" s="915"/>
      <c r="D555" s="915"/>
      <c r="E555" s="915"/>
      <c r="F555" s="916"/>
      <c r="G555" s="926"/>
      <c r="H555" s="927"/>
      <c r="I555" s="928"/>
      <c r="J555" s="1190"/>
      <c r="K555" s="1191"/>
      <c r="L555" s="1192"/>
      <c r="M555" s="1190"/>
      <c r="N555" s="1192"/>
      <c r="O555" s="261"/>
      <c r="P555" s="237"/>
      <c r="Q555" s="1190"/>
      <c r="R555" s="1192"/>
      <c r="S555" s="1190"/>
      <c r="T555" s="1191"/>
      <c r="U555" s="1192"/>
      <c r="V555" s="1190"/>
      <c r="W555" s="1192"/>
      <c r="X555" s="261"/>
      <c r="Y555" s="237"/>
      <c r="Z555" s="1190"/>
      <c r="AA555" s="1192"/>
      <c r="AB555" s="1202"/>
    </row>
    <row r="556" spans="2:28" s="98" customFormat="1" ht="14.25" customHeight="1" thickTop="1" x14ac:dyDescent="0.2">
      <c r="B556" s="938" t="s">
        <v>93</v>
      </c>
      <c r="C556" s="942"/>
      <c r="D556" s="942"/>
      <c r="E556" s="942"/>
      <c r="F556" s="939"/>
      <c r="G556" s="1195"/>
      <c r="H556" s="1196"/>
      <c r="I556" s="1197"/>
      <c r="J556" s="1198"/>
      <c r="K556" s="1198"/>
      <c r="L556" s="1198"/>
      <c r="M556" s="1193"/>
      <c r="N556" s="1194"/>
      <c r="O556" s="262"/>
      <c r="P556" s="238"/>
      <c r="Q556" s="1199"/>
      <c r="R556" s="1200"/>
      <c r="S556" s="1198"/>
      <c r="T556" s="1198"/>
      <c r="U556" s="1198"/>
      <c r="V556" s="1193"/>
      <c r="W556" s="1194"/>
      <c r="X556" s="262"/>
      <c r="Y556" s="238"/>
      <c r="Z556" s="1193"/>
      <c r="AA556" s="1194"/>
      <c r="AB556" s="1202"/>
    </row>
    <row r="557" spans="2:28" s="98" customFormat="1" ht="14.25" customHeight="1" x14ac:dyDescent="0.2">
      <c r="B557" s="940"/>
      <c r="C557" s="943"/>
      <c r="D557" s="943"/>
      <c r="E557" s="943"/>
      <c r="F557" s="941"/>
      <c r="G557" s="986"/>
      <c r="H557" s="987"/>
      <c r="I557" s="988"/>
      <c r="J557" s="950"/>
      <c r="K557" s="961"/>
      <c r="L557" s="951"/>
      <c r="M557" s="950"/>
      <c r="N557" s="951"/>
      <c r="O557" s="263"/>
      <c r="P557" s="239"/>
      <c r="Q557" s="950"/>
      <c r="R557" s="951"/>
      <c r="S557" s="950"/>
      <c r="T557" s="961"/>
      <c r="U557" s="951"/>
      <c r="V557" s="950"/>
      <c r="W557" s="951"/>
      <c r="X557" s="263"/>
      <c r="Y557" s="239"/>
      <c r="Z557" s="950"/>
      <c r="AA557" s="951"/>
      <c r="AB557" s="1202"/>
    </row>
    <row r="558" spans="2:28" s="98" customFormat="1" ht="14.25" customHeight="1" x14ac:dyDescent="0.2">
      <c r="B558" s="911" t="s">
        <v>94</v>
      </c>
      <c r="C558" s="912"/>
      <c r="D558" s="912"/>
      <c r="E558" s="912"/>
      <c r="F558" s="913"/>
      <c r="G558" s="923"/>
      <c r="H558" s="924"/>
      <c r="I558" s="925"/>
      <c r="J558" s="1048"/>
      <c r="K558" s="1048"/>
      <c r="L558" s="1048"/>
      <c r="M558" s="970"/>
      <c r="N558" s="971"/>
      <c r="O558" s="260"/>
      <c r="P558" s="236"/>
      <c r="Q558" s="1049"/>
      <c r="R558" s="1050"/>
      <c r="S558" s="1048"/>
      <c r="T558" s="1048"/>
      <c r="U558" s="1048"/>
      <c r="V558" s="970"/>
      <c r="W558" s="971"/>
      <c r="X558" s="260"/>
      <c r="Y558" s="236"/>
      <c r="Z558" s="970"/>
      <c r="AA558" s="971"/>
      <c r="AB558" s="1202"/>
    </row>
    <row r="559" spans="2:28" s="98" customFormat="1" ht="14.25" customHeight="1" x14ac:dyDescent="0.2">
      <c r="B559" s="940"/>
      <c r="C559" s="943"/>
      <c r="D559" s="943"/>
      <c r="E559" s="943"/>
      <c r="F559" s="941"/>
      <c r="G559" s="986"/>
      <c r="H559" s="987"/>
      <c r="I559" s="988"/>
      <c r="J559" s="950"/>
      <c r="K559" s="961"/>
      <c r="L559" s="951"/>
      <c r="M559" s="950"/>
      <c r="N559" s="951"/>
      <c r="O559" s="263"/>
      <c r="P559" s="239"/>
      <c r="Q559" s="950"/>
      <c r="R559" s="951"/>
      <c r="S559" s="950"/>
      <c r="T559" s="961"/>
      <c r="U559" s="951"/>
      <c r="V559" s="950"/>
      <c r="W559" s="951"/>
      <c r="X559" s="263"/>
      <c r="Y559" s="239"/>
      <c r="Z559" s="950"/>
      <c r="AA559" s="951"/>
      <c r="AB559" s="1202"/>
    </row>
    <row r="560" spans="2:28" s="98" customFormat="1" ht="14.25" customHeight="1" x14ac:dyDescent="0.2">
      <c r="B560" s="911" t="s">
        <v>95</v>
      </c>
      <c r="C560" s="912"/>
      <c r="D560" s="912"/>
      <c r="E560" s="912"/>
      <c r="F560" s="913"/>
      <c r="G560" s="923"/>
      <c r="H560" s="924"/>
      <c r="I560" s="925"/>
      <c r="J560" s="1048"/>
      <c r="K560" s="1048"/>
      <c r="L560" s="1048"/>
      <c r="M560" s="970"/>
      <c r="N560" s="971"/>
      <c r="O560" s="260"/>
      <c r="P560" s="236"/>
      <c r="Q560" s="1049"/>
      <c r="R560" s="1050"/>
      <c r="S560" s="1048"/>
      <c r="T560" s="1048"/>
      <c r="U560" s="1048"/>
      <c r="V560" s="970"/>
      <c r="W560" s="971"/>
      <c r="X560" s="260"/>
      <c r="Y560" s="236"/>
      <c r="Z560" s="970"/>
      <c r="AA560" s="971"/>
      <c r="AB560" s="1202"/>
    </row>
    <row r="561" spans="2:28" s="98" customFormat="1" ht="14.25" customHeight="1" x14ac:dyDescent="0.2">
      <c r="B561" s="940"/>
      <c r="C561" s="943"/>
      <c r="D561" s="943"/>
      <c r="E561" s="943"/>
      <c r="F561" s="941"/>
      <c r="G561" s="986"/>
      <c r="H561" s="987"/>
      <c r="I561" s="988"/>
      <c r="J561" s="950"/>
      <c r="K561" s="961"/>
      <c r="L561" s="951"/>
      <c r="M561" s="950"/>
      <c r="N561" s="951"/>
      <c r="O561" s="263"/>
      <c r="P561" s="239"/>
      <c r="Q561" s="950"/>
      <c r="R561" s="951"/>
      <c r="S561" s="950"/>
      <c r="T561" s="961"/>
      <c r="U561" s="951"/>
      <c r="V561" s="950"/>
      <c r="W561" s="951"/>
      <c r="X561" s="263"/>
      <c r="Y561" s="239"/>
      <c r="Z561" s="950"/>
      <c r="AA561" s="951"/>
      <c r="AB561" s="1202"/>
    </row>
    <row r="562" spans="2:28" s="98" customFormat="1" ht="14.25" customHeight="1" x14ac:dyDescent="0.2">
      <c r="B562" s="979" t="s">
        <v>96</v>
      </c>
      <c r="C562" s="1051"/>
      <c r="D562" s="1051"/>
      <c r="E562" s="1051"/>
      <c r="F562" s="980"/>
      <c r="G562" s="923"/>
      <c r="H562" s="924"/>
      <c r="I562" s="925"/>
      <c r="J562" s="1048"/>
      <c r="K562" s="1048"/>
      <c r="L562" s="1048"/>
      <c r="M562" s="970"/>
      <c r="N562" s="971"/>
      <c r="O562" s="260"/>
      <c r="P562" s="236"/>
      <c r="Q562" s="1049"/>
      <c r="R562" s="1050"/>
      <c r="S562" s="1048"/>
      <c r="T562" s="1048"/>
      <c r="U562" s="1048"/>
      <c r="V562" s="970"/>
      <c r="W562" s="971"/>
      <c r="X562" s="260"/>
      <c r="Y562" s="236"/>
      <c r="Z562" s="970"/>
      <c r="AA562" s="971"/>
      <c r="AB562" s="1202"/>
    </row>
    <row r="563" spans="2:28" s="98" customFormat="1" ht="14.25" customHeight="1" x14ac:dyDescent="0.2">
      <c r="B563" s="983"/>
      <c r="C563" s="1052"/>
      <c r="D563" s="1052"/>
      <c r="E563" s="1052"/>
      <c r="F563" s="984"/>
      <c r="G563" s="986"/>
      <c r="H563" s="987"/>
      <c r="I563" s="988"/>
      <c r="J563" s="950"/>
      <c r="K563" s="961"/>
      <c r="L563" s="951"/>
      <c r="M563" s="950"/>
      <c r="N563" s="951"/>
      <c r="O563" s="263"/>
      <c r="P563" s="239"/>
      <c r="Q563" s="950"/>
      <c r="R563" s="951"/>
      <c r="S563" s="950"/>
      <c r="T563" s="961"/>
      <c r="U563" s="951"/>
      <c r="V563" s="950"/>
      <c r="W563" s="951"/>
      <c r="X563" s="263"/>
      <c r="Y563" s="239"/>
      <c r="Z563" s="950"/>
      <c r="AA563" s="951"/>
      <c r="AB563" s="1202"/>
    </row>
    <row r="564" spans="2:28" s="98" customFormat="1" ht="14.25" customHeight="1" x14ac:dyDescent="0.2">
      <c r="B564" s="979" t="s">
        <v>97</v>
      </c>
      <c r="C564" s="1051"/>
      <c r="D564" s="1051"/>
      <c r="E564" s="1051"/>
      <c r="F564" s="980"/>
      <c r="G564" s="923"/>
      <c r="H564" s="924"/>
      <c r="I564" s="925"/>
      <c r="J564" s="1048"/>
      <c r="K564" s="1048"/>
      <c r="L564" s="1048"/>
      <c r="M564" s="970"/>
      <c r="N564" s="971"/>
      <c r="O564" s="260"/>
      <c r="P564" s="236"/>
      <c r="Q564" s="1049"/>
      <c r="R564" s="1050"/>
      <c r="S564" s="1048"/>
      <c r="T564" s="1048"/>
      <c r="U564" s="1048"/>
      <c r="V564" s="970"/>
      <c r="W564" s="971"/>
      <c r="X564" s="260"/>
      <c r="Y564" s="236"/>
      <c r="Z564" s="970"/>
      <c r="AA564" s="971"/>
      <c r="AB564" s="1202"/>
    </row>
    <row r="565" spans="2:28" s="98" customFormat="1" ht="14.25" customHeight="1" x14ac:dyDescent="0.2">
      <c r="B565" s="983"/>
      <c r="C565" s="1052"/>
      <c r="D565" s="1052"/>
      <c r="E565" s="1052"/>
      <c r="F565" s="984"/>
      <c r="G565" s="986"/>
      <c r="H565" s="987"/>
      <c r="I565" s="988"/>
      <c r="J565" s="950"/>
      <c r="K565" s="961"/>
      <c r="L565" s="951"/>
      <c r="M565" s="950"/>
      <c r="N565" s="951"/>
      <c r="O565" s="263"/>
      <c r="P565" s="239"/>
      <c r="Q565" s="950"/>
      <c r="R565" s="951"/>
      <c r="S565" s="950"/>
      <c r="T565" s="961"/>
      <c r="U565" s="951"/>
      <c r="V565" s="950"/>
      <c r="W565" s="951"/>
      <c r="X565" s="263"/>
      <c r="Y565" s="239"/>
      <c r="Z565" s="950"/>
      <c r="AA565" s="951"/>
      <c r="AB565" s="1202"/>
    </row>
    <row r="566" spans="2:28" s="98" customFormat="1" ht="14.25" customHeight="1" x14ac:dyDescent="0.2">
      <c r="B566" s="911" t="s">
        <v>98</v>
      </c>
      <c r="C566" s="912"/>
      <c r="D566" s="912"/>
      <c r="E566" s="912"/>
      <c r="F566" s="913"/>
      <c r="G566" s="923"/>
      <c r="H566" s="924"/>
      <c r="I566" s="925"/>
      <c r="J566" s="1048"/>
      <c r="K566" s="1048"/>
      <c r="L566" s="1048"/>
      <c r="M566" s="970"/>
      <c r="N566" s="971"/>
      <c r="O566" s="260"/>
      <c r="P566" s="236"/>
      <c r="Q566" s="1049"/>
      <c r="R566" s="1050"/>
      <c r="S566" s="1048"/>
      <c r="T566" s="1048"/>
      <c r="U566" s="1048"/>
      <c r="V566" s="970"/>
      <c r="W566" s="971"/>
      <c r="X566" s="260"/>
      <c r="Y566" s="236"/>
      <c r="Z566" s="970"/>
      <c r="AA566" s="971"/>
      <c r="AB566" s="1202"/>
    </row>
    <row r="567" spans="2:28" s="98" customFormat="1" ht="14.25" customHeight="1" x14ac:dyDescent="0.2">
      <c r="B567" s="940"/>
      <c r="C567" s="943"/>
      <c r="D567" s="943"/>
      <c r="E567" s="943"/>
      <c r="F567" s="941"/>
      <c r="G567" s="986"/>
      <c r="H567" s="987"/>
      <c r="I567" s="988"/>
      <c r="J567" s="950"/>
      <c r="K567" s="961"/>
      <c r="L567" s="951"/>
      <c r="M567" s="950"/>
      <c r="N567" s="951"/>
      <c r="O567" s="263"/>
      <c r="P567" s="239"/>
      <c r="Q567" s="950"/>
      <c r="R567" s="951"/>
      <c r="S567" s="950"/>
      <c r="T567" s="961"/>
      <c r="U567" s="951"/>
      <c r="V567" s="950"/>
      <c r="W567" s="951"/>
      <c r="X567" s="263"/>
      <c r="Y567" s="239"/>
      <c r="Z567" s="950"/>
      <c r="AA567" s="951"/>
      <c r="AB567" s="1202"/>
    </row>
    <row r="568" spans="2:28" s="98" customFormat="1" ht="14.25" customHeight="1" x14ac:dyDescent="0.2">
      <c r="B568" s="911" t="s">
        <v>99</v>
      </c>
      <c r="C568" s="912"/>
      <c r="D568" s="912"/>
      <c r="E568" s="912"/>
      <c r="F568" s="913"/>
      <c r="G568" s="923"/>
      <c r="H568" s="924"/>
      <c r="I568" s="925"/>
      <c r="J568" s="1048"/>
      <c r="K568" s="1048"/>
      <c r="L568" s="1048"/>
      <c r="M568" s="970"/>
      <c r="N568" s="971"/>
      <c r="O568" s="260"/>
      <c r="P568" s="236"/>
      <c r="Q568" s="1049"/>
      <c r="R568" s="1050"/>
      <c r="S568" s="1048"/>
      <c r="T568" s="1048"/>
      <c r="U568" s="1048"/>
      <c r="V568" s="970"/>
      <c r="W568" s="971"/>
      <c r="X568" s="260"/>
      <c r="Y568" s="236"/>
      <c r="Z568" s="970"/>
      <c r="AA568" s="971"/>
      <c r="AB568" s="1202"/>
    </row>
    <row r="569" spans="2:28" s="98" customFormat="1" ht="14.25" customHeight="1" x14ac:dyDescent="0.2">
      <c r="B569" s="940"/>
      <c r="C569" s="943"/>
      <c r="D569" s="943"/>
      <c r="E569" s="943"/>
      <c r="F569" s="941"/>
      <c r="G569" s="986"/>
      <c r="H569" s="987"/>
      <c r="I569" s="988"/>
      <c r="J569" s="950"/>
      <c r="K569" s="961"/>
      <c r="L569" s="951"/>
      <c r="M569" s="950"/>
      <c r="N569" s="951"/>
      <c r="O569" s="263"/>
      <c r="P569" s="239"/>
      <c r="Q569" s="950"/>
      <c r="R569" s="951"/>
      <c r="S569" s="950"/>
      <c r="T569" s="961"/>
      <c r="U569" s="951"/>
      <c r="V569" s="950"/>
      <c r="W569" s="951"/>
      <c r="X569" s="263"/>
      <c r="Y569" s="239"/>
      <c r="Z569" s="950"/>
      <c r="AA569" s="951"/>
      <c r="AB569" s="1202"/>
    </row>
    <row r="570" spans="2:28" s="98" customFormat="1" ht="14.25" customHeight="1" x14ac:dyDescent="0.2">
      <c r="B570" s="911" t="s">
        <v>29</v>
      </c>
      <c r="C570" s="912"/>
      <c r="D570" s="912"/>
      <c r="E570" s="912"/>
      <c r="F570" s="913"/>
      <c r="G570" s="923"/>
      <c r="H570" s="924"/>
      <c r="I570" s="925"/>
      <c r="J570" s="1048"/>
      <c r="K570" s="1048"/>
      <c r="L570" s="1048"/>
      <c r="M570" s="970"/>
      <c r="N570" s="971"/>
      <c r="O570" s="260"/>
      <c r="P570" s="236"/>
      <c r="Q570" s="1049"/>
      <c r="R570" s="1050"/>
      <c r="S570" s="1048"/>
      <c r="T570" s="1048"/>
      <c r="U570" s="1048"/>
      <c r="V570" s="970"/>
      <c r="W570" s="971"/>
      <c r="X570" s="260"/>
      <c r="Y570" s="236"/>
      <c r="Z570" s="970"/>
      <c r="AA570" s="971"/>
      <c r="AB570" s="1202"/>
    </row>
    <row r="571" spans="2:28" s="98" customFormat="1" ht="14.25" customHeight="1" x14ac:dyDescent="0.2">
      <c r="B571" s="940"/>
      <c r="C571" s="943"/>
      <c r="D571" s="943"/>
      <c r="E571" s="943"/>
      <c r="F571" s="941"/>
      <c r="G571" s="986"/>
      <c r="H571" s="987"/>
      <c r="I571" s="988"/>
      <c r="J571" s="950"/>
      <c r="K571" s="961"/>
      <c r="L571" s="951"/>
      <c r="M571" s="950"/>
      <c r="N571" s="951"/>
      <c r="O571" s="263"/>
      <c r="P571" s="239"/>
      <c r="Q571" s="950"/>
      <c r="R571" s="951"/>
      <c r="S571" s="950"/>
      <c r="T571" s="961"/>
      <c r="U571" s="951"/>
      <c r="V571" s="950"/>
      <c r="W571" s="951"/>
      <c r="X571" s="263"/>
      <c r="Y571" s="239"/>
      <c r="Z571" s="950"/>
      <c r="AA571" s="951"/>
      <c r="AB571" s="1202"/>
    </row>
    <row r="572" spans="2:28" s="98" customFormat="1" ht="14.25" customHeight="1" x14ac:dyDescent="0.2">
      <c r="B572" s="911" t="s">
        <v>503</v>
      </c>
      <c r="C572" s="912"/>
      <c r="D572" s="912"/>
      <c r="E572" s="912"/>
      <c r="F572" s="913"/>
      <c r="G572" s="917">
        <f>SUM(G556:I571)</f>
        <v>0</v>
      </c>
      <c r="H572" s="918"/>
      <c r="I572" s="919"/>
      <c r="J572" s="929">
        <f>SUM(J556,J558,J560,J562,J564,J566,J568,J570)</f>
        <v>0</v>
      </c>
      <c r="K572" s="929"/>
      <c r="L572" s="929"/>
      <c r="M572" s="930">
        <f>SUM(M556,M558,M560,M562,M564,M566,M568,M570)</f>
        <v>0</v>
      </c>
      <c r="N572" s="931"/>
      <c r="O572" s="264">
        <f t="shared" ref="O572:Q573" si="92">SUM(O556,O558,O560,O562,O564,O566,O568,O570)</f>
        <v>0</v>
      </c>
      <c r="P572" s="240">
        <f t="shared" si="92"/>
        <v>0</v>
      </c>
      <c r="Q572" s="930">
        <f t="shared" si="92"/>
        <v>0</v>
      </c>
      <c r="R572" s="931"/>
      <c r="S572" s="929">
        <f>SUM(S556,S558,S560,S562,S564,S566,S568,S570)</f>
        <v>0</v>
      </c>
      <c r="T572" s="929"/>
      <c r="U572" s="929"/>
      <c r="V572" s="930">
        <f>SUM(V556,V558,V560,V562,V564,V566,V568,V570)</f>
        <v>0</v>
      </c>
      <c r="W572" s="931"/>
      <c r="X572" s="240">
        <f t="shared" ref="X572:Z573" si="93">SUM(X556,X558,X560,X562,X564,X566,X568,X570)</f>
        <v>0</v>
      </c>
      <c r="Y572" s="240">
        <f t="shared" si="93"/>
        <v>0</v>
      </c>
      <c r="Z572" s="930">
        <f t="shared" si="93"/>
        <v>0</v>
      </c>
      <c r="AA572" s="931"/>
      <c r="AB572" s="1202"/>
    </row>
    <row r="573" spans="2:28" s="98" customFormat="1" ht="14.25" customHeight="1" thickBot="1" x14ac:dyDescent="0.25">
      <c r="B573" s="914"/>
      <c r="C573" s="915"/>
      <c r="D573" s="915"/>
      <c r="E573" s="915"/>
      <c r="F573" s="916"/>
      <c r="G573" s="920"/>
      <c r="H573" s="921"/>
      <c r="I573" s="922"/>
      <c r="J573" s="972">
        <f>SUM(J557,J559,J561,J563,J565,J567,J569,J571)</f>
        <v>0</v>
      </c>
      <c r="K573" s="985"/>
      <c r="L573" s="973"/>
      <c r="M573" s="972">
        <f>SUM(M557,M559,M561,M563,M565,M567,M569,M571)</f>
        <v>0</v>
      </c>
      <c r="N573" s="973"/>
      <c r="O573" s="241">
        <f t="shared" si="92"/>
        <v>0</v>
      </c>
      <c r="P573" s="241">
        <f t="shared" si="92"/>
        <v>0</v>
      </c>
      <c r="Q573" s="972">
        <f t="shared" si="92"/>
        <v>0</v>
      </c>
      <c r="R573" s="973"/>
      <c r="S573" s="972">
        <f>SUM(S557,S559,S561,S563,S565,S567,S569,S571)</f>
        <v>0</v>
      </c>
      <c r="T573" s="985"/>
      <c r="U573" s="973"/>
      <c r="V573" s="972">
        <f>SUM(V557,V559,V561,V563,V565,V567,V569,V571)</f>
        <v>0</v>
      </c>
      <c r="W573" s="973"/>
      <c r="X573" s="265">
        <f t="shared" si="93"/>
        <v>0</v>
      </c>
      <c r="Y573" s="241">
        <f t="shared" si="93"/>
        <v>0</v>
      </c>
      <c r="Z573" s="972">
        <f t="shared" si="93"/>
        <v>0</v>
      </c>
      <c r="AA573" s="973"/>
      <c r="AB573" s="1202"/>
    </row>
    <row r="574" spans="2:28" s="98" customFormat="1" ht="14.25" customHeight="1" thickTop="1" x14ac:dyDescent="0.2">
      <c r="B574" s="938" t="s">
        <v>504</v>
      </c>
      <c r="C574" s="942"/>
      <c r="D574" s="942"/>
      <c r="E574" s="942"/>
      <c r="F574" s="939"/>
      <c r="G574" s="944">
        <f>SUM(G554:I571)</f>
        <v>0</v>
      </c>
      <c r="H574" s="945"/>
      <c r="I574" s="946"/>
      <c r="J574" s="974">
        <f>J554+J556+J558+J560+J562+J564+J566+J568+J570</f>
        <v>0</v>
      </c>
      <c r="K574" s="974"/>
      <c r="L574" s="974"/>
      <c r="M574" s="932">
        <f>+M554+M556+M558+M560+M562+M564+M566+M568+M570</f>
        <v>0</v>
      </c>
      <c r="N574" s="933"/>
      <c r="O574" s="242">
        <f t="shared" ref="O574:Q575" si="94">+O554+O556+O558+O560+O562+O564+O566+O568+O570</f>
        <v>0</v>
      </c>
      <c r="P574" s="242">
        <f t="shared" si="94"/>
        <v>0</v>
      </c>
      <c r="Q574" s="932">
        <f t="shared" si="94"/>
        <v>0</v>
      </c>
      <c r="R574" s="933"/>
      <c r="S574" s="974">
        <f>S554+S556+S558+S560+S562+S564+S566+S568+S570</f>
        <v>0</v>
      </c>
      <c r="T574" s="974"/>
      <c r="U574" s="974"/>
      <c r="V574" s="932">
        <f>+V554+V556+V558+V560+V562+V564+V566+V568+V570</f>
        <v>0</v>
      </c>
      <c r="W574" s="933"/>
      <c r="X574" s="266">
        <f t="shared" ref="X574:Z575" si="95">+X554+X556+X558+X560+X562+X564+X566+X568+X570</f>
        <v>0</v>
      </c>
      <c r="Y574" s="242">
        <f t="shared" si="95"/>
        <v>0</v>
      </c>
      <c r="Z574" s="932">
        <f t="shared" si="95"/>
        <v>0</v>
      </c>
      <c r="AA574" s="933"/>
      <c r="AB574" s="1202"/>
    </row>
    <row r="575" spans="2:28" s="98" customFormat="1" ht="14.25" customHeight="1" x14ac:dyDescent="0.2">
      <c r="B575" s="940"/>
      <c r="C575" s="943"/>
      <c r="D575" s="943"/>
      <c r="E575" s="943"/>
      <c r="F575" s="941"/>
      <c r="G575" s="947"/>
      <c r="H575" s="948"/>
      <c r="I575" s="949"/>
      <c r="J575" s="1045">
        <f>J555+J557+J559+J561+J563+J565+J567+J569+J571</f>
        <v>0</v>
      </c>
      <c r="K575" s="1046"/>
      <c r="L575" s="1047"/>
      <c r="M575" s="1043">
        <f>+M555+M557+M559+M561+M563+M565+M567+M569+M571</f>
        <v>0</v>
      </c>
      <c r="N575" s="1044"/>
      <c r="O575" s="243">
        <f t="shared" si="94"/>
        <v>0</v>
      </c>
      <c r="P575" s="243">
        <f t="shared" si="94"/>
        <v>0</v>
      </c>
      <c r="Q575" s="1043">
        <f t="shared" si="94"/>
        <v>0</v>
      </c>
      <c r="R575" s="1044"/>
      <c r="S575" s="1045">
        <f>S555+S557+S559+S561+S563+S565+S567+S569+S571</f>
        <v>0</v>
      </c>
      <c r="T575" s="1046"/>
      <c r="U575" s="1047"/>
      <c r="V575" s="1043">
        <f>+V555+V557+V559+V561+V563+V565+V567+V569+V571</f>
        <v>0</v>
      </c>
      <c r="W575" s="1044"/>
      <c r="X575" s="267">
        <f t="shared" si="95"/>
        <v>0</v>
      </c>
      <c r="Y575" s="243">
        <f t="shared" si="95"/>
        <v>0</v>
      </c>
      <c r="Z575" s="1043">
        <f t="shared" si="95"/>
        <v>0</v>
      </c>
      <c r="AA575" s="1044"/>
      <c r="AB575" s="1202"/>
    </row>
    <row r="576" spans="2:28" s="98" customFormat="1" ht="42" customHeight="1" x14ac:dyDescent="0.2">
      <c r="B576" s="955" t="s">
        <v>505</v>
      </c>
      <c r="C576" s="956"/>
      <c r="D576" s="956"/>
      <c r="E576" s="956"/>
      <c r="F576" s="956"/>
      <c r="G576" s="956"/>
      <c r="H576" s="956"/>
      <c r="I576" s="956"/>
      <c r="J576" s="956"/>
      <c r="K576" s="956"/>
      <c r="L576" s="956"/>
      <c r="M576" s="956"/>
      <c r="N576" s="956"/>
      <c r="O576" s="956"/>
      <c r="P576" s="956"/>
      <c r="Q576" s="956"/>
      <c r="R576" s="956"/>
      <c r="S576" s="956"/>
      <c r="T576" s="956"/>
      <c r="U576" s="956"/>
      <c r="V576" s="956"/>
      <c r="W576" s="956"/>
      <c r="X576" s="956"/>
      <c r="Y576" s="956"/>
      <c r="Z576" s="956"/>
      <c r="AA576" s="957"/>
      <c r="AB576" s="1203"/>
    </row>
    <row r="577" spans="2:28" s="98" customFormat="1" ht="12" customHeight="1" x14ac:dyDescent="0.2">
      <c r="B577" s="99" t="s">
        <v>452</v>
      </c>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spans="2:28" s="98" customFormat="1" ht="12" customHeight="1" x14ac:dyDescent="0.2">
      <c r="B578" s="99" t="s">
        <v>453</v>
      </c>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spans="2:28" s="98" customFormat="1" ht="12" customHeight="1" x14ac:dyDescent="0.2">
      <c r="B579" s="99" t="s">
        <v>454</v>
      </c>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spans="2:28" s="98" customFormat="1" ht="14.25" customHeight="1" x14ac:dyDescent="0.2">
      <c r="B580" s="248"/>
      <c r="C580" s="248"/>
      <c r="D580" s="248"/>
      <c r="E580" s="248"/>
      <c r="F580" s="248"/>
      <c r="G580" s="248"/>
      <c r="H580" s="248"/>
      <c r="I580" s="248"/>
      <c r="J580" s="248"/>
      <c r="K580" s="248"/>
      <c r="L580" s="248"/>
      <c r="M580" s="248"/>
      <c r="N580" s="248"/>
      <c r="O580" s="248"/>
      <c r="P580" s="248"/>
      <c r="Q580" s="248"/>
      <c r="R580" s="248"/>
      <c r="S580" s="248"/>
      <c r="T580" s="248"/>
      <c r="U580" s="248"/>
      <c r="V580" s="248"/>
      <c r="W580" s="248"/>
      <c r="X580" s="248"/>
      <c r="Y580" s="248"/>
      <c r="Z580" s="248"/>
      <c r="AA580" s="248"/>
      <c r="AB580" s="249"/>
    </row>
    <row r="581" spans="2:28" s="98" customFormat="1" ht="13.5" customHeight="1" x14ac:dyDescent="0.2">
      <c r="B581" s="952" t="s">
        <v>548</v>
      </c>
      <c r="C581" s="953"/>
      <c r="D581" s="953"/>
      <c r="E581" s="953"/>
      <c r="F581" s="953"/>
      <c r="G581" s="953"/>
      <c r="H581" s="953"/>
      <c r="I581" s="953"/>
      <c r="J581" s="953"/>
      <c r="K581" s="953"/>
      <c r="L581" s="953"/>
      <c r="M581" s="953"/>
      <c r="N581" s="953"/>
      <c r="O581" s="953"/>
      <c r="P581" s="953"/>
      <c r="Q581" s="953"/>
      <c r="R581" s="953"/>
      <c r="S581" s="953"/>
      <c r="T581" s="953"/>
      <c r="U581" s="953"/>
      <c r="V581" s="953"/>
      <c r="W581" s="953"/>
      <c r="X581" s="953"/>
      <c r="Y581" s="953"/>
      <c r="Z581" s="953"/>
      <c r="AA581" s="954"/>
      <c r="AB581" s="249"/>
    </row>
    <row r="582" spans="2:28" s="98" customFormat="1" ht="42" customHeight="1" x14ac:dyDescent="0.2">
      <c r="B582" s="955"/>
      <c r="C582" s="956"/>
      <c r="D582" s="956"/>
      <c r="E582" s="956"/>
      <c r="F582" s="956"/>
      <c r="G582" s="956"/>
      <c r="H582" s="956"/>
      <c r="I582" s="956"/>
      <c r="J582" s="956"/>
      <c r="K582" s="956"/>
      <c r="L582" s="956"/>
      <c r="M582" s="956"/>
      <c r="N582" s="956"/>
      <c r="O582" s="956"/>
      <c r="P582" s="956"/>
      <c r="Q582" s="956"/>
      <c r="R582" s="956"/>
      <c r="S582" s="956"/>
      <c r="T582" s="956"/>
      <c r="U582" s="956"/>
      <c r="V582" s="956"/>
      <c r="W582" s="956"/>
      <c r="X582" s="956"/>
      <c r="Y582" s="956"/>
      <c r="Z582" s="956"/>
      <c r="AA582" s="957"/>
      <c r="AB582" s="249"/>
    </row>
    <row r="583" spans="2:28" s="98" customFormat="1" ht="14.4" customHeight="1" x14ac:dyDescent="0.2">
      <c r="B583" s="248"/>
      <c r="C583" s="248"/>
      <c r="D583" s="248"/>
      <c r="E583" s="248"/>
      <c r="F583" s="248"/>
      <c r="G583" s="248"/>
      <c r="H583" s="248"/>
      <c r="I583" s="248"/>
      <c r="J583" s="248"/>
      <c r="K583" s="248"/>
      <c r="L583" s="248"/>
      <c r="M583" s="248"/>
      <c r="N583" s="248"/>
      <c r="O583" s="248"/>
      <c r="P583" s="248"/>
      <c r="Q583" s="248"/>
      <c r="R583" s="248"/>
      <c r="S583" s="248"/>
      <c r="T583" s="248"/>
      <c r="U583" s="248"/>
      <c r="V583" s="248"/>
      <c r="W583" s="248"/>
      <c r="X583" s="248"/>
      <c r="Y583" s="248"/>
      <c r="Z583" s="248"/>
      <c r="AA583" s="248"/>
      <c r="AB583" s="249"/>
    </row>
    <row r="584" spans="2:28" s="98" customFormat="1" ht="12.6" customHeight="1" x14ac:dyDescent="0.2">
      <c r="B584" s="98" t="s">
        <v>615</v>
      </c>
    </row>
    <row r="585" spans="2:28" s="98" customFormat="1" ht="13.5" customHeight="1" x14ac:dyDescent="0.2">
      <c r="B585" s="1241" t="s">
        <v>532</v>
      </c>
      <c r="C585" s="1242"/>
      <c r="D585" s="1242"/>
      <c r="E585" s="1242"/>
      <c r="F585" s="1242"/>
      <c r="G585" s="1242"/>
      <c r="H585" s="1242"/>
      <c r="I585" s="1242"/>
      <c r="J585" s="1242"/>
      <c r="K585" s="1242"/>
      <c r="L585" s="1242"/>
      <c r="M585" s="1242"/>
      <c r="N585" s="1242"/>
      <c r="O585" s="1242"/>
      <c r="P585" s="1242"/>
      <c r="Q585" s="1242"/>
      <c r="R585" s="1242"/>
      <c r="S585" s="1242"/>
      <c r="T585" s="1242"/>
      <c r="U585" s="1242"/>
      <c r="V585" s="1242"/>
      <c r="W585" s="1242"/>
      <c r="X585" s="1242"/>
      <c r="Y585" s="1242"/>
      <c r="Z585" s="1242"/>
      <c r="AA585" s="1243"/>
      <c r="AB585" s="1039" t="s">
        <v>103</v>
      </c>
    </row>
    <row r="586" spans="2:28" s="98" customFormat="1" ht="6" customHeight="1" x14ac:dyDescent="0.2">
      <c r="B586" s="911" t="s">
        <v>28</v>
      </c>
      <c r="C586" s="912"/>
      <c r="D586" s="912"/>
      <c r="E586" s="912"/>
      <c r="F586" s="913"/>
      <c r="G586" s="937" t="s">
        <v>222</v>
      </c>
      <c r="H586" s="1031"/>
      <c r="I586" s="1032"/>
      <c r="J586" s="911" t="s">
        <v>1</v>
      </c>
      <c r="K586" s="912"/>
      <c r="L586" s="912"/>
      <c r="M586" s="233"/>
      <c r="N586" s="233"/>
      <c r="O586" s="233"/>
      <c r="P586" s="233"/>
      <c r="Q586" s="233"/>
      <c r="R586" s="252"/>
      <c r="S586" s="911" t="s">
        <v>221</v>
      </c>
      <c r="T586" s="912"/>
      <c r="U586" s="912"/>
      <c r="V586" s="234"/>
      <c r="W586" s="234"/>
      <c r="X586" s="234"/>
      <c r="Y586" s="234"/>
      <c r="Z586" s="234"/>
      <c r="AA586" s="235"/>
      <c r="AB586" s="1039"/>
    </row>
    <row r="587" spans="2:28" s="98" customFormat="1" ht="10.5" customHeight="1" x14ac:dyDescent="0.2">
      <c r="B587" s="938"/>
      <c r="C587" s="942"/>
      <c r="D587" s="942"/>
      <c r="E587" s="942"/>
      <c r="F587" s="939"/>
      <c r="G587" s="1033"/>
      <c r="H587" s="1034"/>
      <c r="I587" s="1035"/>
      <c r="J587" s="938"/>
      <c r="K587" s="942"/>
      <c r="L587" s="942"/>
      <c r="M587" s="937" t="s">
        <v>523</v>
      </c>
      <c r="N587" s="913"/>
      <c r="O587" s="968" t="s">
        <v>219</v>
      </c>
      <c r="P587" s="969"/>
      <c r="Q587" s="979" t="s">
        <v>218</v>
      </c>
      <c r="R587" s="980"/>
      <c r="S587" s="938"/>
      <c r="T587" s="942"/>
      <c r="U587" s="942"/>
      <c r="V587" s="937" t="s">
        <v>523</v>
      </c>
      <c r="W587" s="913"/>
      <c r="X587" s="968" t="s">
        <v>219</v>
      </c>
      <c r="Y587" s="969"/>
      <c r="Z587" s="979" t="s">
        <v>218</v>
      </c>
      <c r="AA587" s="980"/>
      <c r="AB587" s="1039"/>
    </row>
    <row r="588" spans="2:28" s="98" customFormat="1" ht="10.5" customHeight="1" x14ac:dyDescent="0.2">
      <c r="B588" s="938"/>
      <c r="C588" s="942"/>
      <c r="D588" s="942"/>
      <c r="E588" s="942"/>
      <c r="F588" s="939"/>
      <c r="G588" s="1033"/>
      <c r="H588" s="1034"/>
      <c r="I588" s="1035"/>
      <c r="J588" s="938"/>
      <c r="K588" s="942"/>
      <c r="L588" s="942"/>
      <c r="M588" s="938"/>
      <c r="N588" s="939"/>
      <c r="O588" s="975" t="s">
        <v>511</v>
      </c>
      <c r="P588" s="977" t="s">
        <v>502</v>
      </c>
      <c r="Q588" s="981"/>
      <c r="R588" s="982"/>
      <c r="S588" s="938"/>
      <c r="T588" s="942"/>
      <c r="U588" s="942"/>
      <c r="V588" s="938"/>
      <c r="W588" s="939"/>
      <c r="X588" s="975" t="s">
        <v>511</v>
      </c>
      <c r="Y588" s="977" t="s">
        <v>502</v>
      </c>
      <c r="Z588" s="981"/>
      <c r="AA588" s="982"/>
      <c r="AB588" s="1039"/>
    </row>
    <row r="589" spans="2:28" s="98" customFormat="1" ht="10.5" customHeight="1" x14ac:dyDescent="0.2">
      <c r="B589" s="940"/>
      <c r="C589" s="943"/>
      <c r="D589" s="943"/>
      <c r="E589" s="943"/>
      <c r="F589" s="941"/>
      <c r="G589" s="1036"/>
      <c r="H589" s="1037"/>
      <c r="I589" s="1038"/>
      <c r="J589" s="940"/>
      <c r="K589" s="943"/>
      <c r="L589" s="943"/>
      <c r="M589" s="940"/>
      <c r="N589" s="941"/>
      <c r="O589" s="976"/>
      <c r="P589" s="978"/>
      <c r="Q589" s="983"/>
      <c r="R589" s="984"/>
      <c r="S589" s="940"/>
      <c r="T589" s="943"/>
      <c r="U589" s="943"/>
      <c r="V589" s="940"/>
      <c r="W589" s="941"/>
      <c r="X589" s="976"/>
      <c r="Y589" s="978"/>
      <c r="Z589" s="983"/>
      <c r="AA589" s="984"/>
      <c r="AB589" s="1039"/>
    </row>
    <row r="590" spans="2:28" s="98" customFormat="1" ht="14.25" customHeight="1" x14ac:dyDescent="0.2">
      <c r="B590" s="911" t="s">
        <v>92</v>
      </c>
      <c r="C590" s="912"/>
      <c r="D590" s="912"/>
      <c r="E590" s="912"/>
      <c r="F590" s="913"/>
      <c r="G590" s="923"/>
      <c r="H590" s="924"/>
      <c r="I590" s="925"/>
      <c r="J590" s="1048"/>
      <c r="K590" s="1048"/>
      <c r="L590" s="1048"/>
      <c r="M590" s="970"/>
      <c r="N590" s="971"/>
      <c r="O590" s="260"/>
      <c r="P590" s="236"/>
      <c r="Q590" s="1049"/>
      <c r="R590" s="1050"/>
      <c r="S590" s="1048"/>
      <c r="T590" s="1048"/>
      <c r="U590" s="1048"/>
      <c r="V590" s="970"/>
      <c r="W590" s="971"/>
      <c r="X590" s="260"/>
      <c r="Y590" s="236"/>
      <c r="Z590" s="970"/>
      <c r="AA590" s="971"/>
      <c r="AB590" s="1201"/>
    </row>
    <row r="591" spans="2:28" s="98" customFormat="1" ht="14.25" customHeight="1" thickBot="1" x14ac:dyDescent="0.25">
      <c r="B591" s="914"/>
      <c r="C591" s="915"/>
      <c r="D591" s="915"/>
      <c r="E591" s="915"/>
      <c r="F591" s="916"/>
      <c r="G591" s="926"/>
      <c r="H591" s="927"/>
      <c r="I591" s="928"/>
      <c r="J591" s="1190"/>
      <c r="K591" s="1191"/>
      <c r="L591" s="1192"/>
      <c r="M591" s="1190"/>
      <c r="N591" s="1192"/>
      <c r="O591" s="261"/>
      <c r="P591" s="237"/>
      <c r="Q591" s="1190"/>
      <c r="R591" s="1192"/>
      <c r="S591" s="1190"/>
      <c r="T591" s="1191"/>
      <c r="U591" s="1192"/>
      <c r="V591" s="1190"/>
      <c r="W591" s="1192"/>
      <c r="X591" s="261"/>
      <c r="Y591" s="237"/>
      <c r="Z591" s="1190"/>
      <c r="AA591" s="1192"/>
      <c r="AB591" s="1202"/>
    </row>
    <row r="592" spans="2:28" s="98" customFormat="1" ht="14.25" customHeight="1" thickTop="1" x14ac:dyDescent="0.2">
      <c r="B592" s="938" t="s">
        <v>93</v>
      </c>
      <c r="C592" s="942"/>
      <c r="D592" s="942"/>
      <c r="E592" s="942"/>
      <c r="F592" s="939"/>
      <c r="G592" s="1195"/>
      <c r="H592" s="1196"/>
      <c r="I592" s="1197"/>
      <c r="J592" s="1198"/>
      <c r="K592" s="1198"/>
      <c r="L592" s="1198"/>
      <c r="M592" s="1193"/>
      <c r="N592" s="1194"/>
      <c r="O592" s="262"/>
      <c r="P592" s="238"/>
      <c r="Q592" s="1199"/>
      <c r="R592" s="1200"/>
      <c r="S592" s="1198"/>
      <c r="T592" s="1198"/>
      <c r="U592" s="1198"/>
      <c r="V592" s="1193"/>
      <c r="W592" s="1194"/>
      <c r="X592" s="262"/>
      <c r="Y592" s="238"/>
      <c r="Z592" s="1193"/>
      <c r="AA592" s="1194"/>
      <c r="AB592" s="1202"/>
    </row>
    <row r="593" spans="2:28" s="98" customFormat="1" ht="14.25" customHeight="1" x14ac:dyDescent="0.2">
      <c r="B593" s="940"/>
      <c r="C593" s="943"/>
      <c r="D593" s="943"/>
      <c r="E593" s="943"/>
      <c r="F593" s="941"/>
      <c r="G593" s="986"/>
      <c r="H593" s="987"/>
      <c r="I593" s="988"/>
      <c r="J593" s="950"/>
      <c r="K593" s="961"/>
      <c r="L593" s="951"/>
      <c r="M593" s="950"/>
      <c r="N593" s="951"/>
      <c r="O593" s="263"/>
      <c r="P593" s="239"/>
      <c r="Q593" s="950"/>
      <c r="R593" s="951"/>
      <c r="S593" s="950"/>
      <c r="T593" s="961"/>
      <c r="U593" s="951"/>
      <c r="V593" s="950"/>
      <c r="W593" s="951"/>
      <c r="X593" s="263"/>
      <c r="Y593" s="239"/>
      <c r="Z593" s="950"/>
      <c r="AA593" s="951"/>
      <c r="AB593" s="1202"/>
    </row>
    <row r="594" spans="2:28" s="98" customFormat="1" ht="14.25" customHeight="1" x14ac:dyDescent="0.2">
      <c r="B594" s="911" t="s">
        <v>94</v>
      </c>
      <c r="C594" s="912"/>
      <c r="D594" s="912"/>
      <c r="E594" s="912"/>
      <c r="F594" s="913"/>
      <c r="G594" s="923"/>
      <c r="H594" s="924"/>
      <c r="I594" s="925"/>
      <c r="J594" s="1048"/>
      <c r="K594" s="1048"/>
      <c r="L594" s="1048"/>
      <c r="M594" s="970"/>
      <c r="N594" s="971"/>
      <c r="O594" s="260"/>
      <c r="P594" s="236"/>
      <c r="Q594" s="1049"/>
      <c r="R594" s="1050"/>
      <c r="S594" s="1048"/>
      <c r="T594" s="1048"/>
      <c r="U594" s="1048"/>
      <c r="V594" s="970"/>
      <c r="W594" s="971"/>
      <c r="X594" s="260"/>
      <c r="Y594" s="236"/>
      <c r="Z594" s="970"/>
      <c r="AA594" s="971"/>
      <c r="AB594" s="1202"/>
    </row>
    <row r="595" spans="2:28" s="98" customFormat="1" ht="14.25" customHeight="1" x14ac:dyDescent="0.2">
      <c r="B595" s="940"/>
      <c r="C595" s="943"/>
      <c r="D595" s="943"/>
      <c r="E595" s="943"/>
      <c r="F595" s="941"/>
      <c r="G595" s="986"/>
      <c r="H595" s="987"/>
      <c r="I595" s="988"/>
      <c r="J595" s="950"/>
      <c r="K595" s="961"/>
      <c r="L595" s="951"/>
      <c r="M595" s="950"/>
      <c r="N595" s="951"/>
      <c r="O595" s="263"/>
      <c r="P595" s="239"/>
      <c r="Q595" s="950"/>
      <c r="R595" s="951"/>
      <c r="S595" s="950"/>
      <c r="T595" s="961"/>
      <c r="U595" s="951"/>
      <c r="V595" s="950"/>
      <c r="W595" s="951"/>
      <c r="X595" s="263"/>
      <c r="Y595" s="239"/>
      <c r="Z595" s="950"/>
      <c r="AA595" s="951"/>
      <c r="AB595" s="1202"/>
    </row>
    <row r="596" spans="2:28" s="98" customFormat="1" ht="14.25" customHeight="1" x14ac:dyDescent="0.2">
      <c r="B596" s="911" t="s">
        <v>95</v>
      </c>
      <c r="C596" s="912"/>
      <c r="D596" s="912"/>
      <c r="E596" s="912"/>
      <c r="F596" s="913"/>
      <c r="G596" s="923"/>
      <c r="H596" s="924"/>
      <c r="I596" s="925"/>
      <c r="J596" s="1048"/>
      <c r="K596" s="1048"/>
      <c r="L596" s="1048"/>
      <c r="M596" s="970"/>
      <c r="N596" s="971"/>
      <c r="O596" s="260"/>
      <c r="P596" s="236"/>
      <c r="Q596" s="1049"/>
      <c r="R596" s="1050"/>
      <c r="S596" s="1048"/>
      <c r="T596" s="1048"/>
      <c r="U596" s="1048"/>
      <c r="V596" s="970"/>
      <c r="W596" s="971"/>
      <c r="X596" s="260"/>
      <c r="Y596" s="236"/>
      <c r="Z596" s="970"/>
      <c r="AA596" s="971"/>
      <c r="AB596" s="1202"/>
    </row>
    <row r="597" spans="2:28" s="98" customFormat="1" ht="14.25" customHeight="1" x14ac:dyDescent="0.2">
      <c r="B597" s="940"/>
      <c r="C597" s="943"/>
      <c r="D597" s="943"/>
      <c r="E597" s="943"/>
      <c r="F597" s="941"/>
      <c r="G597" s="986"/>
      <c r="H597" s="987"/>
      <c r="I597" s="988"/>
      <c r="J597" s="950"/>
      <c r="K597" s="961"/>
      <c r="L597" s="951"/>
      <c r="M597" s="950"/>
      <c r="N597" s="951"/>
      <c r="O597" s="263"/>
      <c r="P597" s="239"/>
      <c r="Q597" s="950"/>
      <c r="R597" s="951"/>
      <c r="S597" s="950"/>
      <c r="T597" s="961"/>
      <c r="U597" s="951"/>
      <c r="V597" s="950"/>
      <c r="W597" s="951"/>
      <c r="X597" s="263"/>
      <c r="Y597" s="239"/>
      <c r="Z597" s="950"/>
      <c r="AA597" s="951"/>
      <c r="AB597" s="1202"/>
    </row>
    <row r="598" spans="2:28" s="98" customFormat="1" ht="14.25" customHeight="1" x14ac:dyDescent="0.2">
      <c r="B598" s="979" t="s">
        <v>96</v>
      </c>
      <c r="C598" s="1051"/>
      <c r="D598" s="1051"/>
      <c r="E598" s="1051"/>
      <c r="F598" s="980"/>
      <c r="G598" s="923"/>
      <c r="H598" s="924"/>
      <c r="I598" s="925"/>
      <c r="J598" s="1048"/>
      <c r="K598" s="1048"/>
      <c r="L598" s="1048"/>
      <c r="M598" s="970"/>
      <c r="N598" s="971"/>
      <c r="O598" s="260"/>
      <c r="P598" s="236"/>
      <c r="Q598" s="1049"/>
      <c r="R598" s="1050"/>
      <c r="S598" s="1048"/>
      <c r="T598" s="1048"/>
      <c r="U598" s="1048"/>
      <c r="V598" s="970"/>
      <c r="W598" s="971"/>
      <c r="X598" s="260"/>
      <c r="Y598" s="236"/>
      <c r="Z598" s="970"/>
      <c r="AA598" s="971"/>
      <c r="AB598" s="1202"/>
    </row>
    <row r="599" spans="2:28" s="98" customFormat="1" ht="14.25" customHeight="1" x14ac:dyDescent="0.2">
      <c r="B599" s="983"/>
      <c r="C599" s="1052"/>
      <c r="D599" s="1052"/>
      <c r="E599" s="1052"/>
      <c r="F599" s="984"/>
      <c r="G599" s="986"/>
      <c r="H599" s="987"/>
      <c r="I599" s="988"/>
      <c r="J599" s="950"/>
      <c r="K599" s="961"/>
      <c r="L599" s="951"/>
      <c r="M599" s="950"/>
      <c r="N599" s="951"/>
      <c r="O599" s="263"/>
      <c r="P599" s="239"/>
      <c r="Q599" s="950"/>
      <c r="R599" s="951"/>
      <c r="S599" s="950"/>
      <c r="T599" s="961"/>
      <c r="U599" s="951"/>
      <c r="V599" s="950"/>
      <c r="W599" s="951"/>
      <c r="X599" s="263"/>
      <c r="Y599" s="239"/>
      <c r="Z599" s="950"/>
      <c r="AA599" s="951"/>
      <c r="AB599" s="1202"/>
    </row>
    <row r="600" spans="2:28" s="98" customFormat="1" ht="14.25" customHeight="1" x14ac:dyDescent="0.2">
      <c r="B600" s="979" t="s">
        <v>97</v>
      </c>
      <c r="C600" s="1051"/>
      <c r="D600" s="1051"/>
      <c r="E600" s="1051"/>
      <c r="F600" s="980"/>
      <c r="G600" s="923"/>
      <c r="H600" s="924"/>
      <c r="I600" s="925"/>
      <c r="J600" s="1048"/>
      <c r="K600" s="1048"/>
      <c r="L600" s="1048"/>
      <c r="M600" s="970"/>
      <c r="N600" s="971"/>
      <c r="O600" s="260"/>
      <c r="P600" s="236"/>
      <c r="Q600" s="1049"/>
      <c r="R600" s="1050"/>
      <c r="S600" s="1048"/>
      <c r="T600" s="1048"/>
      <c r="U600" s="1048"/>
      <c r="V600" s="970"/>
      <c r="W600" s="971"/>
      <c r="X600" s="260"/>
      <c r="Y600" s="236"/>
      <c r="Z600" s="970"/>
      <c r="AA600" s="971"/>
      <c r="AB600" s="1202"/>
    </row>
    <row r="601" spans="2:28" s="98" customFormat="1" ht="14.25" customHeight="1" x14ac:dyDescent="0.2">
      <c r="B601" s="983"/>
      <c r="C601" s="1052"/>
      <c r="D601" s="1052"/>
      <c r="E601" s="1052"/>
      <c r="F601" s="984"/>
      <c r="G601" s="986"/>
      <c r="H601" s="987"/>
      <c r="I601" s="988"/>
      <c r="J601" s="950"/>
      <c r="K601" s="961"/>
      <c r="L601" s="951"/>
      <c r="M601" s="950"/>
      <c r="N601" s="951"/>
      <c r="O601" s="263"/>
      <c r="P601" s="239"/>
      <c r="Q601" s="950"/>
      <c r="R601" s="951"/>
      <c r="S601" s="950"/>
      <c r="T601" s="961"/>
      <c r="U601" s="951"/>
      <c r="V601" s="950"/>
      <c r="W601" s="951"/>
      <c r="X601" s="263"/>
      <c r="Y601" s="239"/>
      <c r="Z601" s="950"/>
      <c r="AA601" s="951"/>
      <c r="AB601" s="1202"/>
    </row>
    <row r="602" spans="2:28" s="98" customFormat="1" ht="14.25" customHeight="1" x14ac:dyDescent="0.2">
      <c r="B602" s="911" t="s">
        <v>98</v>
      </c>
      <c r="C602" s="912"/>
      <c r="D602" s="912"/>
      <c r="E602" s="912"/>
      <c r="F602" s="913"/>
      <c r="G602" s="923"/>
      <c r="H602" s="924"/>
      <c r="I602" s="925"/>
      <c r="J602" s="1048"/>
      <c r="K602" s="1048"/>
      <c r="L602" s="1048"/>
      <c r="M602" s="970"/>
      <c r="N602" s="971"/>
      <c r="O602" s="260"/>
      <c r="P602" s="236"/>
      <c r="Q602" s="1049"/>
      <c r="R602" s="1050"/>
      <c r="S602" s="1048"/>
      <c r="T602" s="1048"/>
      <c r="U602" s="1048"/>
      <c r="V602" s="970"/>
      <c r="W602" s="971"/>
      <c r="X602" s="260"/>
      <c r="Y602" s="236"/>
      <c r="Z602" s="970"/>
      <c r="AA602" s="971"/>
      <c r="AB602" s="1202"/>
    </row>
    <row r="603" spans="2:28" s="98" customFormat="1" ht="14.25" customHeight="1" x14ac:dyDescent="0.2">
      <c r="B603" s="940"/>
      <c r="C603" s="943"/>
      <c r="D603" s="943"/>
      <c r="E603" s="943"/>
      <c r="F603" s="941"/>
      <c r="G603" s="986"/>
      <c r="H603" s="987"/>
      <c r="I603" s="988"/>
      <c r="J603" s="950"/>
      <c r="K603" s="961"/>
      <c r="L603" s="951"/>
      <c r="M603" s="950"/>
      <c r="N603" s="951"/>
      <c r="O603" s="263"/>
      <c r="P603" s="239"/>
      <c r="Q603" s="950"/>
      <c r="R603" s="951"/>
      <c r="S603" s="950"/>
      <c r="T603" s="961"/>
      <c r="U603" s="951"/>
      <c r="V603" s="950"/>
      <c r="W603" s="951"/>
      <c r="X603" s="263"/>
      <c r="Y603" s="239"/>
      <c r="Z603" s="950"/>
      <c r="AA603" s="951"/>
      <c r="AB603" s="1202"/>
    </row>
    <row r="604" spans="2:28" s="98" customFormat="1" ht="14.25" customHeight="1" x14ac:dyDescent="0.2">
      <c r="B604" s="911" t="s">
        <v>99</v>
      </c>
      <c r="C604" s="912"/>
      <c r="D604" s="912"/>
      <c r="E604" s="912"/>
      <c r="F604" s="913"/>
      <c r="G604" s="923"/>
      <c r="H604" s="924"/>
      <c r="I604" s="925"/>
      <c r="J604" s="1048"/>
      <c r="K604" s="1048"/>
      <c r="L604" s="1048"/>
      <c r="M604" s="970"/>
      <c r="N604" s="971"/>
      <c r="O604" s="260"/>
      <c r="P604" s="236"/>
      <c r="Q604" s="1049"/>
      <c r="R604" s="1050"/>
      <c r="S604" s="1048"/>
      <c r="T604" s="1048"/>
      <c r="U604" s="1048"/>
      <c r="V604" s="970"/>
      <c r="W604" s="971"/>
      <c r="X604" s="260"/>
      <c r="Y604" s="236"/>
      <c r="Z604" s="970"/>
      <c r="AA604" s="971"/>
      <c r="AB604" s="1202"/>
    </row>
    <row r="605" spans="2:28" s="98" customFormat="1" ht="14.25" customHeight="1" x14ac:dyDescent="0.2">
      <c r="B605" s="940"/>
      <c r="C605" s="943"/>
      <c r="D605" s="943"/>
      <c r="E605" s="943"/>
      <c r="F605" s="941"/>
      <c r="G605" s="986"/>
      <c r="H605" s="987"/>
      <c r="I605" s="988"/>
      <c r="J605" s="950"/>
      <c r="K605" s="961"/>
      <c r="L605" s="951"/>
      <c r="M605" s="950"/>
      <c r="N605" s="951"/>
      <c r="O605" s="263"/>
      <c r="P605" s="239"/>
      <c r="Q605" s="950"/>
      <c r="R605" s="951"/>
      <c r="S605" s="950"/>
      <c r="T605" s="961"/>
      <c r="U605" s="951"/>
      <c r="V605" s="950"/>
      <c r="W605" s="951"/>
      <c r="X605" s="263"/>
      <c r="Y605" s="239"/>
      <c r="Z605" s="950"/>
      <c r="AA605" s="951"/>
      <c r="AB605" s="1202"/>
    </row>
    <row r="606" spans="2:28" s="98" customFormat="1" ht="14.25" customHeight="1" x14ac:dyDescent="0.2">
      <c r="B606" s="911" t="s">
        <v>29</v>
      </c>
      <c r="C606" s="912"/>
      <c r="D606" s="912"/>
      <c r="E606" s="912"/>
      <c r="F606" s="913"/>
      <c r="G606" s="923"/>
      <c r="H606" s="924"/>
      <c r="I606" s="925"/>
      <c r="J606" s="1048"/>
      <c r="K606" s="1048"/>
      <c r="L606" s="1048"/>
      <c r="M606" s="970"/>
      <c r="N606" s="971"/>
      <c r="O606" s="260"/>
      <c r="P606" s="236"/>
      <c r="Q606" s="1049"/>
      <c r="R606" s="1050"/>
      <c r="S606" s="1048"/>
      <c r="T606" s="1048"/>
      <c r="U606" s="1048"/>
      <c r="V606" s="970"/>
      <c r="W606" s="971"/>
      <c r="X606" s="260"/>
      <c r="Y606" s="236"/>
      <c r="Z606" s="970"/>
      <c r="AA606" s="971"/>
      <c r="AB606" s="1202"/>
    </row>
    <row r="607" spans="2:28" s="98" customFormat="1" ht="14.25" customHeight="1" x14ac:dyDescent="0.2">
      <c r="B607" s="940"/>
      <c r="C607" s="943"/>
      <c r="D607" s="943"/>
      <c r="E607" s="943"/>
      <c r="F607" s="941"/>
      <c r="G607" s="986"/>
      <c r="H607" s="987"/>
      <c r="I607" s="988"/>
      <c r="J607" s="950"/>
      <c r="K607" s="961"/>
      <c r="L607" s="951"/>
      <c r="M607" s="950"/>
      <c r="N607" s="951"/>
      <c r="O607" s="263"/>
      <c r="P607" s="239"/>
      <c r="Q607" s="950"/>
      <c r="R607" s="951"/>
      <c r="S607" s="950"/>
      <c r="T607" s="961"/>
      <c r="U607" s="951"/>
      <c r="V607" s="950"/>
      <c r="W607" s="951"/>
      <c r="X607" s="263"/>
      <c r="Y607" s="239"/>
      <c r="Z607" s="950"/>
      <c r="AA607" s="951"/>
      <c r="AB607" s="1202"/>
    </row>
    <row r="608" spans="2:28" s="98" customFormat="1" ht="14.25" customHeight="1" x14ac:dyDescent="0.2">
      <c r="B608" s="911" t="s">
        <v>503</v>
      </c>
      <c r="C608" s="912"/>
      <c r="D608" s="912"/>
      <c r="E608" s="912"/>
      <c r="F608" s="913"/>
      <c r="G608" s="917">
        <f>SUM(G592:I607)</f>
        <v>0</v>
      </c>
      <c r="H608" s="918"/>
      <c r="I608" s="919"/>
      <c r="J608" s="929">
        <f>SUM(J592,J594,J596,J598,J600,J602,J604,J606)</f>
        <v>0</v>
      </c>
      <c r="K608" s="929"/>
      <c r="L608" s="929"/>
      <c r="M608" s="930">
        <f>SUM(M592,M594,M596,M598,M600,M602,M604,M606)</f>
        <v>0</v>
      </c>
      <c r="N608" s="931"/>
      <c r="O608" s="240">
        <f t="shared" ref="O608:Q609" si="96">SUM(O592,O594,O596,O598,O600,O602,O604,O606)</f>
        <v>0</v>
      </c>
      <c r="P608" s="240">
        <f t="shared" si="96"/>
        <v>0</v>
      </c>
      <c r="Q608" s="930">
        <f t="shared" si="96"/>
        <v>0</v>
      </c>
      <c r="R608" s="931"/>
      <c r="S608" s="929">
        <f>SUM(S592,S594,S596,S598,S600,S602,S604,S606)</f>
        <v>0</v>
      </c>
      <c r="T608" s="929"/>
      <c r="U608" s="929"/>
      <c r="V608" s="930">
        <f>SUM(V592,V594,V596,V598,V600,V602,V604,V606)</f>
        <v>0</v>
      </c>
      <c r="W608" s="931"/>
      <c r="X608" s="240">
        <f t="shared" ref="X608:Z609" si="97">SUM(X592,X594,X596,X598,X600,X602,X604,X606)</f>
        <v>0</v>
      </c>
      <c r="Y608" s="240">
        <f t="shared" si="97"/>
        <v>0</v>
      </c>
      <c r="Z608" s="930">
        <f t="shared" si="97"/>
        <v>0</v>
      </c>
      <c r="AA608" s="931"/>
      <c r="AB608" s="1202"/>
    </row>
    <row r="609" spans="2:28" s="98" customFormat="1" ht="14.25" customHeight="1" thickBot="1" x14ac:dyDescent="0.25">
      <c r="B609" s="914"/>
      <c r="C609" s="915"/>
      <c r="D609" s="915"/>
      <c r="E609" s="915"/>
      <c r="F609" s="916"/>
      <c r="G609" s="920"/>
      <c r="H609" s="921"/>
      <c r="I609" s="922"/>
      <c r="J609" s="972">
        <f>SUM(J593,J595,J597,J599,J601,J603,J605,J607)</f>
        <v>0</v>
      </c>
      <c r="K609" s="985"/>
      <c r="L609" s="973"/>
      <c r="M609" s="972">
        <f>SUM(M593,M595,M597,M599,M601,M603,M605,M607)</f>
        <v>0</v>
      </c>
      <c r="N609" s="973"/>
      <c r="O609" s="241">
        <f t="shared" si="96"/>
        <v>0</v>
      </c>
      <c r="P609" s="241">
        <f t="shared" si="96"/>
        <v>0</v>
      </c>
      <c r="Q609" s="972">
        <f t="shared" si="96"/>
        <v>0</v>
      </c>
      <c r="R609" s="973"/>
      <c r="S609" s="972">
        <f>SUM(S593,S595,S597,S599,S601,S603,S605,S607)</f>
        <v>0</v>
      </c>
      <c r="T609" s="985"/>
      <c r="U609" s="973"/>
      <c r="V609" s="972">
        <f>SUM(V593,V595,V597,V599,V601,V603,V605,V607)</f>
        <v>0</v>
      </c>
      <c r="W609" s="973"/>
      <c r="X609" s="241">
        <f t="shared" si="97"/>
        <v>0</v>
      </c>
      <c r="Y609" s="241">
        <f t="shared" si="97"/>
        <v>0</v>
      </c>
      <c r="Z609" s="972">
        <f t="shared" si="97"/>
        <v>0</v>
      </c>
      <c r="AA609" s="973"/>
      <c r="AB609" s="1202"/>
    </row>
    <row r="610" spans="2:28" s="98" customFormat="1" ht="14.25" customHeight="1" thickTop="1" x14ac:dyDescent="0.2">
      <c r="B610" s="938" t="s">
        <v>504</v>
      </c>
      <c r="C610" s="942"/>
      <c r="D610" s="942"/>
      <c r="E610" s="942"/>
      <c r="F610" s="939"/>
      <c r="G610" s="944">
        <f>SUM(G590:I607)</f>
        <v>0</v>
      </c>
      <c r="H610" s="945"/>
      <c r="I610" s="946"/>
      <c r="J610" s="974">
        <f>J590+J592+J594+J596+J598+J600+J602+J604+J606</f>
        <v>0</v>
      </c>
      <c r="K610" s="974"/>
      <c r="L610" s="974"/>
      <c r="M610" s="932">
        <f>+M590+M592+M594+M596+M598+M600+M602+M604+M606</f>
        <v>0</v>
      </c>
      <c r="N610" s="933"/>
      <c r="O610" s="242">
        <f t="shared" ref="O610:Q611" si="98">+O590+O592+O594+O596+O598+O600+O602+O604+O606</f>
        <v>0</v>
      </c>
      <c r="P610" s="242">
        <f t="shared" si="98"/>
        <v>0</v>
      </c>
      <c r="Q610" s="932">
        <f t="shared" si="98"/>
        <v>0</v>
      </c>
      <c r="R610" s="933"/>
      <c r="S610" s="974">
        <f>S590+S592+S594+S596+S598+S600+S602+S604+S606</f>
        <v>0</v>
      </c>
      <c r="T610" s="974"/>
      <c r="U610" s="974"/>
      <c r="V610" s="932">
        <f>+V590+V592+V594+V596+V598+V600+V602+V604+V606</f>
        <v>0</v>
      </c>
      <c r="W610" s="933"/>
      <c r="X610" s="242">
        <f t="shared" ref="X610:Z611" si="99">+X590+X592+X594+X596+X598+X600+X602+X604+X606</f>
        <v>0</v>
      </c>
      <c r="Y610" s="242">
        <f t="shared" si="99"/>
        <v>0</v>
      </c>
      <c r="Z610" s="932">
        <f t="shared" si="99"/>
        <v>0</v>
      </c>
      <c r="AA610" s="933"/>
      <c r="AB610" s="1202"/>
    </row>
    <row r="611" spans="2:28" s="98" customFormat="1" ht="14.25" customHeight="1" x14ac:dyDescent="0.2">
      <c r="B611" s="940"/>
      <c r="C611" s="943"/>
      <c r="D611" s="943"/>
      <c r="E611" s="943"/>
      <c r="F611" s="941"/>
      <c r="G611" s="947"/>
      <c r="H611" s="948"/>
      <c r="I611" s="949"/>
      <c r="J611" s="1045">
        <f>J591+J593+J595+J597+J599+J601+J603+J605+J607</f>
        <v>0</v>
      </c>
      <c r="K611" s="1046"/>
      <c r="L611" s="1047"/>
      <c r="M611" s="1043">
        <f>+M591+M593+M595+M597+M599+M601+M603+M605+M607</f>
        <v>0</v>
      </c>
      <c r="N611" s="1044"/>
      <c r="O611" s="267">
        <f t="shared" si="98"/>
        <v>0</v>
      </c>
      <c r="P611" s="243">
        <f t="shared" si="98"/>
        <v>0</v>
      </c>
      <c r="Q611" s="1043">
        <f t="shared" si="98"/>
        <v>0</v>
      </c>
      <c r="R611" s="1044"/>
      <c r="S611" s="1045">
        <f>S591+S593+S595+S597+S599+S601+S603+S605+S607</f>
        <v>0</v>
      </c>
      <c r="T611" s="1046"/>
      <c r="U611" s="1047"/>
      <c r="V611" s="1043">
        <f>+V591+V593+V595+V597+V599+V601+V603+V605+V607</f>
        <v>0</v>
      </c>
      <c r="W611" s="1044"/>
      <c r="X611" s="267">
        <f t="shared" si="99"/>
        <v>0</v>
      </c>
      <c r="Y611" s="243">
        <f t="shared" si="99"/>
        <v>0</v>
      </c>
      <c r="Z611" s="1043">
        <f t="shared" si="99"/>
        <v>0</v>
      </c>
      <c r="AA611" s="1044"/>
      <c r="AB611" s="1202"/>
    </row>
    <row r="612" spans="2:28" s="98" customFormat="1" ht="42" customHeight="1" x14ac:dyDescent="0.2">
      <c r="B612" s="955" t="s">
        <v>505</v>
      </c>
      <c r="C612" s="956"/>
      <c r="D612" s="956"/>
      <c r="E612" s="956"/>
      <c r="F612" s="956"/>
      <c r="G612" s="956"/>
      <c r="H612" s="956"/>
      <c r="I612" s="956"/>
      <c r="J612" s="956"/>
      <c r="K612" s="956"/>
      <c r="L612" s="956"/>
      <c r="M612" s="956"/>
      <c r="N612" s="956"/>
      <c r="O612" s="956"/>
      <c r="P612" s="956"/>
      <c r="Q612" s="956"/>
      <c r="R612" s="956"/>
      <c r="S612" s="956"/>
      <c r="T612" s="956"/>
      <c r="U612" s="956"/>
      <c r="V612" s="956"/>
      <c r="W612" s="956"/>
      <c r="X612" s="956"/>
      <c r="Y612" s="956"/>
      <c r="Z612" s="956"/>
      <c r="AA612" s="957"/>
      <c r="AB612" s="1203"/>
    </row>
    <row r="613" spans="2:28" s="98" customFormat="1" ht="12" customHeight="1" x14ac:dyDescent="0.2">
      <c r="B613" s="99" t="s">
        <v>452</v>
      </c>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spans="2:28" s="98" customFormat="1" ht="12" customHeight="1" x14ac:dyDescent="0.2">
      <c r="B614" s="99" t="s">
        <v>453</v>
      </c>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spans="2:28" s="98" customFormat="1" ht="12" customHeight="1" x14ac:dyDescent="0.2">
      <c r="B615" s="99" t="s">
        <v>454</v>
      </c>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spans="2:28" s="98" customFormat="1" ht="10.8" customHeight="1" x14ac:dyDescent="0.2">
      <c r="B616" s="248"/>
      <c r="C616" s="248"/>
      <c r="D616" s="248"/>
      <c r="E616" s="248"/>
      <c r="F616" s="248"/>
      <c r="G616" s="248"/>
      <c r="H616" s="248"/>
      <c r="I616" s="248"/>
      <c r="J616" s="248"/>
      <c r="K616" s="248"/>
      <c r="L616" s="248"/>
      <c r="M616" s="248"/>
      <c r="N616" s="248"/>
      <c r="O616" s="248"/>
      <c r="P616" s="248"/>
      <c r="Q616" s="248"/>
      <c r="R616" s="248"/>
      <c r="S616" s="248"/>
      <c r="T616" s="248"/>
      <c r="U616" s="248"/>
      <c r="V616" s="248"/>
      <c r="W616" s="248"/>
      <c r="X616" s="248"/>
      <c r="Y616" s="248"/>
      <c r="Z616" s="248"/>
      <c r="AA616" s="248"/>
      <c r="AB616" s="249"/>
    </row>
    <row r="617" spans="2:28" s="98" customFormat="1" ht="13.5" customHeight="1" x14ac:dyDescent="0.2">
      <c r="B617" s="952" t="s">
        <v>549</v>
      </c>
      <c r="C617" s="953"/>
      <c r="D617" s="953"/>
      <c r="E617" s="953"/>
      <c r="F617" s="953"/>
      <c r="G617" s="953"/>
      <c r="H617" s="953"/>
      <c r="I617" s="953"/>
      <c r="J617" s="953"/>
      <c r="K617" s="953"/>
      <c r="L617" s="953"/>
      <c r="M617" s="953"/>
      <c r="N617" s="953"/>
      <c r="O617" s="953"/>
      <c r="P617" s="953"/>
      <c r="Q617" s="953"/>
      <c r="R617" s="953"/>
      <c r="S617" s="953"/>
      <c r="T617" s="953"/>
      <c r="U617" s="953"/>
      <c r="V617" s="953"/>
      <c r="W617" s="953"/>
      <c r="X617" s="953"/>
      <c r="Y617" s="953"/>
      <c r="Z617" s="953"/>
      <c r="AA617" s="954"/>
      <c r="AB617" s="249"/>
    </row>
    <row r="618" spans="2:28" s="98" customFormat="1" ht="42" customHeight="1" x14ac:dyDescent="0.2">
      <c r="B618" s="955"/>
      <c r="C618" s="956"/>
      <c r="D618" s="956"/>
      <c r="E618" s="956"/>
      <c r="F618" s="956"/>
      <c r="G618" s="956"/>
      <c r="H618" s="956"/>
      <c r="I618" s="956"/>
      <c r="J618" s="956"/>
      <c r="K618" s="956"/>
      <c r="L618" s="956"/>
      <c r="M618" s="956"/>
      <c r="N618" s="956"/>
      <c r="O618" s="956"/>
      <c r="P618" s="956"/>
      <c r="Q618" s="956"/>
      <c r="R618" s="956"/>
      <c r="S618" s="956"/>
      <c r="T618" s="956"/>
      <c r="U618" s="956"/>
      <c r="V618" s="956"/>
      <c r="W618" s="956"/>
      <c r="X618" s="956"/>
      <c r="Y618" s="956"/>
      <c r="Z618" s="956"/>
      <c r="AA618" s="957"/>
      <c r="AB618" s="249"/>
    </row>
    <row r="619" spans="2:28" s="98" customFormat="1" ht="12.6" customHeight="1" x14ac:dyDescent="0.2">
      <c r="B619" s="248"/>
      <c r="C619" s="248"/>
      <c r="D619" s="248"/>
      <c r="E619" s="248"/>
      <c r="F619" s="248"/>
      <c r="G619" s="248"/>
      <c r="H619" s="248"/>
      <c r="I619" s="248"/>
      <c r="J619" s="248"/>
      <c r="K619" s="248"/>
      <c r="L619" s="248"/>
      <c r="M619" s="248"/>
      <c r="N619" s="248"/>
      <c r="O619" s="248"/>
      <c r="P619" s="248"/>
      <c r="Q619" s="248"/>
      <c r="R619" s="248"/>
      <c r="S619" s="248"/>
      <c r="T619" s="248"/>
      <c r="U619" s="248"/>
      <c r="V619" s="248"/>
      <c r="W619" s="248"/>
      <c r="X619" s="248"/>
      <c r="Y619" s="248"/>
      <c r="Z619" s="248"/>
      <c r="AA619" s="248"/>
      <c r="AB619" s="249"/>
    </row>
    <row r="620" spans="2:28" s="98" customFormat="1" ht="12" customHeight="1" x14ac:dyDescent="0.2">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spans="2:28" s="98" customFormat="1" ht="15" customHeight="1" x14ac:dyDescent="0.2">
      <c r="B621" s="228"/>
    </row>
    <row r="622" spans="2:28" s="98" customFormat="1" ht="15" customHeight="1" x14ac:dyDescent="0.2">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c r="AA622" s="101"/>
      <c r="AB622" s="101"/>
    </row>
    <row r="623" spans="2:28" s="98" customFormat="1" ht="15" customHeight="1" x14ac:dyDescent="0.2">
      <c r="B623" s="111" t="s">
        <v>616</v>
      </c>
    </row>
    <row r="624" spans="2:28" s="98" customFormat="1" ht="15" customHeight="1" x14ac:dyDescent="0.2">
      <c r="B624" s="245" t="s">
        <v>617</v>
      </c>
    </row>
    <row r="625" spans="2:28" s="116" customFormat="1" ht="15" customHeight="1" x14ac:dyDescent="0.2">
      <c r="B625" s="1212" t="s">
        <v>250</v>
      </c>
      <c r="C625" s="330" t="s">
        <v>25</v>
      </c>
      <c r="D625" s="331"/>
      <c r="E625" s="331"/>
      <c r="F625" s="332"/>
      <c r="G625" s="330" t="s">
        <v>251</v>
      </c>
      <c r="H625" s="331"/>
      <c r="I625" s="331"/>
      <c r="J625" s="332"/>
      <c r="K625" s="1213" t="s">
        <v>29</v>
      </c>
      <c r="L625" s="617"/>
      <c r="M625" s="617"/>
      <c r="N625" s="1214"/>
      <c r="O625" s="693" t="s">
        <v>73</v>
      </c>
      <c r="P625" s="694"/>
      <c r="Q625" s="694"/>
      <c r="R625" s="695"/>
      <c r="S625" s="1260" t="s">
        <v>103</v>
      </c>
      <c r="T625" s="1260"/>
      <c r="U625" s="136"/>
      <c r="V625" s="136"/>
      <c r="W625" s="136"/>
    </row>
    <row r="626" spans="2:28" s="116" customFormat="1" ht="15" customHeight="1" x14ac:dyDescent="0.2">
      <c r="B626" s="1212"/>
      <c r="C626" s="747" t="s">
        <v>37</v>
      </c>
      <c r="D626" s="747"/>
      <c r="E626" s="747" t="s">
        <v>69</v>
      </c>
      <c r="F626" s="747"/>
      <c r="G626" s="747" t="s">
        <v>37</v>
      </c>
      <c r="H626" s="747"/>
      <c r="I626" s="747" t="s">
        <v>69</v>
      </c>
      <c r="J626" s="747"/>
      <c r="K626" s="747" t="s">
        <v>37</v>
      </c>
      <c r="L626" s="747"/>
      <c r="M626" s="747" t="s">
        <v>69</v>
      </c>
      <c r="N626" s="747"/>
      <c r="O626" s="747" t="s">
        <v>37</v>
      </c>
      <c r="P626" s="747"/>
      <c r="Q626" s="747" t="s">
        <v>69</v>
      </c>
      <c r="R626" s="747"/>
      <c r="S626" s="1260"/>
      <c r="T626" s="1260"/>
      <c r="U626" s="136"/>
      <c r="V626" s="136"/>
      <c r="W626" s="136"/>
    </row>
    <row r="627" spans="2:28" s="116" customFormat="1" ht="15" customHeight="1" x14ac:dyDescent="0.2">
      <c r="B627" s="1205" t="s">
        <v>546</v>
      </c>
      <c r="C627" s="1207"/>
      <c r="D627" s="1208"/>
      <c r="E627" s="1207"/>
      <c r="F627" s="1208"/>
      <c r="G627" s="1207"/>
      <c r="H627" s="1208"/>
      <c r="I627" s="1207"/>
      <c r="J627" s="1208"/>
      <c r="K627" s="1207"/>
      <c r="L627" s="1208"/>
      <c r="M627" s="1207"/>
      <c r="N627" s="1208"/>
      <c r="O627" s="1210">
        <f>SUM(C627,G627,K627)</f>
        <v>0</v>
      </c>
      <c r="P627" s="1211"/>
      <c r="Q627" s="1210">
        <f>SUM(E627,I627,M627)</f>
        <v>0</v>
      </c>
      <c r="R627" s="1211"/>
      <c r="S627" s="1261"/>
      <c r="T627" s="1261"/>
    </row>
    <row r="628" spans="2:28" s="116" customFormat="1" ht="15" customHeight="1" x14ac:dyDescent="0.2">
      <c r="B628" s="1206"/>
      <c r="C628" s="1204"/>
      <c r="D628" s="1204"/>
      <c r="E628" s="1204"/>
      <c r="F628" s="1204"/>
      <c r="G628" s="1204"/>
      <c r="H628" s="1204"/>
      <c r="I628" s="1204"/>
      <c r="J628" s="1204"/>
      <c r="K628" s="1204"/>
      <c r="L628" s="1204"/>
      <c r="M628" s="1204"/>
      <c r="N628" s="1204"/>
      <c r="O628" s="1209">
        <f>SUM(C628,G628,K628)</f>
        <v>0</v>
      </c>
      <c r="P628" s="1209"/>
      <c r="Q628" s="1209">
        <f>SUM(E628,I628,M628)</f>
        <v>0</v>
      </c>
      <c r="R628" s="1209"/>
      <c r="S628" s="1261"/>
      <c r="T628" s="1261"/>
    </row>
    <row r="629" spans="2:28" s="116" customFormat="1" ht="15" customHeight="1" x14ac:dyDescent="0.2">
      <c r="B629" s="1205" t="s">
        <v>547</v>
      </c>
      <c r="C629" s="1207"/>
      <c r="D629" s="1208"/>
      <c r="E629" s="1207"/>
      <c r="F629" s="1208"/>
      <c r="G629" s="1207"/>
      <c r="H629" s="1208"/>
      <c r="I629" s="1207"/>
      <c r="J629" s="1208"/>
      <c r="K629" s="1207"/>
      <c r="L629" s="1208"/>
      <c r="M629" s="1207"/>
      <c r="N629" s="1208"/>
      <c r="O629" s="1210">
        <f>SUM(C629,G629,K629)</f>
        <v>0</v>
      </c>
      <c r="P629" s="1211"/>
      <c r="Q629" s="1210">
        <f>SUM(E629,I629,M629)</f>
        <v>0</v>
      </c>
      <c r="R629" s="1211"/>
      <c r="S629" s="1261"/>
      <c r="T629" s="1261"/>
    </row>
    <row r="630" spans="2:28" s="116" customFormat="1" ht="15" customHeight="1" x14ac:dyDescent="0.2">
      <c r="B630" s="1206"/>
      <c r="C630" s="1204"/>
      <c r="D630" s="1204"/>
      <c r="E630" s="1204"/>
      <c r="F630" s="1204"/>
      <c r="G630" s="1204"/>
      <c r="H630" s="1204"/>
      <c r="I630" s="1204"/>
      <c r="J630" s="1204"/>
      <c r="K630" s="1204"/>
      <c r="L630" s="1204"/>
      <c r="M630" s="1204"/>
      <c r="N630" s="1204"/>
      <c r="O630" s="1209">
        <f>SUM(C630,G630,K630)</f>
        <v>0</v>
      </c>
      <c r="P630" s="1209"/>
      <c r="Q630" s="1209">
        <f>SUM(E630,I630,M630)</f>
        <v>0</v>
      </c>
      <c r="R630" s="1209"/>
      <c r="S630" s="1261"/>
      <c r="T630" s="1261"/>
    </row>
    <row r="631" spans="2:28" s="116" customFormat="1" ht="15" customHeight="1" x14ac:dyDescent="0.2">
      <c r="B631" s="1275" t="s">
        <v>566</v>
      </c>
      <c r="C631" s="1277">
        <f>IFERROR(AVERAGE(C627,C629*12/9),"")</f>
        <v>0</v>
      </c>
      <c r="D631" s="1278"/>
      <c r="E631" s="1277">
        <f>IFERROR(AVERAGE(E627,E629*12/9),"")</f>
        <v>0</v>
      </c>
      <c r="F631" s="1278"/>
      <c r="G631" s="1277">
        <f>IFERROR(AVERAGE(G627,G629*12/9),"")</f>
        <v>0</v>
      </c>
      <c r="H631" s="1278"/>
      <c r="I631" s="1277">
        <f>IFERROR(AVERAGE(I627,I629*12/9),"")</f>
        <v>0</v>
      </c>
      <c r="J631" s="1278"/>
      <c r="K631" s="1277">
        <f>IFERROR(AVERAGE(K627,K629*12/9),"")</f>
        <v>0</v>
      </c>
      <c r="L631" s="1278"/>
      <c r="M631" s="1277">
        <f>IFERROR(AVERAGE(M627,M629*12/9),"")</f>
        <v>0</v>
      </c>
      <c r="N631" s="1278"/>
      <c r="O631" s="1277">
        <f>IFERROR(AVERAGE(O627,O629*12/9),"")</f>
        <v>0</v>
      </c>
      <c r="P631" s="1278"/>
      <c r="Q631" s="1277">
        <f>IFERROR(AVERAGE(Q627,Q629*12/9),"")</f>
        <v>0</v>
      </c>
      <c r="R631" s="1278"/>
      <c r="S631" s="1261"/>
      <c r="T631" s="1261"/>
    </row>
    <row r="632" spans="2:28" s="116" customFormat="1" ht="15" customHeight="1" x14ac:dyDescent="0.2">
      <c r="B632" s="1276"/>
      <c r="C632" s="1293">
        <f>IFERROR(AVERAGE(C628,C630*12/9),"")</f>
        <v>0</v>
      </c>
      <c r="D632" s="1294"/>
      <c r="E632" s="1293">
        <f>IFERROR(AVERAGE(E628,E630*12/9),"")</f>
        <v>0</v>
      </c>
      <c r="F632" s="1294"/>
      <c r="G632" s="1293">
        <f>IFERROR(AVERAGE(G628,G630*12/9),"")</f>
        <v>0</v>
      </c>
      <c r="H632" s="1294"/>
      <c r="I632" s="1293">
        <f>IFERROR(AVERAGE(I628,I630*12/9),"")</f>
        <v>0</v>
      </c>
      <c r="J632" s="1294"/>
      <c r="K632" s="1293">
        <f>IFERROR(AVERAGE(K628,K630*12/9),"")</f>
        <v>0</v>
      </c>
      <c r="L632" s="1294"/>
      <c r="M632" s="1293">
        <f>IFERROR(AVERAGE(M628,M630*12/9),"")</f>
        <v>0</v>
      </c>
      <c r="N632" s="1294"/>
      <c r="O632" s="1293">
        <f>IFERROR(AVERAGE(O628,O630*12/9),"")</f>
        <v>0</v>
      </c>
      <c r="P632" s="1294"/>
      <c r="Q632" s="1293">
        <f>IFERROR(AVERAGE(Q628,Q630*12/9),"")</f>
        <v>0</v>
      </c>
      <c r="R632" s="1294"/>
      <c r="S632" s="1261"/>
      <c r="T632" s="1261"/>
    </row>
    <row r="633" spans="2:28" s="116" customFormat="1" ht="15" customHeight="1" x14ac:dyDescent="0.2">
      <c r="B633" s="958" t="s">
        <v>249</v>
      </c>
      <c r="C633" s="959"/>
      <c r="D633" s="959"/>
      <c r="E633" s="959"/>
      <c r="F633" s="959"/>
      <c r="G633" s="959"/>
      <c r="H633" s="959"/>
      <c r="I633" s="959"/>
      <c r="J633" s="959"/>
      <c r="K633" s="959"/>
      <c r="L633" s="959"/>
      <c r="M633" s="959"/>
      <c r="N633" s="959"/>
      <c r="O633" s="959"/>
      <c r="P633" s="959"/>
      <c r="Q633" s="959"/>
      <c r="R633" s="959"/>
      <c r="S633" s="959"/>
      <c r="T633" s="959"/>
      <c r="U633" s="959"/>
      <c r="V633" s="959"/>
      <c r="W633" s="959"/>
      <c r="X633" s="959"/>
      <c r="Y633" s="959"/>
      <c r="Z633" s="959"/>
      <c r="AA633" s="959"/>
      <c r="AB633" s="960"/>
    </row>
    <row r="634" spans="2:28" s="116" customFormat="1" ht="15" customHeight="1" x14ac:dyDescent="0.2">
      <c r="B634" s="285"/>
      <c r="C634" s="286"/>
      <c r="D634" s="286"/>
      <c r="E634" s="286"/>
      <c r="F634" s="286"/>
      <c r="G634" s="286"/>
      <c r="H634" s="286"/>
      <c r="I634" s="286"/>
      <c r="J634" s="286"/>
      <c r="K634" s="286"/>
      <c r="L634" s="286"/>
      <c r="M634" s="286"/>
      <c r="N634" s="286"/>
      <c r="O634" s="286"/>
      <c r="P634" s="286"/>
      <c r="Q634" s="286"/>
      <c r="R634" s="286"/>
      <c r="S634" s="286"/>
      <c r="T634" s="286"/>
      <c r="U634" s="286"/>
      <c r="V634" s="286"/>
      <c r="W634" s="286"/>
      <c r="X634" s="286"/>
      <c r="Y634" s="286"/>
      <c r="Z634" s="286"/>
      <c r="AA634" s="286"/>
      <c r="AB634" s="287"/>
    </row>
    <row r="635" spans="2:28" s="116" customFormat="1" ht="15" customHeight="1" x14ac:dyDescent="0.2">
      <c r="B635" s="288"/>
      <c r="C635" s="289"/>
      <c r="D635" s="289"/>
      <c r="E635" s="289"/>
      <c r="F635" s="289"/>
      <c r="G635" s="289"/>
      <c r="H635" s="289"/>
      <c r="I635" s="289"/>
      <c r="J635" s="289"/>
      <c r="K635" s="289"/>
      <c r="L635" s="289"/>
      <c r="M635" s="289"/>
      <c r="N635" s="289"/>
      <c r="O635" s="289"/>
      <c r="P635" s="289"/>
      <c r="Q635" s="289"/>
      <c r="R635" s="289"/>
      <c r="S635" s="289"/>
      <c r="T635" s="289"/>
      <c r="U635" s="289"/>
      <c r="V635" s="289"/>
      <c r="W635" s="289"/>
      <c r="X635" s="289"/>
      <c r="Y635" s="289"/>
      <c r="Z635" s="289"/>
      <c r="AA635" s="289"/>
      <c r="AB635" s="290"/>
    </row>
    <row r="636" spans="2:28" s="116" customFormat="1" ht="15" customHeight="1" x14ac:dyDescent="0.2">
      <c r="B636" s="137" t="s">
        <v>248</v>
      </c>
      <c r="C636" s="138"/>
      <c r="D636" s="138"/>
      <c r="E636" s="138"/>
      <c r="F636" s="138"/>
      <c r="G636" s="138"/>
      <c r="H636" s="138"/>
      <c r="I636" s="138"/>
      <c r="J636" s="138"/>
      <c r="K636" s="138"/>
      <c r="L636" s="138"/>
      <c r="M636" s="138"/>
      <c r="N636" s="138"/>
      <c r="O636" s="138"/>
      <c r="P636" s="138"/>
      <c r="Q636" s="138"/>
      <c r="R636" s="138"/>
      <c r="S636" s="138"/>
      <c r="T636" s="138"/>
      <c r="U636" s="138"/>
      <c r="V636" s="138"/>
      <c r="W636" s="138"/>
      <c r="X636" s="138"/>
      <c r="Y636" s="138"/>
      <c r="Z636" s="138"/>
      <c r="AA636" s="138"/>
      <c r="AB636" s="139"/>
    </row>
    <row r="637" spans="2:28" s="114" customFormat="1" ht="15" customHeight="1" x14ac:dyDescent="0.2">
      <c r="B637" s="771" t="s">
        <v>75</v>
      </c>
      <c r="C637" s="771"/>
      <c r="D637" s="771"/>
      <c r="E637" s="771"/>
      <c r="F637" s="771" t="s">
        <v>76</v>
      </c>
      <c r="G637" s="771"/>
      <c r="H637" s="771"/>
      <c r="I637" s="771"/>
      <c r="J637" s="771"/>
      <c r="K637" s="771" t="s">
        <v>101</v>
      </c>
      <c r="L637" s="771"/>
      <c r="M637" s="771"/>
      <c r="N637" s="771" t="s">
        <v>252</v>
      </c>
      <c r="O637" s="771"/>
      <c r="P637" s="771"/>
      <c r="Q637" s="771"/>
      <c r="R637" s="771"/>
      <c r="S637" s="339" t="s">
        <v>47</v>
      </c>
      <c r="T637" s="340"/>
      <c r="U637" s="340"/>
      <c r="V637" s="340"/>
      <c r="W637" s="340"/>
      <c r="X637" s="340"/>
      <c r="Y637" s="341"/>
      <c r="Z637" s="771" t="s">
        <v>69</v>
      </c>
      <c r="AA637" s="771"/>
      <c r="AB637" s="771"/>
    </row>
    <row r="638" spans="2:28" s="114" customFormat="1" ht="15" customHeight="1" x14ac:dyDescent="0.2">
      <c r="B638" s="840"/>
      <c r="C638" s="840"/>
      <c r="D638" s="840"/>
      <c r="E638" s="840"/>
      <c r="F638" s="1218"/>
      <c r="G638" s="1219"/>
      <c r="H638" s="1219"/>
      <c r="I638" s="1219"/>
      <c r="J638" s="1220"/>
      <c r="K638" s="830"/>
      <c r="L638" s="830"/>
      <c r="M638" s="830"/>
      <c r="N638" s="830"/>
      <c r="O638" s="830"/>
      <c r="P638" s="830"/>
      <c r="Q638" s="830"/>
      <c r="R638" s="830"/>
      <c r="S638" s="1218"/>
      <c r="T638" s="1219"/>
      <c r="U638" s="1219"/>
      <c r="V638" s="1219"/>
      <c r="W638" s="1219"/>
      <c r="X638" s="1219"/>
      <c r="Y638" s="1220"/>
      <c r="Z638" s="1215"/>
      <c r="AA638" s="1216"/>
      <c r="AB638" s="1217"/>
    </row>
    <row r="639" spans="2:28" s="114" customFormat="1" ht="15" customHeight="1" x14ac:dyDescent="0.2">
      <c r="B639" s="840"/>
      <c r="C639" s="840"/>
      <c r="D639" s="840"/>
      <c r="E639" s="840"/>
      <c r="F639" s="1221"/>
      <c r="G639" s="1222"/>
      <c r="H639" s="1222"/>
      <c r="I639" s="1222"/>
      <c r="J639" s="1223"/>
      <c r="K639" s="830"/>
      <c r="L639" s="830"/>
      <c r="M639" s="830"/>
      <c r="N639" s="830"/>
      <c r="O639" s="830"/>
      <c r="P639" s="830"/>
      <c r="Q639" s="830"/>
      <c r="R639" s="830"/>
      <c r="S639" s="1221"/>
      <c r="T639" s="1222"/>
      <c r="U639" s="1222"/>
      <c r="V639" s="1222"/>
      <c r="W639" s="1222"/>
      <c r="X639" s="1222"/>
      <c r="Y639" s="1223"/>
      <c r="Z639" s="1224"/>
      <c r="AA639" s="1225"/>
      <c r="AB639" s="1226"/>
    </row>
    <row r="640" spans="2:28" s="114" customFormat="1" ht="15" customHeight="1" x14ac:dyDescent="0.2">
      <c r="B640" s="840"/>
      <c r="C640" s="840"/>
      <c r="D640" s="840"/>
      <c r="E640" s="840"/>
      <c r="F640" s="830"/>
      <c r="G640" s="830"/>
      <c r="H640" s="830"/>
      <c r="I640" s="830"/>
      <c r="J640" s="830"/>
      <c r="K640" s="830"/>
      <c r="L640" s="830"/>
      <c r="M640" s="830"/>
      <c r="N640" s="830"/>
      <c r="O640" s="830"/>
      <c r="P640" s="830"/>
      <c r="Q640" s="830"/>
      <c r="R640" s="830"/>
      <c r="S640" s="1218"/>
      <c r="T640" s="1219"/>
      <c r="U640" s="1219"/>
      <c r="V640" s="1219"/>
      <c r="W640" s="1219"/>
      <c r="X640" s="1219"/>
      <c r="Y640" s="1220"/>
      <c r="Z640" s="1215"/>
      <c r="AA640" s="1216"/>
      <c r="AB640" s="1217"/>
    </row>
    <row r="641" spans="1:28" s="114" customFormat="1" ht="15" customHeight="1" x14ac:dyDescent="0.2">
      <c r="B641" s="840"/>
      <c r="C641" s="840"/>
      <c r="D641" s="840"/>
      <c r="E641" s="840"/>
      <c r="F641" s="830"/>
      <c r="G641" s="830"/>
      <c r="H641" s="830"/>
      <c r="I641" s="830"/>
      <c r="J641" s="830"/>
      <c r="K641" s="830"/>
      <c r="L641" s="830"/>
      <c r="M641" s="830"/>
      <c r="N641" s="830"/>
      <c r="O641" s="830"/>
      <c r="P641" s="830"/>
      <c r="Q641" s="830"/>
      <c r="R641" s="830"/>
      <c r="S641" s="1221"/>
      <c r="T641" s="1222"/>
      <c r="U641" s="1222"/>
      <c r="V641" s="1222"/>
      <c r="W641" s="1222"/>
      <c r="X641" s="1222"/>
      <c r="Y641" s="1223"/>
      <c r="Z641" s="1224"/>
      <c r="AA641" s="1225"/>
      <c r="AB641" s="1226"/>
    </row>
    <row r="642" spans="1:28" s="114" customFormat="1" ht="15" customHeight="1" x14ac:dyDescent="0.2">
      <c r="B642" s="1227"/>
      <c r="C642" s="1228"/>
      <c r="D642" s="1228"/>
      <c r="E642" s="1229"/>
      <c r="F642" s="1218"/>
      <c r="G642" s="1219"/>
      <c r="H642" s="1219"/>
      <c r="I642" s="1219"/>
      <c r="J642" s="1220"/>
      <c r="K642" s="1218"/>
      <c r="L642" s="1219"/>
      <c r="M642" s="1220"/>
      <c r="N642" s="1218"/>
      <c r="O642" s="1219"/>
      <c r="P642" s="1219"/>
      <c r="Q642" s="1219"/>
      <c r="R642" s="1220"/>
      <c r="S642" s="1218"/>
      <c r="T642" s="1219"/>
      <c r="U642" s="1219"/>
      <c r="V642" s="1219"/>
      <c r="W642" s="1219"/>
      <c r="X642" s="1219"/>
      <c r="Y642" s="1220"/>
      <c r="Z642" s="1215"/>
      <c r="AA642" s="1216"/>
      <c r="AB642" s="1217"/>
    </row>
    <row r="643" spans="1:28" s="114" customFormat="1" ht="15" customHeight="1" x14ac:dyDescent="0.2">
      <c r="B643" s="1230"/>
      <c r="C643" s="1231"/>
      <c r="D643" s="1231"/>
      <c r="E643" s="1232"/>
      <c r="F643" s="1221"/>
      <c r="G643" s="1222"/>
      <c r="H643" s="1222"/>
      <c r="I643" s="1222"/>
      <c r="J643" s="1223"/>
      <c r="K643" s="1221"/>
      <c r="L643" s="1222"/>
      <c r="M643" s="1223"/>
      <c r="N643" s="1221"/>
      <c r="O643" s="1222"/>
      <c r="P643" s="1222"/>
      <c r="Q643" s="1222"/>
      <c r="R643" s="1223"/>
      <c r="S643" s="1221"/>
      <c r="T643" s="1222"/>
      <c r="U643" s="1222"/>
      <c r="V643" s="1222"/>
      <c r="W643" s="1222"/>
      <c r="X643" s="1222"/>
      <c r="Y643" s="1223"/>
      <c r="Z643" s="1224"/>
      <c r="AA643" s="1225"/>
      <c r="AB643" s="1226"/>
    </row>
    <row r="644" spans="1:28" s="116" customFormat="1" ht="15" customHeight="1" x14ac:dyDescent="0.2">
      <c r="B644" s="203" t="s">
        <v>443</v>
      </c>
      <c r="C644" s="140"/>
      <c r="D644" s="140"/>
      <c r="E644" s="140"/>
      <c r="F644" s="140"/>
      <c r="G644" s="140"/>
      <c r="H644" s="140"/>
      <c r="I644" s="140"/>
      <c r="J644" s="140"/>
      <c r="K644" s="140"/>
      <c r="L644" s="140"/>
      <c r="M644" s="140"/>
      <c r="N644" s="140"/>
      <c r="O644" s="140"/>
      <c r="P644" s="140"/>
      <c r="Q644" s="140"/>
      <c r="R644" s="140"/>
      <c r="S644" s="136"/>
      <c r="T644" s="136"/>
      <c r="U644" s="136"/>
      <c r="V644" s="136"/>
      <c r="W644" s="136"/>
    </row>
    <row r="645" spans="1:28" s="116" customFormat="1" ht="15" customHeight="1" x14ac:dyDescent="0.2">
      <c r="A645" s="232"/>
      <c r="B645" s="246" t="s">
        <v>510</v>
      </c>
      <c r="C645" s="142"/>
      <c r="D645" s="142"/>
      <c r="E645" s="142"/>
      <c r="F645" s="142"/>
      <c r="G645" s="142"/>
      <c r="H645" s="142"/>
      <c r="I645" s="142"/>
      <c r="J645" s="142"/>
      <c r="K645" s="142"/>
      <c r="L645" s="142"/>
      <c r="M645" s="142"/>
      <c r="N645" s="142"/>
      <c r="O645" s="142"/>
      <c r="P645" s="142"/>
      <c r="Q645" s="142"/>
      <c r="R645" s="142"/>
      <c r="S645" s="136"/>
      <c r="T645" s="136"/>
      <c r="U645" s="136"/>
      <c r="V645" s="136"/>
      <c r="W645" s="136"/>
    </row>
    <row r="646" spans="1:28" s="116" customFormat="1" ht="15" customHeight="1" x14ac:dyDescent="0.2">
      <c r="A646" s="232"/>
      <c r="B646" s="246"/>
      <c r="C646" s="142"/>
      <c r="D646" s="142"/>
      <c r="E646" s="142"/>
      <c r="F646" s="142"/>
      <c r="G646" s="142"/>
      <c r="H646" s="142"/>
      <c r="I646" s="142"/>
      <c r="J646" s="142"/>
      <c r="K646" s="142"/>
      <c r="L646" s="142"/>
      <c r="M646" s="142"/>
      <c r="N646" s="142"/>
      <c r="O646" s="142"/>
      <c r="P646" s="142"/>
      <c r="Q646" s="142"/>
      <c r="R646" s="142"/>
      <c r="S646" s="136"/>
      <c r="T646" s="136"/>
      <c r="U646" s="136"/>
      <c r="V646" s="136"/>
      <c r="W646" s="136"/>
    </row>
    <row r="647" spans="1:28" customFormat="1" ht="15" customHeight="1" x14ac:dyDescent="0.2">
      <c r="A647" s="66"/>
      <c r="B647" s="245" t="s">
        <v>618</v>
      </c>
      <c r="C647" s="43"/>
      <c r="D647" s="43"/>
      <c r="E647" s="43"/>
      <c r="F647" s="43"/>
      <c r="G647" s="43"/>
    </row>
    <row r="648" spans="1:28" customFormat="1" ht="15" customHeight="1" x14ac:dyDescent="0.2">
      <c r="A648" s="66"/>
      <c r="B648" s="342" t="s">
        <v>28</v>
      </c>
      <c r="C648" s="343"/>
      <c r="D648" s="344"/>
      <c r="E648" s="339" t="s">
        <v>531</v>
      </c>
      <c r="F648" s="340"/>
      <c r="G648" s="340"/>
      <c r="H648" s="341"/>
      <c r="I648" s="339" t="s">
        <v>532</v>
      </c>
      <c r="J648" s="340"/>
      <c r="K648" s="340"/>
      <c r="L648" s="340"/>
      <c r="M648" s="771" t="s">
        <v>566</v>
      </c>
      <c r="N648" s="771"/>
      <c r="O648" s="771"/>
      <c r="P648" s="771"/>
      <c r="Q648" s="55" t="s">
        <v>204</v>
      </c>
    </row>
    <row r="649" spans="1:28" customFormat="1" ht="15" customHeight="1" x14ac:dyDescent="0.2">
      <c r="A649" s="66"/>
      <c r="B649" s="342" t="s">
        <v>114</v>
      </c>
      <c r="C649" s="343"/>
      <c r="D649" s="344"/>
      <c r="E649" s="1272"/>
      <c r="F649" s="1273"/>
      <c r="G649" s="1273"/>
      <c r="H649" s="1274"/>
      <c r="I649" s="1272"/>
      <c r="J649" s="1273"/>
      <c r="K649" s="1273"/>
      <c r="L649" s="1273"/>
      <c r="M649" s="1299">
        <f>+IFERROR(AVERAGE(E649,I649*12/9),"")</f>
        <v>0</v>
      </c>
      <c r="N649" s="1299"/>
      <c r="O649" s="1299"/>
      <c r="P649" s="1299"/>
      <c r="AA649" s="49"/>
      <c r="AB649" s="49" t="s">
        <v>58</v>
      </c>
    </row>
    <row r="650" spans="1:28" customFormat="1" ht="15" customHeight="1" x14ac:dyDescent="0.2">
      <c r="A650" s="66"/>
      <c r="B650" s="900" t="s">
        <v>186</v>
      </c>
      <c r="C650" s="901"/>
      <c r="D650" s="901"/>
      <c r="E650" s="901"/>
      <c r="F650" s="901"/>
      <c r="G650" s="901"/>
      <c r="H650" s="901"/>
      <c r="I650" s="901"/>
      <c r="J650" s="901"/>
      <c r="K650" s="901"/>
      <c r="L650" s="901"/>
      <c r="M650" s="901"/>
      <c r="N650" s="901"/>
      <c r="O650" s="901"/>
      <c r="P650" s="901"/>
      <c r="Q650" s="901"/>
      <c r="R650" s="901"/>
      <c r="S650" s="901"/>
      <c r="T650" s="901"/>
      <c r="U650" s="901"/>
      <c r="V650" s="901"/>
      <c r="W650" s="901"/>
      <c r="X650" s="901"/>
      <c r="Y650" s="901"/>
      <c r="Z650" s="901"/>
      <c r="AA650" s="901"/>
      <c r="AB650" s="902"/>
    </row>
    <row r="651" spans="1:28" customFormat="1" ht="15" customHeight="1" x14ac:dyDescent="0.2">
      <c r="A651" s="66"/>
      <c r="B651" s="158"/>
      <c r="C651" s="1266" t="s">
        <v>106</v>
      </c>
      <c r="D651" s="1267"/>
      <c r="E651" s="1267"/>
      <c r="F651" s="1267"/>
      <c r="G651" s="1268"/>
      <c r="H651" s="1266" t="s">
        <v>107</v>
      </c>
      <c r="I651" s="1267"/>
      <c r="J651" s="1267"/>
      <c r="K651" s="1267"/>
      <c r="L651" s="1267"/>
      <c r="M651" s="1267"/>
      <c r="N651" s="1267"/>
      <c r="O651" s="1267"/>
      <c r="P651" s="1267"/>
      <c r="Q651" s="1267"/>
      <c r="R651" s="1267"/>
      <c r="S651" s="1267"/>
      <c r="T651" s="1267"/>
      <c r="U651" s="1267"/>
      <c r="V651" s="1268"/>
      <c r="W651" s="693" t="s">
        <v>69</v>
      </c>
      <c r="X651" s="694"/>
      <c r="Y651" s="694"/>
      <c r="Z651" s="694"/>
      <c r="AA651" s="694"/>
      <c r="AB651" s="695"/>
    </row>
    <row r="652" spans="1:28" customFormat="1" ht="28.5" customHeight="1" x14ac:dyDescent="0.2">
      <c r="A652" s="66"/>
      <c r="B652" s="44">
        <v>1</v>
      </c>
      <c r="C652" s="1262"/>
      <c r="D652" s="1262"/>
      <c r="E652" s="1262"/>
      <c r="F652" s="1262"/>
      <c r="G652" s="1262"/>
      <c r="H652" s="1262"/>
      <c r="I652" s="1262"/>
      <c r="J652" s="1262"/>
      <c r="K652" s="1262"/>
      <c r="L652" s="1262"/>
      <c r="M652" s="1262"/>
      <c r="N652" s="1262"/>
      <c r="O652" s="1262"/>
      <c r="P652" s="1262"/>
      <c r="Q652" s="1262"/>
      <c r="R652" s="1262"/>
      <c r="S652" s="1262"/>
      <c r="T652" s="1262"/>
      <c r="U652" s="1262"/>
      <c r="V652" s="1262"/>
      <c r="W652" s="1263"/>
      <c r="X652" s="1264"/>
      <c r="Y652" s="1264"/>
      <c r="Z652" s="1264"/>
      <c r="AA652" s="1264"/>
      <c r="AB652" s="1265"/>
    </row>
    <row r="653" spans="1:28" customFormat="1" ht="28.5" customHeight="1" x14ac:dyDescent="0.2">
      <c r="A653" s="66"/>
      <c r="B653" s="44">
        <v>2</v>
      </c>
      <c r="C653" s="1262"/>
      <c r="D653" s="1262"/>
      <c r="E653" s="1262"/>
      <c r="F653" s="1262"/>
      <c r="G653" s="1262"/>
      <c r="H653" s="1262"/>
      <c r="I653" s="1262"/>
      <c r="J653" s="1262"/>
      <c r="K653" s="1262"/>
      <c r="L653" s="1262"/>
      <c r="M653" s="1262"/>
      <c r="N653" s="1262"/>
      <c r="O653" s="1262"/>
      <c r="P653" s="1262"/>
      <c r="Q653" s="1262"/>
      <c r="R653" s="1262"/>
      <c r="S653" s="1262"/>
      <c r="T653" s="1262"/>
      <c r="U653" s="1262"/>
      <c r="V653" s="1262"/>
      <c r="W653" s="1263"/>
      <c r="X653" s="1264"/>
      <c r="Y653" s="1264"/>
      <c r="Z653" s="1264"/>
      <c r="AA653" s="1264"/>
      <c r="AB653" s="1265"/>
    </row>
    <row r="654" spans="1:28" customFormat="1" ht="28.5" customHeight="1" x14ac:dyDescent="0.2">
      <c r="A654" s="66"/>
      <c r="B654" s="45">
        <v>3</v>
      </c>
      <c r="C654" s="1262"/>
      <c r="D654" s="1262"/>
      <c r="E654" s="1262"/>
      <c r="F654" s="1262"/>
      <c r="G654" s="1262"/>
      <c r="H654" s="1262"/>
      <c r="I654" s="1262"/>
      <c r="J654" s="1262"/>
      <c r="K654" s="1262"/>
      <c r="L654" s="1262"/>
      <c r="M654" s="1262"/>
      <c r="N654" s="1262"/>
      <c r="O654" s="1262"/>
      <c r="P654" s="1262"/>
      <c r="Q654" s="1262"/>
      <c r="R654" s="1262"/>
      <c r="S654" s="1262"/>
      <c r="T654" s="1262"/>
      <c r="U654" s="1262"/>
      <c r="V654" s="1262"/>
      <c r="W654" s="1263"/>
      <c r="X654" s="1264"/>
      <c r="Y654" s="1264"/>
      <c r="Z654" s="1264"/>
      <c r="AA654" s="1264"/>
      <c r="AB654" s="1265"/>
    </row>
    <row r="655" spans="1:28" customFormat="1" ht="28.5" customHeight="1" x14ac:dyDescent="0.2">
      <c r="A655" s="66"/>
      <c r="B655" s="46">
        <v>4</v>
      </c>
      <c r="C655" s="1262"/>
      <c r="D655" s="1262"/>
      <c r="E655" s="1262"/>
      <c r="F655" s="1262"/>
      <c r="G655" s="1262"/>
      <c r="H655" s="1262"/>
      <c r="I655" s="1262"/>
      <c r="J655" s="1262"/>
      <c r="K655" s="1262"/>
      <c r="L655" s="1262"/>
      <c r="M655" s="1262"/>
      <c r="N655" s="1262"/>
      <c r="O655" s="1262"/>
      <c r="P655" s="1262"/>
      <c r="Q655" s="1262"/>
      <c r="R655" s="1262"/>
      <c r="S655" s="1262"/>
      <c r="T655" s="1262"/>
      <c r="U655" s="1262"/>
      <c r="V655" s="1262"/>
      <c r="W655" s="1263"/>
      <c r="X655" s="1264"/>
      <c r="Y655" s="1264"/>
      <c r="Z655" s="1264"/>
      <c r="AA655" s="1264"/>
      <c r="AB655" s="1265"/>
    </row>
    <row r="656" spans="1:28" customFormat="1" ht="28.5" customHeight="1" x14ac:dyDescent="0.2">
      <c r="A656" s="66"/>
      <c r="B656" s="46">
        <v>5</v>
      </c>
      <c r="C656" s="1262"/>
      <c r="D656" s="1262"/>
      <c r="E656" s="1262"/>
      <c r="F656" s="1262"/>
      <c r="G656" s="1262"/>
      <c r="H656" s="1262"/>
      <c r="I656" s="1262"/>
      <c r="J656" s="1262"/>
      <c r="K656" s="1262"/>
      <c r="L656" s="1262"/>
      <c r="M656" s="1262"/>
      <c r="N656" s="1262"/>
      <c r="O656" s="1262"/>
      <c r="P656" s="1262"/>
      <c r="Q656" s="1262"/>
      <c r="R656" s="1262"/>
      <c r="S656" s="1262"/>
      <c r="T656" s="1262"/>
      <c r="U656" s="1262"/>
      <c r="V656" s="1262"/>
      <c r="W656" s="1263"/>
      <c r="X656" s="1264"/>
      <c r="Y656" s="1264"/>
      <c r="Z656" s="1264"/>
      <c r="AA656" s="1264"/>
      <c r="AB656" s="1265"/>
    </row>
    <row r="657" spans="2:28" s="116" customFormat="1" ht="15" customHeight="1" x14ac:dyDescent="0.2">
      <c r="B657" s="147"/>
      <c r="C657" s="142"/>
      <c r="D657" s="142"/>
      <c r="E657" s="142"/>
      <c r="F657" s="142"/>
      <c r="G657" s="142"/>
      <c r="H657" s="142"/>
      <c r="I657" s="142"/>
      <c r="J657" s="142"/>
      <c r="K657" s="142"/>
      <c r="L657" s="142"/>
      <c r="M657" s="142"/>
      <c r="N657" s="142"/>
      <c r="O657" s="142"/>
      <c r="P657" s="142"/>
      <c r="Q657" s="142"/>
      <c r="R657" s="142"/>
      <c r="S657" s="136"/>
      <c r="T657" s="136"/>
      <c r="U657" s="136"/>
      <c r="V657" s="136"/>
      <c r="W657" s="136"/>
    </row>
    <row r="658" spans="2:28" customFormat="1" ht="21" customHeight="1" x14ac:dyDescent="0.2">
      <c r="B658" s="245" t="s">
        <v>619</v>
      </c>
    </row>
    <row r="659" spans="2:28" s="116" customFormat="1" ht="15" customHeight="1" x14ac:dyDescent="0.2">
      <c r="B659" s="1212" t="s">
        <v>250</v>
      </c>
      <c r="C659" s="330" t="s">
        <v>25</v>
      </c>
      <c r="D659" s="331"/>
      <c r="E659" s="331"/>
      <c r="F659" s="332"/>
      <c r="G659" s="330" t="s">
        <v>253</v>
      </c>
      <c r="H659" s="331"/>
      <c r="I659" s="331"/>
      <c r="J659" s="332"/>
      <c r="K659" s="1269" t="s">
        <v>29</v>
      </c>
      <c r="L659" s="1270"/>
      <c r="M659" s="1270"/>
      <c r="N659" s="1271"/>
      <c r="O659" s="693" t="s">
        <v>73</v>
      </c>
      <c r="P659" s="694"/>
      <c r="Q659" s="694"/>
      <c r="R659" s="695"/>
      <c r="S659" s="136"/>
      <c r="T659" s="136"/>
      <c r="U659" s="136"/>
      <c r="V659" s="136"/>
      <c r="W659" s="136"/>
    </row>
    <row r="660" spans="2:28" s="116" customFormat="1" ht="15" customHeight="1" x14ac:dyDescent="0.2">
      <c r="B660" s="1212"/>
      <c r="C660" s="747" t="s">
        <v>37</v>
      </c>
      <c r="D660" s="747"/>
      <c r="E660" s="747" t="s">
        <v>69</v>
      </c>
      <c r="F660" s="747"/>
      <c r="G660" s="747" t="s">
        <v>37</v>
      </c>
      <c r="H660" s="747"/>
      <c r="I660" s="747" t="s">
        <v>69</v>
      </c>
      <c r="J660" s="747"/>
      <c r="K660" s="747" t="s">
        <v>37</v>
      </c>
      <c r="L660" s="747"/>
      <c r="M660" s="747" t="s">
        <v>69</v>
      </c>
      <c r="N660" s="747"/>
      <c r="O660" s="747" t="s">
        <v>37</v>
      </c>
      <c r="P660" s="747"/>
      <c r="Q660" s="747" t="s">
        <v>69</v>
      </c>
      <c r="R660" s="747"/>
      <c r="S660" s="136"/>
      <c r="T660" s="136"/>
      <c r="U660" s="136"/>
      <c r="V660" s="136"/>
      <c r="W660" s="136"/>
    </row>
    <row r="661" spans="2:28" s="116" customFormat="1" ht="13.5" customHeight="1" x14ac:dyDescent="0.2">
      <c r="B661" s="1205" t="s">
        <v>546</v>
      </c>
      <c r="C661" s="1251"/>
      <c r="D661" s="1252"/>
      <c r="E661" s="1251"/>
      <c r="F661" s="1252"/>
      <c r="G661" s="1251"/>
      <c r="H661" s="1252"/>
      <c r="I661" s="1251"/>
      <c r="J661" s="1252"/>
      <c r="K661" s="1251"/>
      <c r="L661" s="1252"/>
      <c r="M661" s="1251"/>
      <c r="N661" s="1252"/>
      <c r="O661" s="1210">
        <f>SUM(C661,G661,K661)</f>
        <v>0</v>
      </c>
      <c r="P661" s="1211"/>
      <c r="Q661" s="1210">
        <f>SUM(E661,I661,M661)</f>
        <v>0</v>
      </c>
      <c r="R661" s="1211"/>
      <c r="S661" s="10"/>
      <c r="T661" s="10"/>
      <c r="U661" s="10"/>
      <c r="V661" s="10"/>
      <c r="W661" s="10"/>
      <c r="X661"/>
      <c r="Y661"/>
      <c r="Z661"/>
      <c r="AA661"/>
      <c r="AB661"/>
    </row>
    <row r="662" spans="2:28" s="116" customFormat="1" ht="13.5" customHeight="1" x14ac:dyDescent="0.2">
      <c r="B662" s="1206"/>
      <c r="C662" s="1253"/>
      <c r="D662" s="1254"/>
      <c r="E662" s="1253"/>
      <c r="F662" s="1254"/>
      <c r="G662" s="1253"/>
      <c r="H662" s="1254"/>
      <c r="I662" s="1253"/>
      <c r="J662" s="1254"/>
      <c r="K662" s="1253"/>
      <c r="L662" s="1254"/>
      <c r="M662" s="1253"/>
      <c r="N662" s="1254"/>
      <c r="O662" s="1255"/>
      <c r="P662" s="1256"/>
      <c r="Q662" s="1255"/>
      <c r="R662" s="1256"/>
      <c r="S662" s="10"/>
      <c r="T662" s="10"/>
      <c r="U662" s="10"/>
      <c r="V662" s="10"/>
      <c r="W662" s="10"/>
      <c r="X662"/>
      <c r="Y662"/>
      <c r="Z662"/>
      <c r="AA662"/>
      <c r="AB662"/>
    </row>
    <row r="663" spans="2:28" s="116" customFormat="1" ht="13.5" customHeight="1" x14ac:dyDescent="0.2">
      <c r="B663" s="1205" t="s">
        <v>547</v>
      </c>
      <c r="C663" s="1251"/>
      <c r="D663" s="1252"/>
      <c r="E663" s="1251"/>
      <c r="F663" s="1252"/>
      <c r="G663" s="1251"/>
      <c r="H663" s="1252"/>
      <c r="I663" s="1251"/>
      <c r="J663" s="1252"/>
      <c r="K663" s="1251"/>
      <c r="L663" s="1252"/>
      <c r="M663" s="1251"/>
      <c r="N663" s="1252"/>
      <c r="O663" s="1210">
        <f>SUM(C663,G663,K663)</f>
        <v>0</v>
      </c>
      <c r="P663" s="1211"/>
      <c r="Q663" s="1210">
        <f>SUM(E663,I663,M663)</f>
        <v>0</v>
      </c>
      <c r="R663" s="1211"/>
      <c r="S663" s="10"/>
      <c r="T663"/>
      <c r="U663"/>
      <c r="V663"/>
      <c r="W663"/>
      <c r="X663"/>
    </row>
    <row r="664" spans="2:28" s="116" customFormat="1" ht="13.5" customHeight="1" x14ac:dyDescent="0.2">
      <c r="B664" s="1206"/>
      <c r="C664" s="1253"/>
      <c r="D664" s="1254"/>
      <c r="E664" s="1253"/>
      <c r="F664" s="1254"/>
      <c r="G664" s="1253"/>
      <c r="H664" s="1254"/>
      <c r="I664" s="1253"/>
      <c r="J664" s="1254"/>
      <c r="K664" s="1253"/>
      <c r="L664" s="1254"/>
      <c r="M664" s="1253"/>
      <c r="N664" s="1254"/>
      <c r="O664" s="1255"/>
      <c r="P664" s="1256"/>
      <c r="Q664" s="1255"/>
      <c r="R664" s="1256"/>
      <c r="S664" s="10"/>
      <c r="T664"/>
      <c r="U664"/>
      <c r="V664"/>
      <c r="W664"/>
      <c r="X664"/>
    </row>
    <row r="665" spans="2:28" s="116" customFormat="1" ht="13.5" customHeight="1" x14ac:dyDescent="0.2">
      <c r="B665" s="1205" t="s">
        <v>566</v>
      </c>
      <c r="C665" s="1277">
        <f>IFERROR(AVERAGE(C661,C663*12/9),"")</f>
        <v>0</v>
      </c>
      <c r="D665" s="1278"/>
      <c r="E665" s="1277">
        <f>IFERROR(AVERAGE(E661,E663*12/9),"")</f>
        <v>0</v>
      </c>
      <c r="F665" s="1278"/>
      <c r="G665" s="1277">
        <f>IFERROR(AVERAGE(G661,G663*12/9),"")</f>
        <v>0</v>
      </c>
      <c r="H665" s="1278"/>
      <c r="I665" s="1277">
        <f>IFERROR(AVERAGE(I661,I663*12/9),"")</f>
        <v>0</v>
      </c>
      <c r="J665" s="1278"/>
      <c r="K665" s="1277">
        <f>IFERROR(AVERAGE(K661,K663*12/9),"")</f>
        <v>0</v>
      </c>
      <c r="L665" s="1278"/>
      <c r="M665" s="1277">
        <f>IFERROR(AVERAGE(M661,M663*12/9),"")</f>
        <v>0</v>
      </c>
      <c r="N665" s="1278"/>
      <c r="O665" s="1277">
        <f>IFERROR(AVERAGE(O661,O663*12/9),"")</f>
        <v>0</v>
      </c>
      <c r="P665" s="1278"/>
      <c r="Q665" s="1277">
        <f>IFERROR(AVERAGE(Q661,Q663*12/9),"")</f>
        <v>0</v>
      </c>
      <c r="R665" s="1278"/>
      <c r="S665" s="10"/>
      <c r="T665"/>
      <c r="U665"/>
      <c r="V665"/>
      <c r="W665"/>
      <c r="X665"/>
    </row>
    <row r="666" spans="2:28" s="116" customFormat="1" ht="13.5" customHeight="1" x14ac:dyDescent="0.2">
      <c r="B666" s="1206"/>
      <c r="C666" s="1297"/>
      <c r="D666" s="1298"/>
      <c r="E666" s="1297"/>
      <c r="F666" s="1298"/>
      <c r="G666" s="1297"/>
      <c r="H666" s="1298"/>
      <c r="I666" s="1297"/>
      <c r="J666" s="1298"/>
      <c r="K666" s="1297"/>
      <c r="L666" s="1298"/>
      <c r="M666" s="1297"/>
      <c r="N666" s="1298"/>
      <c r="O666" s="1297"/>
      <c r="P666" s="1298"/>
      <c r="Q666" s="1297"/>
      <c r="R666" s="1298"/>
      <c r="S666" s="10"/>
      <c r="T666"/>
      <c r="U666"/>
      <c r="V666"/>
      <c r="W666"/>
      <c r="X666"/>
    </row>
    <row r="667" spans="2:28" s="116" customFormat="1" ht="14.25" customHeight="1" x14ac:dyDescent="0.2">
      <c r="B667" s="1279" t="s">
        <v>254</v>
      </c>
      <c r="C667" s="1280"/>
      <c r="D667" s="1280"/>
      <c r="E667" s="1280"/>
      <c r="F667" s="1280"/>
      <c r="G667" s="1280"/>
      <c r="H667" s="1280"/>
      <c r="I667" s="1280"/>
      <c r="J667" s="1280"/>
      <c r="K667" s="1280"/>
      <c r="L667" s="1280"/>
      <c r="M667" s="1280"/>
      <c r="N667" s="1280"/>
      <c r="O667" s="1280"/>
      <c r="P667" s="1280"/>
      <c r="Q667" s="1280"/>
      <c r="R667" s="1280"/>
      <c r="S667" s="1280"/>
      <c r="T667" s="1280"/>
      <c r="U667" s="1280"/>
      <c r="V667" s="1280"/>
      <c r="W667" s="1280"/>
      <c r="X667" s="1280"/>
      <c r="Y667" s="1280"/>
      <c r="Z667" s="1280"/>
      <c r="AA667" s="1280"/>
      <c r="AB667" s="1281"/>
    </row>
    <row r="668" spans="2:28" s="114" customFormat="1" ht="27" customHeight="1" x14ac:dyDescent="0.2">
      <c r="B668" s="771" t="s">
        <v>75</v>
      </c>
      <c r="C668" s="771"/>
      <c r="D668" s="771"/>
      <c r="E668" s="771"/>
      <c r="F668" s="771" t="s">
        <v>76</v>
      </c>
      <c r="G668" s="771"/>
      <c r="H668" s="771"/>
      <c r="I668" s="771"/>
      <c r="J668" s="771"/>
      <c r="K668" s="771" t="s">
        <v>101</v>
      </c>
      <c r="L668" s="771"/>
      <c r="M668" s="771"/>
      <c r="N668" s="771" t="s">
        <v>102</v>
      </c>
      <c r="O668" s="771"/>
      <c r="P668" s="771"/>
      <c r="Q668" s="771"/>
      <c r="R668" s="771"/>
      <c r="S668" s="339" t="s">
        <v>47</v>
      </c>
      <c r="T668" s="340"/>
      <c r="U668" s="340"/>
      <c r="V668" s="340"/>
      <c r="W668" s="340"/>
      <c r="X668" s="340"/>
      <c r="Y668" s="341"/>
      <c r="Z668" s="817" t="s">
        <v>69</v>
      </c>
      <c r="AA668" s="771"/>
      <c r="AB668" s="771"/>
    </row>
    <row r="669" spans="2:28" s="114" customFormat="1" ht="14.25" customHeight="1" x14ac:dyDescent="0.2">
      <c r="B669" s="840"/>
      <c r="C669" s="840"/>
      <c r="D669" s="840"/>
      <c r="E669" s="840"/>
      <c r="F669" s="1218"/>
      <c r="G669" s="1219"/>
      <c r="H669" s="1219"/>
      <c r="I669" s="1219"/>
      <c r="J669" s="1220"/>
      <c r="K669" s="830"/>
      <c r="L669" s="830"/>
      <c r="M669" s="830"/>
      <c r="N669" s="830"/>
      <c r="O669" s="830"/>
      <c r="P669" s="830"/>
      <c r="Q669" s="830"/>
      <c r="R669" s="830"/>
      <c r="S669" s="1218"/>
      <c r="T669" s="1219"/>
      <c r="U669" s="1219"/>
      <c r="V669" s="1219"/>
      <c r="W669" s="1219"/>
      <c r="X669" s="1219"/>
      <c r="Y669" s="1220"/>
      <c r="Z669" s="1207"/>
      <c r="AA669" s="1247"/>
      <c r="AB669" s="1208"/>
    </row>
    <row r="670" spans="2:28" s="114" customFormat="1" ht="14.25" customHeight="1" x14ac:dyDescent="0.2">
      <c r="B670" s="840"/>
      <c r="C670" s="840"/>
      <c r="D670" s="840"/>
      <c r="E670" s="840"/>
      <c r="F670" s="1221"/>
      <c r="G670" s="1222"/>
      <c r="H670" s="1222"/>
      <c r="I670" s="1222"/>
      <c r="J670" s="1223"/>
      <c r="K670" s="830"/>
      <c r="L670" s="830"/>
      <c r="M670" s="830"/>
      <c r="N670" s="830"/>
      <c r="O670" s="830"/>
      <c r="P670" s="830"/>
      <c r="Q670" s="830"/>
      <c r="R670" s="830"/>
      <c r="S670" s="1221"/>
      <c r="T670" s="1222"/>
      <c r="U670" s="1222"/>
      <c r="V670" s="1222"/>
      <c r="W670" s="1222"/>
      <c r="X670" s="1222"/>
      <c r="Y670" s="1223"/>
      <c r="Z670" s="1248"/>
      <c r="AA670" s="1249"/>
      <c r="AB670" s="1250"/>
    </row>
    <row r="671" spans="2:28" s="114" customFormat="1" ht="14.25" customHeight="1" x14ac:dyDescent="0.2">
      <c r="B671" s="840"/>
      <c r="C671" s="840"/>
      <c r="D671" s="840"/>
      <c r="E671" s="840"/>
      <c r="F671" s="830"/>
      <c r="G671" s="830"/>
      <c r="H671" s="830"/>
      <c r="I671" s="830"/>
      <c r="J671" s="830"/>
      <c r="K671" s="830"/>
      <c r="L671" s="830"/>
      <c r="M671" s="830"/>
      <c r="N671" s="830"/>
      <c r="O671" s="830"/>
      <c r="P671" s="830"/>
      <c r="Q671" s="830"/>
      <c r="R671" s="830"/>
      <c r="S671" s="1218"/>
      <c r="T671" s="1219"/>
      <c r="U671" s="1219"/>
      <c r="V671" s="1219"/>
      <c r="W671" s="1219"/>
      <c r="X671" s="1219"/>
      <c r="Y671" s="1220"/>
      <c r="Z671" s="1207"/>
      <c r="AA671" s="1247"/>
      <c r="AB671" s="1208"/>
    </row>
    <row r="672" spans="2:28" s="114" customFormat="1" ht="14.25" customHeight="1" x14ac:dyDescent="0.2">
      <c r="B672" s="840"/>
      <c r="C672" s="840"/>
      <c r="D672" s="840"/>
      <c r="E672" s="840"/>
      <c r="F672" s="830"/>
      <c r="G672" s="830"/>
      <c r="H672" s="830"/>
      <c r="I672" s="830"/>
      <c r="J672" s="830"/>
      <c r="K672" s="830"/>
      <c r="L672" s="830"/>
      <c r="M672" s="830"/>
      <c r="N672" s="830"/>
      <c r="O672" s="830"/>
      <c r="P672" s="830"/>
      <c r="Q672" s="830"/>
      <c r="R672" s="830"/>
      <c r="S672" s="1221"/>
      <c r="T672" s="1222"/>
      <c r="U672" s="1222"/>
      <c r="V672" s="1222"/>
      <c r="W672" s="1222"/>
      <c r="X672" s="1222"/>
      <c r="Y672" s="1223"/>
      <c r="Z672" s="1248"/>
      <c r="AA672" s="1249"/>
      <c r="AB672" s="1250"/>
    </row>
    <row r="673" spans="2:28" s="114" customFormat="1" ht="14.25" customHeight="1" x14ac:dyDescent="0.2">
      <c r="B673" s="1227"/>
      <c r="C673" s="1228"/>
      <c r="D673" s="1228"/>
      <c r="E673" s="1229"/>
      <c r="F673" s="1218"/>
      <c r="G673" s="1219"/>
      <c r="H673" s="1219"/>
      <c r="I673" s="1219"/>
      <c r="J673" s="1220"/>
      <c r="K673" s="1218"/>
      <c r="L673" s="1219"/>
      <c r="M673" s="1220"/>
      <c r="N673" s="830"/>
      <c r="O673" s="830"/>
      <c r="P673" s="830"/>
      <c r="Q673" s="830"/>
      <c r="R673" s="830"/>
      <c r="S673" s="1218"/>
      <c r="T673" s="1219"/>
      <c r="U673" s="1219"/>
      <c r="V673" s="1219"/>
      <c r="W673" s="1219"/>
      <c r="X673" s="1219"/>
      <c r="Y673" s="1220"/>
      <c r="Z673" s="1207"/>
      <c r="AA673" s="1247"/>
      <c r="AB673" s="1208"/>
    </row>
    <row r="674" spans="2:28" s="114" customFormat="1" ht="14.25" customHeight="1" x14ac:dyDescent="0.2">
      <c r="B674" s="1230"/>
      <c r="C674" s="1231"/>
      <c r="D674" s="1231"/>
      <c r="E674" s="1232"/>
      <c r="F674" s="1221"/>
      <c r="G674" s="1222"/>
      <c r="H674" s="1222"/>
      <c r="I674" s="1222"/>
      <c r="J674" s="1223"/>
      <c r="K674" s="1221"/>
      <c r="L674" s="1222"/>
      <c r="M674" s="1223"/>
      <c r="N674" s="830"/>
      <c r="O674" s="830"/>
      <c r="P674" s="830"/>
      <c r="Q674" s="830"/>
      <c r="R674" s="830"/>
      <c r="S674" s="1221"/>
      <c r="T674" s="1222"/>
      <c r="U674" s="1222"/>
      <c r="V674" s="1222"/>
      <c r="W674" s="1222"/>
      <c r="X674" s="1222"/>
      <c r="Y674" s="1223"/>
      <c r="Z674" s="1248"/>
      <c r="AA674" s="1249"/>
      <c r="AB674" s="1250"/>
    </row>
    <row r="675" spans="2:28" s="114" customFormat="1" ht="14.25" customHeight="1" x14ac:dyDescent="0.2">
      <c r="B675" s="840"/>
      <c r="C675" s="840"/>
      <c r="D675" s="840"/>
      <c r="E675" s="840"/>
      <c r="F675" s="830"/>
      <c r="G675" s="830"/>
      <c r="H675" s="830"/>
      <c r="I675" s="830"/>
      <c r="J675" s="830"/>
      <c r="K675" s="830"/>
      <c r="L675" s="830"/>
      <c r="M675" s="830"/>
      <c r="N675" s="830"/>
      <c r="O675" s="830"/>
      <c r="P675" s="830"/>
      <c r="Q675" s="830"/>
      <c r="R675" s="830"/>
      <c r="S675" s="1218"/>
      <c r="T675" s="1219"/>
      <c r="U675" s="1219"/>
      <c r="V675" s="1219"/>
      <c r="W675" s="1219"/>
      <c r="X675" s="1219"/>
      <c r="Y675" s="1220"/>
      <c r="Z675" s="1207"/>
      <c r="AA675" s="1247"/>
      <c r="AB675" s="1208"/>
    </row>
    <row r="676" spans="2:28" s="114" customFormat="1" ht="14.25" customHeight="1" x14ac:dyDescent="0.2">
      <c r="B676" s="840"/>
      <c r="C676" s="840"/>
      <c r="D676" s="840"/>
      <c r="E676" s="840"/>
      <c r="F676" s="830"/>
      <c r="G676" s="830"/>
      <c r="H676" s="830"/>
      <c r="I676" s="830"/>
      <c r="J676" s="830"/>
      <c r="K676" s="830"/>
      <c r="L676" s="830"/>
      <c r="M676" s="830"/>
      <c r="N676" s="830"/>
      <c r="O676" s="830"/>
      <c r="P676" s="830"/>
      <c r="Q676" s="830"/>
      <c r="R676" s="830"/>
      <c r="S676" s="1221"/>
      <c r="T676" s="1222"/>
      <c r="U676" s="1222"/>
      <c r="V676" s="1222"/>
      <c r="W676" s="1222"/>
      <c r="X676" s="1222"/>
      <c r="Y676" s="1223"/>
      <c r="Z676" s="1248"/>
      <c r="AA676" s="1249"/>
      <c r="AB676" s="1250"/>
    </row>
    <row r="677" spans="2:28" s="114" customFormat="1" ht="14.25" customHeight="1" x14ac:dyDescent="0.2">
      <c r="B677" s="1227"/>
      <c r="C677" s="1228"/>
      <c r="D677" s="1228"/>
      <c r="E677" s="1229"/>
      <c r="F677" s="1218"/>
      <c r="G677" s="1219"/>
      <c r="H677" s="1219"/>
      <c r="I677" s="1219"/>
      <c r="J677" s="1220"/>
      <c r="K677" s="1218"/>
      <c r="L677" s="1219"/>
      <c r="M677" s="1220"/>
      <c r="N677" s="830"/>
      <c r="O677" s="830"/>
      <c r="P677" s="830"/>
      <c r="Q677" s="830"/>
      <c r="R677" s="830"/>
      <c r="S677" s="1218"/>
      <c r="T677" s="1219"/>
      <c r="U677" s="1219"/>
      <c r="V677" s="1219"/>
      <c r="W677" s="1219"/>
      <c r="X677" s="1219"/>
      <c r="Y677" s="1220"/>
      <c r="Z677" s="1207"/>
      <c r="AA677" s="1247"/>
      <c r="AB677" s="1208"/>
    </row>
    <row r="678" spans="2:28" s="114" customFormat="1" ht="14.25" customHeight="1" x14ac:dyDescent="0.2">
      <c r="B678" s="1230"/>
      <c r="C678" s="1231"/>
      <c r="D678" s="1231"/>
      <c r="E678" s="1232"/>
      <c r="F678" s="1221"/>
      <c r="G678" s="1222"/>
      <c r="H678" s="1222"/>
      <c r="I678" s="1222"/>
      <c r="J678" s="1223"/>
      <c r="K678" s="1221"/>
      <c r="L678" s="1222"/>
      <c r="M678" s="1223"/>
      <c r="N678" s="830"/>
      <c r="O678" s="830"/>
      <c r="P678" s="830"/>
      <c r="Q678" s="830"/>
      <c r="R678" s="830"/>
      <c r="S678" s="1221"/>
      <c r="T678" s="1222"/>
      <c r="U678" s="1222"/>
      <c r="V678" s="1222"/>
      <c r="W678" s="1222"/>
      <c r="X678" s="1222"/>
      <c r="Y678" s="1223"/>
      <c r="Z678" s="1248"/>
      <c r="AA678" s="1249"/>
      <c r="AB678" s="1250"/>
    </row>
    <row r="679" spans="2:28" s="114" customFormat="1" ht="15" customHeight="1" x14ac:dyDescent="0.2">
      <c r="B679" s="143"/>
      <c r="C679" s="143"/>
      <c r="D679" s="143"/>
      <c r="E679" s="143"/>
      <c r="F679" s="186"/>
      <c r="G679" s="186"/>
      <c r="H679" s="186"/>
      <c r="I679" s="186"/>
      <c r="J679" s="186"/>
      <c r="K679" s="186"/>
      <c r="L679" s="186"/>
      <c r="M679" s="186"/>
      <c r="N679" s="186"/>
      <c r="O679" s="186"/>
      <c r="P679" s="186"/>
      <c r="Q679" s="186"/>
      <c r="R679" s="186"/>
      <c r="S679" s="186"/>
      <c r="T679" s="186"/>
      <c r="U679" s="186"/>
      <c r="V679" s="186"/>
      <c r="W679" s="186"/>
      <c r="X679" s="186"/>
      <c r="Y679" s="186"/>
      <c r="Z679" s="132"/>
      <c r="AA679" s="132"/>
      <c r="AB679" s="132"/>
    </row>
    <row r="680" spans="2:28" s="116" customFormat="1" ht="15" customHeight="1" x14ac:dyDescent="0.2">
      <c r="B680" s="147"/>
      <c r="C680" s="142"/>
      <c r="D680" s="142"/>
      <c r="E680" s="142"/>
      <c r="F680" s="142"/>
      <c r="G680" s="142"/>
      <c r="H680" s="142"/>
      <c r="I680" s="142"/>
      <c r="J680" s="142"/>
      <c r="K680" s="142"/>
      <c r="L680" s="142"/>
      <c r="M680" s="142"/>
      <c r="N680" s="142"/>
      <c r="O680" s="142"/>
      <c r="P680" s="142"/>
      <c r="Q680" s="142"/>
      <c r="R680" s="142"/>
      <c r="S680" s="136"/>
      <c r="T680" s="136"/>
      <c r="U680" s="136"/>
      <c r="V680" s="136"/>
      <c r="W680" s="136"/>
    </row>
    <row r="681" spans="2:28" customFormat="1" ht="21" customHeight="1" x14ac:dyDescent="0.2">
      <c r="B681" s="245" t="s">
        <v>620</v>
      </c>
    </row>
    <row r="682" spans="2:28" customFormat="1" ht="15.75" customHeight="1" x14ac:dyDescent="0.2">
      <c r="B682" s="339" t="s">
        <v>250</v>
      </c>
      <c r="C682" s="341"/>
      <c r="D682" s="340" t="s">
        <v>513</v>
      </c>
      <c r="E682" s="340"/>
      <c r="F682" s="340"/>
      <c r="G682" s="340"/>
      <c r="H682" s="340"/>
      <c r="I682" s="340"/>
      <c r="J682" s="340"/>
      <c r="K682" s="341"/>
      <c r="L682" s="339" t="s">
        <v>522</v>
      </c>
      <c r="M682" s="340"/>
      <c r="N682" s="340"/>
      <c r="O682" s="340"/>
      <c r="P682" s="340"/>
      <c r="Q682" s="340"/>
      <c r="R682" s="340"/>
      <c r="S682" s="340"/>
      <c r="T682" s="340"/>
      <c r="U682" s="340"/>
      <c r="V682" s="340"/>
      <c r="W682" s="340"/>
      <c r="X682" s="340"/>
      <c r="Y682" s="340"/>
      <c r="Z682" s="340"/>
      <c r="AA682" s="340"/>
      <c r="AB682" s="341"/>
    </row>
    <row r="683" spans="2:28" customFormat="1" ht="28.5" customHeight="1" x14ac:dyDescent="0.2">
      <c r="B683" s="934"/>
      <c r="C683" s="935"/>
      <c r="D683" s="936"/>
      <c r="E683" s="936"/>
      <c r="F683" s="936"/>
      <c r="G683" s="936"/>
      <c r="H683" s="936"/>
      <c r="I683" s="936"/>
      <c r="J683" s="936"/>
      <c r="K683" s="935"/>
      <c r="L683" s="934"/>
      <c r="M683" s="936"/>
      <c r="N683" s="936"/>
      <c r="O683" s="936"/>
      <c r="P683" s="936"/>
      <c r="Q683" s="936"/>
      <c r="R683" s="936"/>
      <c r="S683" s="936"/>
      <c r="T683" s="936"/>
      <c r="U683" s="936"/>
      <c r="V683" s="936"/>
      <c r="W683" s="936"/>
      <c r="X683" s="936"/>
      <c r="Y683" s="936"/>
      <c r="Z683" s="936"/>
      <c r="AA683" s="936"/>
      <c r="AB683" s="935"/>
    </row>
    <row r="684" spans="2:28" customFormat="1" ht="28.5" customHeight="1" x14ac:dyDescent="0.2">
      <c r="B684" s="934"/>
      <c r="C684" s="935"/>
      <c r="D684" s="936"/>
      <c r="E684" s="936"/>
      <c r="F684" s="936"/>
      <c r="G684" s="936"/>
      <c r="H684" s="936"/>
      <c r="I684" s="936"/>
      <c r="J684" s="936"/>
      <c r="K684" s="935"/>
      <c r="L684" s="1257"/>
      <c r="M684" s="1258"/>
      <c r="N684" s="1258"/>
      <c r="O684" s="1258"/>
      <c r="P684" s="1258"/>
      <c r="Q684" s="1258"/>
      <c r="R684" s="1258"/>
      <c r="S684" s="1258"/>
      <c r="T684" s="1258"/>
      <c r="U684" s="1258"/>
      <c r="V684" s="1258"/>
      <c r="W684" s="1258"/>
      <c r="X684" s="1258"/>
      <c r="Y684" s="1258"/>
      <c r="Z684" s="1258"/>
      <c r="AA684" s="1258"/>
      <c r="AB684" s="1259"/>
    </row>
    <row r="685" spans="2:28" customFormat="1" ht="28.5" customHeight="1" x14ac:dyDescent="0.2">
      <c r="B685" s="934"/>
      <c r="C685" s="935"/>
      <c r="D685" s="936"/>
      <c r="E685" s="936"/>
      <c r="F685" s="936"/>
      <c r="G685" s="936"/>
      <c r="H685" s="936"/>
      <c r="I685" s="936"/>
      <c r="J685" s="936"/>
      <c r="K685" s="935"/>
      <c r="L685" s="1257"/>
      <c r="M685" s="1258"/>
      <c r="N685" s="1258"/>
      <c r="O685" s="1258"/>
      <c r="P685" s="1258"/>
      <c r="Q685" s="1258"/>
      <c r="R685" s="1258"/>
      <c r="S685" s="1258"/>
      <c r="T685" s="1258"/>
      <c r="U685" s="1258"/>
      <c r="V685" s="1258"/>
      <c r="W685" s="1258"/>
      <c r="X685" s="1258"/>
      <c r="Y685" s="1258"/>
      <c r="Z685" s="1258"/>
      <c r="AA685" s="1258"/>
      <c r="AB685" s="1259"/>
    </row>
    <row r="686" spans="2:28" customFormat="1" ht="28.5" customHeight="1" x14ac:dyDescent="0.2">
      <c r="B686" s="934"/>
      <c r="C686" s="935"/>
      <c r="D686" s="936"/>
      <c r="E686" s="936"/>
      <c r="F686" s="936"/>
      <c r="G686" s="936"/>
      <c r="H686" s="936"/>
      <c r="I686" s="936"/>
      <c r="J686" s="936"/>
      <c r="K686" s="935"/>
      <c r="L686" s="1257"/>
      <c r="M686" s="1258"/>
      <c r="N686" s="1258"/>
      <c r="O686" s="1258"/>
      <c r="P686" s="1258"/>
      <c r="Q686" s="1258"/>
      <c r="R686" s="1258"/>
      <c r="S686" s="1258"/>
      <c r="T686" s="1258"/>
      <c r="U686" s="1258"/>
      <c r="V686" s="1258"/>
      <c r="W686" s="1258"/>
      <c r="X686" s="1258"/>
      <c r="Y686" s="1258"/>
      <c r="Z686" s="1258"/>
      <c r="AA686" s="1258"/>
      <c r="AB686" s="1259"/>
    </row>
    <row r="687" spans="2:28" s="116" customFormat="1" ht="15" customHeight="1" x14ac:dyDescent="0.2">
      <c r="B687" s="141"/>
      <c r="C687" s="142"/>
      <c r="D687" s="142"/>
      <c r="E687" s="142"/>
      <c r="F687" s="142"/>
      <c r="G687" s="142"/>
      <c r="H687" s="142"/>
      <c r="I687" s="142"/>
      <c r="J687" s="142"/>
      <c r="K687" s="142"/>
      <c r="L687" s="142"/>
      <c r="M687" s="142"/>
      <c r="N687" s="142"/>
      <c r="O687" s="142"/>
      <c r="P687" s="142"/>
      <c r="Q687" s="142"/>
      <c r="R687" s="142"/>
      <c r="S687" s="136"/>
      <c r="T687" s="136"/>
      <c r="U687" s="136"/>
      <c r="V687" s="136"/>
      <c r="W687" s="136"/>
    </row>
    <row r="688" spans="2:28" s="8" customFormat="1" ht="15" customHeight="1" x14ac:dyDescent="0.2">
      <c r="B688" s="18"/>
      <c r="C688" s="18"/>
      <c r="D688" s="18"/>
      <c r="E688" s="18"/>
      <c r="F688" s="18"/>
      <c r="G688" s="18"/>
      <c r="H688" s="18"/>
      <c r="I688" s="18"/>
      <c r="J688" s="26"/>
      <c r="K688" s="26"/>
      <c r="L688" s="26"/>
      <c r="M688" s="26"/>
      <c r="N688" s="26"/>
      <c r="O688" s="26"/>
      <c r="P688" s="26"/>
      <c r="Q688" s="26"/>
      <c r="R688" s="26"/>
      <c r="S688" s="26"/>
      <c r="T688" s="26"/>
      <c r="U688" s="26"/>
      <c r="V688" s="26"/>
      <c r="W688" s="26"/>
      <c r="X688" s="26"/>
      <c r="Y688" s="26"/>
    </row>
  </sheetData>
  <mergeCells count="2596">
    <mergeCell ref="Q665:R666"/>
    <mergeCell ref="M648:P648"/>
    <mergeCell ref="M649:P649"/>
    <mergeCell ref="B665:B666"/>
    <mergeCell ref="C665:D666"/>
    <mergeCell ref="E665:F666"/>
    <mergeCell ref="G665:H666"/>
    <mergeCell ref="I665:J666"/>
    <mergeCell ref="K665:L666"/>
    <mergeCell ref="M665:N666"/>
    <mergeCell ref="O665:P666"/>
    <mergeCell ref="T388:W388"/>
    <mergeCell ref="H379:K379"/>
    <mergeCell ref="L379:O379"/>
    <mergeCell ref="H380:K380"/>
    <mergeCell ref="L380:O380"/>
    <mergeCell ref="H381:K381"/>
    <mergeCell ref="L381:O381"/>
    <mergeCell ref="H382:K382"/>
    <mergeCell ref="L382:O382"/>
    <mergeCell ref="P388:S388"/>
    <mergeCell ref="H388:K388"/>
    <mergeCell ref="L388:O388"/>
    <mergeCell ref="B385:G385"/>
    <mergeCell ref="P385:S385"/>
    <mergeCell ref="P383:S383"/>
    <mergeCell ref="H386:K386"/>
    <mergeCell ref="L386:O386"/>
    <mergeCell ref="H387:K387"/>
    <mergeCell ref="L387:O387"/>
    <mergeCell ref="H383:K383"/>
    <mergeCell ref="B388:G388"/>
    <mergeCell ref="P357:S357"/>
    <mergeCell ref="P358:S358"/>
    <mergeCell ref="B384:G384"/>
    <mergeCell ref="P384:S384"/>
    <mergeCell ref="H385:K385"/>
    <mergeCell ref="L385:O385"/>
    <mergeCell ref="T386:W386"/>
    <mergeCell ref="B387:G387"/>
    <mergeCell ref="P387:S387"/>
    <mergeCell ref="T387:W387"/>
    <mergeCell ref="B386:G386"/>
    <mergeCell ref="P386:S386"/>
    <mergeCell ref="T384:W384"/>
    <mergeCell ref="P381:S381"/>
    <mergeCell ref="T381:W381"/>
    <mergeCell ref="T385:W385"/>
    <mergeCell ref="H384:K384"/>
    <mergeCell ref="L384:O384"/>
    <mergeCell ref="T380:W380"/>
    <mergeCell ref="B381:G381"/>
    <mergeCell ref="T382:W382"/>
    <mergeCell ref="B383:G383"/>
    <mergeCell ref="T383:W383"/>
    <mergeCell ref="L383:O383"/>
    <mergeCell ref="B382:G382"/>
    <mergeCell ref="P382:S382"/>
    <mergeCell ref="P373:S373"/>
    <mergeCell ref="L371:O371"/>
    <mergeCell ref="H372:K372"/>
    <mergeCell ref="L372:O372"/>
    <mergeCell ref="H373:K373"/>
    <mergeCell ref="L373:O373"/>
    <mergeCell ref="B342:G342"/>
    <mergeCell ref="P342:S342"/>
    <mergeCell ref="T342:W342"/>
    <mergeCell ref="X377:AA378"/>
    <mergeCell ref="L378:O378"/>
    <mergeCell ref="P378:S378"/>
    <mergeCell ref="T378:W378"/>
    <mergeCell ref="B379:G379"/>
    <mergeCell ref="P379:S379"/>
    <mergeCell ref="T379:W379"/>
    <mergeCell ref="X379:AA388"/>
    <mergeCell ref="B380:G380"/>
    <mergeCell ref="P380:S380"/>
    <mergeCell ref="H341:I341"/>
    <mergeCell ref="J341:K341"/>
    <mergeCell ref="L341:M341"/>
    <mergeCell ref="N341:O341"/>
    <mergeCell ref="H342:I342"/>
    <mergeCell ref="J342:K342"/>
    <mergeCell ref="L342:M342"/>
    <mergeCell ref="N342:O342"/>
    <mergeCell ref="P374:S374"/>
    <mergeCell ref="P375:S375"/>
    <mergeCell ref="T367:W367"/>
    <mergeCell ref="T368:W368"/>
    <mergeCell ref="B349:AB350"/>
    <mergeCell ref="T376:W376"/>
    <mergeCell ref="T355:W355"/>
    <mergeCell ref="T356:W356"/>
    <mergeCell ref="T357:W357"/>
    <mergeCell ref="T362:W362"/>
    <mergeCell ref="P355:S355"/>
    <mergeCell ref="B335:G335"/>
    <mergeCell ref="P335:S335"/>
    <mergeCell ref="T335:W335"/>
    <mergeCell ref="J334:K334"/>
    <mergeCell ref="H339:I339"/>
    <mergeCell ref="J339:K339"/>
    <mergeCell ref="L339:M339"/>
    <mergeCell ref="N339:O339"/>
    <mergeCell ref="H340:I340"/>
    <mergeCell ref="J340:K340"/>
    <mergeCell ref="L340:M340"/>
    <mergeCell ref="N340:O340"/>
    <mergeCell ref="L337:M337"/>
    <mergeCell ref="N337:O337"/>
    <mergeCell ref="H338:I338"/>
    <mergeCell ref="J338:K338"/>
    <mergeCell ref="L338:M338"/>
    <mergeCell ref="N338:O338"/>
    <mergeCell ref="B340:G340"/>
    <mergeCell ref="P340:S340"/>
    <mergeCell ref="T340:W340"/>
    <mergeCell ref="H335:I335"/>
    <mergeCell ref="J335:K335"/>
    <mergeCell ref="L335:M335"/>
    <mergeCell ref="B341:G341"/>
    <mergeCell ref="P341:S341"/>
    <mergeCell ref="T341:W341"/>
    <mergeCell ref="B338:G338"/>
    <mergeCell ref="P338:S338"/>
    <mergeCell ref="T338:W338"/>
    <mergeCell ref="B339:G339"/>
    <mergeCell ref="P339:S339"/>
    <mergeCell ref="T339:W339"/>
    <mergeCell ref="B336:G336"/>
    <mergeCell ref="P336:S336"/>
    <mergeCell ref="T336:W336"/>
    <mergeCell ref="B337:G337"/>
    <mergeCell ref="P337:S337"/>
    <mergeCell ref="T337:W337"/>
    <mergeCell ref="H336:I336"/>
    <mergeCell ref="J336:K336"/>
    <mergeCell ref="L336:M336"/>
    <mergeCell ref="N336:O336"/>
    <mergeCell ref="X331:AA332"/>
    <mergeCell ref="L332:O332"/>
    <mergeCell ref="P332:S332"/>
    <mergeCell ref="T332:W332"/>
    <mergeCell ref="B333:G333"/>
    <mergeCell ref="P333:S333"/>
    <mergeCell ref="T333:W333"/>
    <mergeCell ref="X333:AA342"/>
    <mergeCell ref="B334:G334"/>
    <mergeCell ref="P334:S334"/>
    <mergeCell ref="T331:W331"/>
    <mergeCell ref="T302:W302"/>
    <mergeCell ref="B331:G332"/>
    <mergeCell ref="H331:K332"/>
    <mergeCell ref="X307:AA308"/>
    <mergeCell ref="B309:G309"/>
    <mergeCell ref="B312:G312"/>
    <mergeCell ref="N318:O318"/>
    <mergeCell ref="P318:S318"/>
    <mergeCell ref="X319:AA320"/>
    <mergeCell ref="B321:G321"/>
    <mergeCell ref="H321:I321"/>
    <mergeCell ref="J321:K321"/>
    <mergeCell ref="L321:M321"/>
    <mergeCell ref="N321:O321"/>
    <mergeCell ref="X321:AA330"/>
    <mergeCell ref="B322:G322"/>
    <mergeCell ref="H333:I333"/>
    <mergeCell ref="J333:K333"/>
    <mergeCell ref="J328:K328"/>
    <mergeCell ref="L328:M328"/>
    <mergeCell ref="N328:O328"/>
    <mergeCell ref="B313:G313"/>
    <mergeCell ref="L334:M334"/>
    <mergeCell ref="N334:O334"/>
    <mergeCell ref="L333:M333"/>
    <mergeCell ref="N333:O333"/>
    <mergeCell ref="H334:I334"/>
    <mergeCell ref="T334:W334"/>
    <mergeCell ref="J313:K313"/>
    <mergeCell ref="L313:M313"/>
    <mergeCell ref="N313:O313"/>
    <mergeCell ref="B316:G316"/>
    <mergeCell ref="H316:I316"/>
    <mergeCell ref="J316:K316"/>
    <mergeCell ref="L316:M316"/>
    <mergeCell ref="N326:O326"/>
    <mergeCell ref="B325:G325"/>
    <mergeCell ref="B328:G328"/>
    <mergeCell ref="H328:I328"/>
    <mergeCell ref="T320:W320"/>
    <mergeCell ref="T318:W318"/>
    <mergeCell ref="T300:W300"/>
    <mergeCell ref="T301:W301"/>
    <mergeCell ref="L301:O301"/>
    <mergeCell ref="L311:M311"/>
    <mergeCell ref="P299:S299"/>
    <mergeCell ref="T299:W299"/>
    <mergeCell ref="H298:K298"/>
    <mergeCell ref="L298:O298"/>
    <mergeCell ref="H299:K299"/>
    <mergeCell ref="L299:O299"/>
    <mergeCell ref="B300:G300"/>
    <mergeCell ref="P300:S300"/>
    <mergeCell ref="H300:K300"/>
    <mergeCell ref="L300:O300"/>
    <mergeCell ref="P298:S298"/>
    <mergeCell ref="B310:G310"/>
    <mergeCell ref="B307:G308"/>
    <mergeCell ref="T308:W308"/>
    <mergeCell ref="T298:W298"/>
    <mergeCell ref="N312:O312"/>
    <mergeCell ref="N315:O315"/>
    <mergeCell ref="N311:O311"/>
    <mergeCell ref="N317:O317"/>
    <mergeCell ref="P302:S302"/>
    <mergeCell ref="H302:K302"/>
    <mergeCell ref="L302:O302"/>
    <mergeCell ref="P301:S301"/>
    <mergeCell ref="H301:K301"/>
    <mergeCell ref="H367:K367"/>
    <mergeCell ref="L367:O367"/>
    <mergeCell ref="H368:K368"/>
    <mergeCell ref="L368:O368"/>
    <mergeCell ref="L297:O297"/>
    <mergeCell ref="N335:O335"/>
    <mergeCell ref="X365:AA366"/>
    <mergeCell ref="X367:AA376"/>
    <mergeCell ref="T373:W373"/>
    <mergeCell ref="T374:W374"/>
    <mergeCell ref="H375:K375"/>
    <mergeCell ref="L375:O375"/>
    <mergeCell ref="T375:W375"/>
    <mergeCell ref="T369:W369"/>
    <mergeCell ref="T370:W370"/>
    <mergeCell ref="T371:W371"/>
    <mergeCell ref="T372:W372"/>
    <mergeCell ref="P368:S368"/>
    <mergeCell ref="P369:S369"/>
    <mergeCell ref="P370:S370"/>
    <mergeCell ref="P371:S371"/>
    <mergeCell ref="P372:S372"/>
    <mergeCell ref="P297:S297"/>
    <mergeCell ref="P285:S285"/>
    <mergeCell ref="P286:S286"/>
    <mergeCell ref="H286:K286"/>
    <mergeCell ref="H281:K281"/>
    <mergeCell ref="H282:K282"/>
    <mergeCell ref="H283:K283"/>
    <mergeCell ref="H284:K284"/>
    <mergeCell ref="T285:W285"/>
    <mergeCell ref="T286:W286"/>
    <mergeCell ref="H278:K278"/>
    <mergeCell ref="P290:S290"/>
    <mergeCell ref="T290:W290"/>
    <mergeCell ref="P287:S287"/>
    <mergeCell ref="L276:O276"/>
    <mergeCell ref="L277:O277"/>
    <mergeCell ref="P291:S291"/>
    <mergeCell ref="H371:K371"/>
    <mergeCell ref="H337:I337"/>
    <mergeCell ref="J337:K337"/>
    <mergeCell ref="P331:S331"/>
    <mergeCell ref="P288:S288"/>
    <mergeCell ref="P289:S289"/>
    <mergeCell ref="L308:O308"/>
    <mergeCell ref="P308:S308"/>
    <mergeCell ref="H313:I313"/>
    <mergeCell ref="H309:I309"/>
    <mergeCell ref="J309:K309"/>
    <mergeCell ref="L309:M309"/>
    <mergeCell ref="N309:O309"/>
    <mergeCell ref="P309:S309"/>
    <mergeCell ref="H312:I312"/>
    <mergeCell ref="J312:K312"/>
    <mergeCell ref="T271:W271"/>
    <mergeCell ref="T272:W272"/>
    <mergeCell ref="T273:W273"/>
    <mergeCell ref="T274:W274"/>
    <mergeCell ref="T275:W275"/>
    <mergeCell ref="L281:O281"/>
    <mergeCell ref="L282:O282"/>
    <mergeCell ref="L283:O283"/>
    <mergeCell ref="L284:O284"/>
    <mergeCell ref="P278:S278"/>
    <mergeCell ref="P269:S269"/>
    <mergeCell ref="P270:S270"/>
    <mergeCell ref="P271:S271"/>
    <mergeCell ref="P272:S272"/>
    <mergeCell ref="P273:S273"/>
    <mergeCell ref="T281:W281"/>
    <mergeCell ref="T282:W282"/>
    <mergeCell ref="T283:W283"/>
    <mergeCell ref="T284:W284"/>
    <mergeCell ref="L278:O278"/>
    <mergeCell ref="T278:W278"/>
    <mergeCell ref="P281:S281"/>
    <mergeCell ref="P282:S282"/>
    <mergeCell ref="P283:S283"/>
    <mergeCell ref="P284:S284"/>
    <mergeCell ref="T276:W276"/>
    <mergeCell ref="P276:S276"/>
    <mergeCell ref="P277:S277"/>
    <mergeCell ref="P356:S356"/>
    <mergeCell ref="L363:O363"/>
    <mergeCell ref="H363:K363"/>
    <mergeCell ref="B362:G362"/>
    <mergeCell ref="T288:W288"/>
    <mergeCell ref="T289:W289"/>
    <mergeCell ref="P354:S354"/>
    <mergeCell ref="T297:W297"/>
    <mergeCell ref="B298:G298"/>
    <mergeCell ref="P535:Q535"/>
    <mergeCell ref="R535:S535"/>
    <mergeCell ref="U535:W535"/>
    <mergeCell ref="B364:G364"/>
    <mergeCell ref="H364:K364"/>
    <mergeCell ref="L364:O364"/>
    <mergeCell ref="P364:S364"/>
    <mergeCell ref="T364:W364"/>
    <mergeCell ref="H374:K374"/>
    <mergeCell ref="L374:O374"/>
    <mergeCell ref="C535:D535"/>
    <mergeCell ref="E535:F535"/>
    <mergeCell ref="G535:H535"/>
    <mergeCell ref="I535:J535"/>
    <mergeCell ref="K535:L535"/>
    <mergeCell ref="M535:N535"/>
    <mergeCell ref="B375:G375"/>
    <mergeCell ref="B373:G373"/>
    <mergeCell ref="H307:K308"/>
    <mergeCell ref="H369:K369"/>
    <mergeCell ref="L369:O369"/>
    <mergeCell ref="H370:K370"/>
    <mergeCell ref="L312:M312"/>
    <mergeCell ref="E631:F631"/>
    <mergeCell ref="G631:H631"/>
    <mergeCell ref="I631:J631"/>
    <mergeCell ref="K631:L631"/>
    <mergeCell ref="M631:N631"/>
    <mergeCell ref="B374:G374"/>
    <mergeCell ref="O631:P631"/>
    <mergeCell ref="Q631:R631"/>
    <mergeCell ref="S631:T632"/>
    <mergeCell ref="C632:D632"/>
    <mergeCell ref="E632:F632"/>
    <mergeCell ref="G632:H632"/>
    <mergeCell ref="I632:J632"/>
    <mergeCell ref="K632:L632"/>
    <mergeCell ref="M632:N632"/>
    <mergeCell ref="O632:P632"/>
    <mergeCell ref="Q632:R632"/>
    <mergeCell ref="J395:K395"/>
    <mergeCell ref="L395:M395"/>
    <mergeCell ref="N395:O395"/>
    <mergeCell ref="P395:S395"/>
    <mergeCell ref="B393:G394"/>
    <mergeCell ref="H393:K394"/>
    <mergeCell ref="L394:O394"/>
    <mergeCell ref="T394:W394"/>
    <mergeCell ref="T395:W395"/>
    <mergeCell ref="B396:G396"/>
    <mergeCell ref="H396:I396"/>
    <mergeCell ref="J396:K396"/>
    <mergeCell ref="L396:M396"/>
    <mergeCell ref="P376:S376"/>
    <mergeCell ref="L223:O223"/>
    <mergeCell ref="B224:G224"/>
    <mergeCell ref="H224:I224"/>
    <mergeCell ref="J224:K224"/>
    <mergeCell ref="B417:G418"/>
    <mergeCell ref="B372:G372"/>
    <mergeCell ref="X222:AA223"/>
    <mergeCell ref="T223:W223"/>
    <mergeCell ref="L224:M224"/>
    <mergeCell ref="N224:O224"/>
    <mergeCell ref="X224:AA233"/>
    <mergeCell ref="B246:G247"/>
    <mergeCell ref="H246:K247"/>
    <mergeCell ref="P246:S246"/>
    <mergeCell ref="T246:W246"/>
    <mergeCell ref="B228:G228"/>
    <mergeCell ref="H228:I228"/>
    <mergeCell ref="J228:K228"/>
    <mergeCell ref="L228:M228"/>
    <mergeCell ref="N228:O228"/>
    <mergeCell ref="L230:M230"/>
    <mergeCell ref="N230:O230"/>
    <mergeCell ref="X234:AA235"/>
    <mergeCell ref="L235:O235"/>
    <mergeCell ref="T235:W235"/>
    <mergeCell ref="P235:S235"/>
    <mergeCell ref="B233:G233"/>
    <mergeCell ref="H233:I233"/>
    <mergeCell ref="J233:K233"/>
    <mergeCell ref="L233:M233"/>
    <mergeCell ref="T287:W287"/>
    <mergeCell ref="L370:O370"/>
    <mergeCell ref="X355:AA364"/>
    <mergeCell ref="B207:G208"/>
    <mergeCell ref="H207:K208"/>
    <mergeCell ref="L208:O208"/>
    <mergeCell ref="B209:G209"/>
    <mergeCell ref="B225:G225"/>
    <mergeCell ref="H225:I225"/>
    <mergeCell ref="J225:K225"/>
    <mergeCell ref="L225:M225"/>
    <mergeCell ref="N225:O225"/>
    <mergeCell ref="B214:G214"/>
    <mergeCell ref="B227:G227"/>
    <mergeCell ref="H227:I227"/>
    <mergeCell ref="J227:K227"/>
    <mergeCell ref="L227:M227"/>
    <mergeCell ref="N227:O227"/>
    <mergeCell ref="P207:S207"/>
    <mergeCell ref="P208:S208"/>
    <mergeCell ref="B226:G226"/>
    <mergeCell ref="H226:I226"/>
    <mergeCell ref="J226:K226"/>
    <mergeCell ref="H213:K213"/>
    <mergeCell ref="H214:K214"/>
    <mergeCell ref="H215:K215"/>
    <mergeCell ref="L209:O209"/>
    <mergeCell ref="L210:O210"/>
    <mergeCell ref="L211:O211"/>
    <mergeCell ref="L212:O212"/>
    <mergeCell ref="L213:O213"/>
    <mergeCell ref="L214:O214"/>
    <mergeCell ref="L215:O215"/>
    <mergeCell ref="B222:G223"/>
    <mergeCell ref="H222:K223"/>
    <mergeCell ref="T207:W207"/>
    <mergeCell ref="T208:W208"/>
    <mergeCell ref="P209:S209"/>
    <mergeCell ref="T209:W209"/>
    <mergeCell ref="B210:G210"/>
    <mergeCell ref="L366:O366"/>
    <mergeCell ref="P366:S366"/>
    <mergeCell ref="B229:G229"/>
    <mergeCell ref="H229:I229"/>
    <mergeCell ref="J229:K229"/>
    <mergeCell ref="L229:M229"/>
    <mergeCell ref="N229:O229"/>
    <mergeCell ref="L247:O247"/>
    <mergeCell ref="H290:K290"/>
    <mergeCell ref="L290:O290"/>
    <mergeCell ref="T366:W366"/>
    <mergeCell ref="H218:K218"/>
    <mergeCell ref="P233:S233"/>
    <mergeCell ref="N240:O240"/>
    <mergeCell ref="T218:W218"/>
    <mergeCell ref="T231:W231"/>
    <mergeCell ref="T232:W232"/>
    <mergeCell ref="T236:W236"/>
    <mergeCell ref="T237:W237"/>
    <mergeCell ref="H216:K216"/>
    <mergeCell ref="H217:K217"/>
    <mergeCell ref="L216:O216"/>
    <mergeCell ref="L217:O217"/>
    <mergeCell ref="N238:O238"/>
    <mergeCell ref="L226:M226"/>
    <mergeCell ref="N226:O226"/>
    <mergeCell ref="B367:G367"/>
    <mergeCell ref="B230:G230"/>
    <mergeCell ref="H230:I230"/>
    <mergeCell ref="J230:K230"/>
    <mergeCell ref="P247:S247"/>
    <mergeCell ref="T247:W247"/>
    <mergeCell ref="B248:G248"/>
    <mergeCell ref="B365:G366"/>
    <mergeCell ref="H365:K366"/>
    <mergeCell ref="T214:W214"/>
    <mergeCell ref="L218:O218"/>
    <mergeCell ref="B232:G232"/>
    <mergeCell ref="H232:I232"/>
    <mergeCell ref="J232:K232"/>
    <mergeCell ref="L232:M232"/>
    <mergeCell ref="N232:O232"/>
    <mergeCell ref="H206:K206"/>
    <mergeCell ref="L206:O206"/>
    <mergeCell ref="P206:S206"/>
    <mergeCell ref="T206:W206"/>
    <mergeCell ref="N233:O233"/>
    <mergeCell ref="T233:W233"/>
    <mergeCell ref="B236:G236"/>
    <mergeCell ref="H236:I236"/>
    <mergeCell ref="J236:K236"/>
    <mergeCell ref="L236:M236"/>
    <mergeCell ref="N236:O236"/>
    <mergeCell ref="B234:G235"/>
    <mergeCell ref="H234:K235"/>
    <mergeCell ref="T216:W216"/>
    <mergeCell ref="T217:W217"/>
    <mergeCell ref="P218:S218"/>
    <mergeCell ref="P184:S184"/>
    <mergeCell ref="B195:G196"/>
    <mergeCell ref="H195:K196"/>
    <mergeCell ref="L196:O196"/>
    <mergeCell ref="P196:S196"/>
    <mergeCell ref="T196:W196"/>
    <mergeCell ref="H204:K204"/>
    <mergeCell ref="L204:O204"/>
    <mergeCell ref="P204:S204"/>
    <mergeCell ref="T204:W204"/>
    <mergeCell ref="H205:K205"/>
    <mergeCell ref="L205:O205"/>
    <mergeCell ref="P205:S205"/>
    <mergeCell ref="T205:W205"/>
    <mergeCell ref="H202:K202"/>
    <mergeCell ref="L202:O202"/>
    <mergeCell ref="P202:S202"/>
    <mergeCell ref="T202:W202"/>
    <mergeCell ref="H203:K203"/>
    <mergeCell ref="L203:O203"/>
    <mergeCell ref="P203:S203"/>
    <mergeCell ref="T203:W203"/>
    <mergeCell ref="H200:K200"/>
    <mergeCell ref="L200:O200"/>
    <mergeCell ref="P200:S200"/>
    <mergeCell ref="T200:W200"/>
    <mergeCell ref="H201:K201"/>
    <mergeCell ref="L201:O201"/>
    <mergeCell ref="P201:S201"/>
    <mergeCell ref="T201:W201"/>
    <mergeCell ref="B198:G198"/>
    <mergeCell ref="H198:K198"/>
    <mergeCell ref="L198:O198"/>
    <mergeCell ref="P198:S198"/>
    <mergeCell ref="T198:W198"/>
    <mergeCell ref="B199:G199"/>
    <mergeCell ref="H199:K199"/>
    <mergeCell ref="P199:S199"/>
    <mergeCell ref="L199:O199"/>
    <mergeCell ref="T199:W199"/>
    <mergeCell ref="T157:W157"/>
    <mergeCell ref="P158:S158"/>
    <mergeCell ref="X159:AA168"/>
    <mergeCell ref="B197:G197"/>
    <mergeCell ref="H197:K197"/>
    <mergeCell ref="L197:O197"/>
    <mergeCell ref="P197:S197"/>
    <mergeCell ref="T197:W197"/>
    <mergeCell ref="B169:G170"/>
    <mergeCell ref="H169:K170"/>
    <mergeCell ref="P163:S163"/>
    <mergeCell ref="P164:S164"/>
    <mergeCell ref="P161:S161"/>
    <mergeCell ref="P162:S162"/>
    <mergeCell ref="H168:I168"/>
    <mergeCell ref="J168:K168"/>
    <mergeCell ref="L168:M168"/>
    <mergeCell ref="N168:O168"/>
    <mergeCell ref="H167:I167"/>
    <mergeCell ref="J167:K167"/>
    <mergeCell ref="L167:M167"/>
    <mergeCell ref="N167:O167"/>
    <mergeCell ref="P167:S167"/>
    <mergeCell ref="P168:S168"/>
    <mergeCell ref="X207:AA208"/>
    <mergeCell ref="X209:AA218"/>
    <mergeCell ref="P210:S210"/>
    <mergeCell ref="T210:W210"/>
    <mergeCell ref="T188:W188"/>
    <mergeCell ref="T189:W189"/>
    <mergeCell ref="T190:W190"/>
    <mergeCell ref="P192:S192"/>
    <mergeCell ref="T213:W213"/>
    <mergeCell ref="P214:S214"/>
    <mergeCell ref="P165:S165"/>
    <mergeCell ref="P166:S166"/>
    <mergeCell ref="B211:G211"/>
    <mergeCell ref="P211:S211"/>
    <mergeCell ref="H209:K209"/>
    <mergeCell ref="H210:K210"/>
    <mergeCell ref="P188:S188"/>
    <mergeCell ref="P189:S189"/>
    <mergeCell ref="P190:S190"/>
    <mergeCell ref="P191:S191"/>
    <mergeCell ref="T211:W211"/>
    <mergeCell ref="B212:G212"/>
    <mergeCell ref="P212:S212"/>
    <mergeCell ref="T212:W212"/>
    <mergeCell ref="L188:O188"/>
    <mergeCell ref="L189:O189"/>
    <mergeCell ref="L190:O190"/>
    <mergeCell ref="T187:W187"/>
    <mergeCell ref="B213:G213"/>
    <mergeCell ref="P213:S213"/>
    <mergeCell ref="H211:K211"/>
    <mergeCell ref="H212:K212"/>
    <mergeCell ref="P169:S169"/>
    <mergeCell ref="T169:W169"/>
    <mergeCell ref="N173:O173"/>
    <mergeCell ref="B157:G158"/>
    <mergeCell ref="H157:K158"/>
    <mergeCell ref="X157:AA158"/>
    <mergeCell ref="L158:O158"/>
    <mergeCell ref="T158:W158"/>
    <mergeCell ref="P146:S146"/>
    <mergeCell ref="P147:S147"/>
    <mergeCell ref="P148:S148"/>
    <mergeCell ref="T146:W146"/>
    <mergeCell ref="P157:S157"/>
    <mergeCell ref="B171:G171"/>
    <mergeCell ref="H171:I171"/>
    <mergeCell ref="J171:K171"/>
    <mergeCell ref="B173:G173"/>
    <mergeCell ref="H173:I173"/>
    <mergeCell ref="J173:K173"/>
    <mergeCell ref="L173:M173"/>
    <mergeCell ref="X171:AA180"/>
    <mergeCell ref="B172:G172"/>
    <mergeCell ref="H172:I172"/>
    <mergeCell ref="J172:K172"/>
    <mergeCell ref="L172:M172"/>
    <mergeCell ref="N172:O172"/>
    <mergeCell ref="B178:G178"/>
    <mergeCell ref="B180:G180"/>
    <mergeCell ref="B177:G177"/>
    <mergeCell ref="H177:I177"/>
    <mergeCell ref="J177:K177"/>
    <mergeCell ref="L177:M177"/>
    <mergeCell ref="G118:V118"/>
    <mergeCell ref="W118:AB118"/>
    <mergeCell ref="C119:F120"/>
    <mergeCell ref="G119:V120"/>
    <mergeCell ref="L134:N134"/>
    <mergeCell ref="L135:N135"/>
    <mergeCell ref="F134:H134"/>
    <mergeCell ref="W119:AB120"/>
    <mergeCell ref="B125:H125"/>
    <mergeCell ref="I125:N125"/>
    <mergeCell ref="G109:V109"/>
    <mergeCell ref="W109:AB109"/>
    <mergeCell ref="C110:F111"/>
    <mergeCell ref="G110:V111"/>
    <mergeCell ref="W110:AB111"/>
    <mergeCell ref="B112:B120"/>
    <mergeCell ref="C112:AB112"/>
    <mergeCell ref="C113:AB116"/>
    <mergeCell ref="C117:AB117"/>
    <mergeCell ref="C118:F118"/>
    <mergeCell ref="G100:V100"/>
    <mergeCell ref="W100:AB100"/>
    <mergeCell ref="C101:F102"/>
    <mergeCell ref="G101:V102"/>
    <mergeCell ref="W101:AB102"/>
    <mergeCell ref="B103:B111"/>
    <mergeCell ref="C103:AB103"/>
    <mergeCell ref="C104:AB107"/>
    <mergeCell ref="C108:AB108"/>
    <mergeCell ref="C109:F109"/>
    <mergeCell ref="G91:V91"/>
    <mergeCell ref="W91:AB91"/>
    <mergeCell ref="C92:F93"/>
    <mergeCell ref="G92:V93"/>
    <mergeCell ref="W92:AB93"/>
    <mergeCell ref="B94:B102"/>
    <mergeCell ref="C94:AB94"/>
    <mergeCell ref="C95:AB98"/>
    <mergeCell ref="C99:AB99"/>
    <mergeCell ref="C100:F100"/>
    <mergeCell ref="G82:V82"/>
    <mergeCell ref="W82:AB82"/>
    <mergeCell ref="C83:F84"/>
    <mergeCell ref="G83:V84"/>
    <mergeCell ref="W83:AB84"/>
    <mergeCell ref="B85:B93"/>
    <mergeCell ref="C85:AB85"/>
    <mergeCell ref="C86:AB89"/>
    <mergeCell ref="C90:AB90"/>
    <mergeCell ref="C91:F91"/>
    <mergeCell ref="B71:E71"/>
    <mergeCell ref="F71:M71"/>
    <mergeCell ref="N71:P71"/>
    <mergeCell ref="Q71:AB71"/>
    <mergeCell ref="B75:AB75"/>
    <mergeCell ref="B76:B84"/>
    <mergeCell ref="C76:AB76"/>
    <mergeCell ref="C77:AB80"/>
    <mergeCell ref="C81:AB81"/>
    <mergeCell ref="C82:F82"/>
    <mergeCell ref="B69:E69"/>
    <mergeCell ref="F69:M69"/>
    <mergeCell ref="N69:P69"/>
    <mergeCell ref="Q69:AB69"/>
    <mergeCell ref="B70:E70"/>
    <mergeCell ref="F70:M70"/>
    <mergeCell ref="N70:P70"/>
    <mergeCell ref="Q70:AB70"/>
    <mergeCell ref="Q66:AB66"/>
    <mergeCell ref="B67:E67"/>
    <mergeCell ref="F67:M67"/>
    <mergeCell ref="N67:P67"/>
    <mergeCell ref="Q67:AB67"/>
    <mergeCell ref="B68:E68"/>
    <mergeCell ref="F68:M68"/>
    <mergeCell ref="N68:P68"/>
    <mergeCell ref="Q68:AB68"/>
    <mergeCell ref="B64:E65"/>
    <mergeCell ref="F64:H64"/>
    <mergeCell ref="I64:K64"/>
    <mergeCell ref="F65:H65"/>
    <mergeCell ref="I65:K65"/>
    <mergeCell ref="B66:E66"/>
    <mergeCell ref="F66:M66"/>
    <mergeCell ref="L64:N64"/>
    <mergeCell ref="L65:N65"/>
    <mergeCell ref="N66:P66"/>
    <mergeCell ref="B215:G215"/>
    <mergeCell ref="P215:S215"/>
    <mergeCell ref="L686:AB686"/>
    <mergeCell ref="L684:AB684"/>
    <mergeCell ref="F673:J674"/>
    <mergeCell ref="B649:D649"/>
    <mergeCell ref="S677:Y678"/>
    <mergeCell ref="Z677:AB678"/>
    <mergeCell ref="B673:E674"/>
    <mergeCell ref="Q661:R662"/>
    <mergeCell ref="T215:W215"/>
    <mergeCell ref="B216:G216"/>
    <mergeCell ref="P216:S216"/>
    <mergeCell ref="P217:S217"/>
    <mergeCell ref="B231:G231"/>
    <mergeCell ref="H231:I231"/>
    <mergeCell ref="J231:K231"/>
    <mergeCell ref="L231:M231"/>
    <mergeCell ref="N231:O231"/>
    <mergeCell ref="P231:S231"/>
    <mergeCell ref="B217:G217"/>
    <mergeCell ref="B218:G218"/>
    <mergeCell ref="X236:AA245"/>
    <mergeCell ref="B237:G237"/>
    <mergeCell ref="H237:I237"/>
    <mergeCell ref="J237:K237"/>
    <mergeCell ref="L237:M237"/>
    <mergeCell ref="N237:O237"/>
    <mergeCell ref="B238:G238"/>
    <mergeCell ref="H238:I238"/>
    <mergeCell ref="J238:K238"/>
    <mergeCell ref="L238:M238"/>
    <mergeCell ref="B241:G241"/>
    <mergeCell ref="H241:I241"/>
    <mergeCell ref="J241:K241"/>
    <mergeCell ref="L241:M241"/>
    <mergeCell ref="N241:O241"/>
    <mergeCell ref="P241:S241"/>
    <mergeCell ref="B243:G243"/>
    <mergeCell ref="L243:M243"/>
    <mergeCell ref="N243:O243"/>
    <mergeCell ref="B242:G242"/>
    <mergeCell ref="H242:I242"/>
    <mergeCell ref="J242:K242"/>
    <mergeCell ref="L242:M242"/>
    <mergeCell ref="B239:G239"/>
    <mergeCell ref="H239:I239"/>
    <mergeCell ref="J239:K239"/>
    <mergeCell ref="L239:M239"/>
    <mergeCell ref="N239:O239"/>
    <mergeCell ref="B240:G240"/>
    <mergeCell ref="H240:I240"/>
    <mergeCell ref="J240:K240"/>
    <mergeCell ref="L240:M240"/>
    <mergeCell ref="P223:S223"/>
    <mergeCell ref="T224:W224"/>
    <mergeCell ref="T225:W225"/>
    <mergeCell ref="T226:W226"/>
    <mergeCell ref="T227:W227"/>
    <mergeCell ref="N242:O242"/>
    <mergeCell ref="T249:W249"/>
    <mergeCell ref="B244:G244"/>
    <mergeCell ref="H244:I244"/>
    <mergeCell ref="J244:K244"/>
    <mergeCell ref="L244:M244"/>
    <mergeCell ref="N244:O244"/>
    <mergeCell ref="B249:G249"/>
    <mergeCell ref="P249:S249"/>
    <mergeCell ref="X267:AA268"/>
    <mergeCell ref="T268:W268"/>
    <mergeCell ref="B245:G245"/>
    <mergeCell ref="H245:I245"/>
    <mergeCell ref="J245:K245"/>
    <mergeCell ref="L245:M245"/>
    <mergeCell ref="N245:O245"/>
    <mergeCell ref="P245:S245"/>
    <mergeCell ref="T245:W245"/>
    <mergeCell ref="T248:W248"/>
    <mergeCell ref="B262:AB263"/>
    <mergeCell ref="L251:M251"/>
    <mergeCell ref="N251:O251"/>
    <mergeCell ref="X246:AA247"/>
    <mergeCell ref="P248:S248"/>
    <mergeCell ref="N257:O257"/>
    <mergeCell ref="H267:K268"/>
    <mergeCell ref="T253:W253"/>
    <mergeCell ref="P251:S251"/>
    <mergeCell ref="P252:S252"/>
    <mergeCell ref="P253:S253"/>
    <mergeCell ref="B250:G250"/>
    <mergeCell ref="B257:G257"/>
    <mergeCell ref="N314:O314"/>
    <mergeCell ref="P314:S314"/>
    <mergeCell ref="X248:AA257"/>
    <mergeCell ref="P250:S250"/>
    <mergeCell ref="T250:W250"/>
    <mergeCell ref="B251:G251"/>
    <mergeCell ref="J251:K251"/>
    <mergeCell ref="B255:G255"/>
    <mergeCell ref="T251:W251"/>
    <mergeCell ref="T252:W252"/>
    <mergeCell ref="B252:G252"/>
    <mergeCell ref="B253:G253"/>
    <mergeCell ref="J310:K310"/>
    <mergeCell ref="L310:M310"/>
    <mergeCell ref="B254:G254"/>
    <mergeCell ref="B314:G314"/>
    <mergeCell ref="H314:I314"/>
    <mergeCell ref="J314:K314"/>
    <mergeCell ref="L314:M314"/>
    <mergeCell ref="X309:AA318"/>
    <mergeCell ref="P274:S274"/>
    <mergeCell ref="P275:S275"/>
    <mergeCell ref="L288:O288"/>
    <mergeCell ref="L289:O289"/>
    <mergeCell ref="H285:K285"/>
    <mergeCell ref="L255:M255"/>
    <mergeCell ref="L257:M257"/>
    <mergeCell ref="L271:O271"/>
    <mergeCell ref="L272:O272"/>
    <mergeCell ref="L273:O273"/>
    <mergeCell ref="H269:K269"/>
    <mergeCell ref="H270:K270"/>
    <mergeCell ref="L274:O274"/>
    <mergeCell ref="L275:O275"/>
    <mergeCell ref="B326:G326"/>
    <mergeCell ref="H326:I326"/>
    <mergeCell ref="L325:M325"/>
    <mergeCell ref="J324:K324"/>
    <mergeCell ref="L324:M324"/>
    <mergeCell ref="L296:O296"/>
    <mergeCell ref="L293:O293"/>
    <mergeCell ref="H294:K294"/>
    <mergeCell ref="H295:K295"/>
    <mergeCell ref="L295:O295"/>
    <mergeCell ref="B288:G288"/>
    <mergeCell ref="H287:K287"/>
    <mergeCell ref="H275:K275"/>
    <mergeCell ref="H296:K296"/>
    <mergeCell ref="H297:K297"/>
    <mergeCell ref="H293:K293"/>
    <mergeCell ref="H271:K271"/>
    <mergeCell ref="H272:K272"/>
    <mergeCell ref="H273:K273"/>
    <mergeCell ref="H274:K274"/>
    <mergeCell ref="B302:G302"/>
    <mergeCell ref="B301:G301"/>
    <mergeCell ref="B299:G299"/>
    <mergeCell ref="L292:O292"/>
    <mergeCell ref="L294:O294"/>
    <mergeCell ref="T254:W254"/>
    <mergeCell ref="T255:W255"/>
    <mergeCell ref="T256:W256"/>
    <mergeCell ref="N325:O325"/>
    <mergeCell ref="P254:S254"/>
    <mergeCell ref="P255:S255"/>
    <mergeCell ref="P256:S256"/>
    <mergeCell ref="P323:S323"/>
    <mergeCell ref="N324:O324"/>
    <mergeCell ref="P320:S320"/>
    <mergeCell ref="T309:W309"/>
    <mergeCell ref="T310:W310"/>
    <mergeCell ref="T257:W257"/>
    <mergeCell ref="T277:W277"/>
    <mergeCell ref="T269:W269"/>
    <mergeCell ref="T270:W270"/>
    <mergeCell ref="H322:I322"/>
    <mergeCell ref="J322:K322"/>
    <mergeCell ref="L322:M322"/>
    <mergeCell ref="N322:O322"/>
    <mergeCell ref="H323:I323"/>
    <mergeCell ref="J323:K323"/>
    <mergeCell ref="L323:M323"/>
    <mergeCell ref="N323:O323"/>
    <mergeCell ref="H319:K320"/>
    <mergeCell ref="L320:O320"/>
    <mergeCell ref="H317:I317"/>
    <mergeCell ref="J317:K317"/>
    <mergeCell ref="L317:M317"/>
    <mergeCell ref="H318:I318"/>
    <mergeCell ref="H325:I325"/>
    <mergeCell ref="J325:K325"/>
    <mergeCell ref="H257:I257"/>
    <mergeCell ref="J257:K257"/>
    <mergeCell ref="B319:G320"/>
    <mergeCell ref="B323:G323"/>
    <mergeCell ref="B317:G317"/>
    <mergeCell ref="B318:G318"/>
    <mergeCell ref="B272:G272"/>
    <mergeCell ref="B289:G289"/>
    <mergeCell ref="B315:G315"/>
    <mergeCell ref="H315:I315"/>
    <mergeCell ref="J315:K315"/>
    <mergeCell ref="L315:M315"/>
    <mergeCell ref="L287:O287"/>
    <mergeCell ref="J318:K318"/>
    <mergeCell ref="L318:M318"/>
    <mergeCell ref="B278:G278"/>
    <mergeCell ref="B270:G270"/>
    <mergeCell ref="H310:I310"/>
    <mergeCell ref="B277:G277"/>
    <mergeCell ref="N316:O316"/>
    <mergeCell ref="N310:O310"/>
    <mergeCell ref="L268:O268"/>
    <mergeCell ref="B287:G287"/>
    <mergeCell ref="B267:G268"/>
    <mergeCell ref="H288:K288"/>
    <mergeCell ref="H289:K289"/>
    <mergeCell ref="L285:O285"/>
    <mergeCell ref="L286:O286"/>
    <mergeCell ref="H276:K276"/>
    <mergeCell ref="H277:K277"/>
    <mergeCell ref="L269:O269"/>
    <mergeCell ref="L270:O270"/>
    <mergeCell ref="H330:I330"/>
    <mergeCell ref="J330:K330"/>
    <mergeCell ref="L330:M330"/>
    <mergeCell ref="N330:O330"/>
    <mergeCell ref="B293:G293"/>
    <mergeCell ref="B329:G329"/>
    <mergeCell ref="P310:S310"/>
    <mergeCell ref="H248:I248"/>
    <mergeCell ref="J248:K248"/>
    <mergeCell ref="N248:O248"/>
    <mergeCell ref="H249:I249"/>
    <mergeCell ref="J252:K252"/>
    <mergeCell ref="L252:M252"/>
    <mergeCell ref="N252:O252"/>
    <mergeCell ref="P232:S232"/>
    <mergeCell ref="B274:G274"/>
    <mergeCell ref="H327:I327"/>
    <mergeCell ref="J327:K327"/>
    <mergeCell ref="L327:M327"/>
    <mergeCell ref="N327:O327"/>
    <mergeCell ref="B291:G292"/>
    <mergeCell ref="H291:K292"/>
    <mergeCell ref="J326:K326"/>
    <mergeCell ref="L326:M326"/>
    <mergeCell ref="N253:O253"/>
    <mergeCell ref="P327:S327"/>
    <mergeCell ref="P315:S315"/>
    <mergeCell ref="B327:G327"/>
    <mergeCell ref="B256:G256"/>
    <mergeCell ref="B311:G311"/>
    <mergeCell ref="H311:I311"/>
    <mergeCell ref="J311:K311"/>
    <mergeCell ref="P396:S396"/>
    <mergeCell ref="T396:W396"/>
    <mergeCell ref="B395:G395"/>
    <mergeCell ref="H395:I395"/>
    <mergeCell ref="P398:S398"/>
    <mergeCell ref="T398:W398"/>
    <mergeCell ref="B397:G397"/>
    <mergeCell ref="H397:I397"/>
    <mergeCell ref="J397:K397"/>
    <mergeCell ref="L397:M397"/>
    <mergeCell ref="N397:O397"/>
    <mergeCell ref="P397:S397"/>
    <mergeCell ref="J399:K399"/>
    <mergeCell ref="L399:M399"/>
    <mergeCell ref="N399:O399"/>
    <mergeCell ref="P399:S399"/>
    <mergeCell ref="T397:W397"/>
    <mergeCell ref="B398:G398"/>
    <mergeCell ref="H398:I398"/>
    <mergeCell ref="J398:K398"/>
    <mergeCell ref="L398:M398"/>
    <mergeCell ref="N398:O398"/>
    <mergeCell ref="T399:W399"/>
    <mergeCell ref="N396:O396"/>
    <mergeCell ref="B400:G400"/>
    <mergeCell ref="H400:I400"/>
    <mergeCell ref="J400:K400"/>
    <mergeCell ref="L400:M400"/>
    <mergeCell ref="N400:O400"/>
    <mergeCell ref="P400:S400"/>
    <mergeCell ref="T400:W400"/>
    <mergeCell ref="B399:G399"/>
    <mergeCell ref="H399:I399"/>
    <mergeCell ref="P402:S402"/>
    <mergeCell ref="T402:W402"/>
    <mergeCell ref="B401:G401"/>
    <mergeCell ref="H401:I401"/>
    <mergeCell ref="J401:K401"/>
    <mergeCell ref="L401:M401"/>
    <mergeCell ref="N401:O401"/>
    <mergeCell ref="P401:S401"/>
    <mergeCell ref="J403:K403"/>
    <mergeCell ref="L403:M403"/>
    <mergeCell ref="N403:O403"/>
    <mergeCell ref="P403:S403"/>
    <mergeCell ref="T401:W401"/>
    <mergeCell ref="B402:G402"/>
    <mergeCell ref="H402:I402"/>
    <mergeCell ref="J402:K402"/>
    <mergeCell ref="L402:M402"/>
    <mergeCell ref="N402:O402"/>
    <mergeCell ref="T403:W403"/>
    <mergeCell ref="B404:G404"/>
    <mergeCell ref="H404:I404"/>
    <mergeCell ref="J404:K404"/>
    <mergeCell ref="L404:M404"/>
    <mergeCell ref="N404:O404"/>
    <mergeCell ref="P404:S404"/>
    <mergeCell ref="T404:W404"/>
    <mergeCell ref="B403:G403"/>
    <mergeCell ref="H403:I403"/>
    <mergeCell ref="P407:S407"/>
    <mergeCell ref="T407:W407"/>
    <mergeCell ref="B408:G408"/>
    <mergeCell ref="P408:S408"/>
    <mergeCell ref="T408:W408"/>
    <mergeCell ref="B405:G406"/>
    <mergeCell ref="H405:K406"/>
    <mergeCell ref="L406:O406"/>
    <mergeCell ref="T406:W406"/>
    <mergeCell ref="B407:G407"/>
    <mergeCell ref="T409:W409"/>
    <mergeCell ref="B410:G410"/>
    <mergeCell ref="P410:S410"/>
    <mergeCell ref="T410:W410"/>
    <mergeCell ref="B409:G409"/>
    <mergeCell ref="P409:S409"/>
    <mergeCell ref="H410:K410"/>
    <mergeCell ref="L410:O410"/>
    <mergeCell ref="H407:K407"/>
    <mergeCell ref="L407:O407"/>
    <mergeCell ref="H408:K408"/>
    <mergeCell ref="L408:O408"/>
    <mergeCell ref="H409:K409"/>
    <mergeCell ref="L409:O409"/>
    <mergeCell ref="T411:W411"/>
    <mergeCell ref="B412:G412"/>
    <mergeCell ref="P412:S412"/>
    <mergeCell ref="T412:W412"/>
    <mergeCell ref="B411:G411"/>
    <mergeCell ref="P411:S411"/>
    <mergeCell ref="H411:K411"/>
    <mergeCell ref="L411:O411"/>
    <mergeCell ref="H412:K412"/>
    <mergeCell ref="L412:O412"/>
    <mergeCell ref="T413:W413"/>
    <mergeCell ref="B414:G414"/>
    <mergeCell ref="P414:S414"/>
    <mergeCell ref="T414:W414"/>
    <mergeCell ref="B413:G413"/>
    <mergeCell ref="P413:S413"/>
    <mergeCell ref="H414:K414"/>
    <mergeCell ref="L414:O414"/>
    <mergeCell ref="H413:K413"/>
    <mergeCell ref="L413:O413"/>
    <mergeCell ref="T415:W415"/>
    <mergeCell ref="B416:G416"/>
    <mergeCell ref="P416:S416"/>
    <mergeCell ref="T416:W416"/>
    <mergeCell ref="B415:G415"/>
    <mergeCell ref="P415:S415"/>
    <mergeCell ref="H415:K415"/>
    <mergeCell ref="L415:O415"/>
    <mergeCell ref="H416:K416"/>
    <mergeCell ref="L416:O416"/>
    <mergeCell ref="H417:K418"/>
    <mergeCell ref="L418:O418"/>
    <mergeCell ref="T418:W418"/>
    <mergeCell ref="B419:G419"/>
    <mergeCell ref="H419:I419"/>
    <mergeCell ref="J419:K419"/>
    <mergeCell ref="L419:M419"/>
    <mergeCell ref="N419:O419"/>
    <mergeCell ref="P419:S419"/>
    <mergeCell ref="B420:G420"/>
    <mergeCell ref="H420:I420"/>
    <mergeCell ref="J420:K420"/>
    <mergeCell ref="L420:M420"/>
    <mergeCell ref="N420:O420"/>
    <mergeCell ref="P420:S420"/>
    <mergeCell ref="B421:G421"/>
    <mergeCell ref="H421:I421"/>
    <mergeCell ref="J421:K421"/>
    <mergeCell ref="L421:M421"/>
    <mergeCell ref="N421:O421"/>
    <mergeCell ref="P421:S421"/>
    <mergeCell ref="B422:G422"/>
    <mergeCell ref="H422:I422"/>
    <mergeCell ref="J422:K422"/>
    <mergeCell ref="L422:M422"/>
    <mergeCell ref="N422:O422"/>
    <mergeCell ref="P422:S422"/>
    <mergeCell ref="N424:O424"/>
    <mergeCell ref="P424:S424"/>
    <mergeCell ref="T424:W424"/>
    <mergeCell ref="B423:G423"/>
    <mergeCell ref="H423:I423"/>
    <mergeCell ref="J423:K423"/>
    <mergeCell ref="L423:M423"/>
    <mergeCell ref="N423:O423"/>
    <mergeCell ref="P423:S423"/>
    <mergeCell ref="B425:G425"/>
    <mergeCell ref="H425:I425"/>
    <mergeCell ref="J425:K425"/>
    <mergeCell ref="L425:M425"/>
    <mergeCell ref="N425:O425"/>
    <mergeCell ref="T423:W423"/>
    <mergeCell ref="B424:G424"/>
    <mergeCell ref="H424:I424"/>
    <mergeCell ref="J424:K424"/>
    <mergeCell ref="L424:M424"/>
    <mergeCell ref="P425:S425"/>
    <mergeCell ref="L683:AB683"/>
    <mergeCell ref="B481:F482"/>
    <mergeCell ref="I648:L648"/>
    <mergeCell ref="S675:Y676"/>
    <mergeCell ref="Z675:AB676"/>
    <mergeCell ref="B667:AB667"/>
    <mergeCell ref="K487:L487"/>
    <mergeCell ref="B489:L490"/>
    <mergeCell ref="M489:AB490"/>
    <mergeCell ref="X488:AB488"/>
    <mergeCell ref="M663:N664"/>
    <mergeCell ref="O663:P664"/>
    <mergeCell ref="B499:AB499"/>
    <mergeCell ref="K481:AB481"/>
    <mergeCell ref="G481:J482"/>
    <mergeCell ref="L682:AB682"/>
    <mergeCell ref="M487:W487"/>
    <mergeCell ref="B663:B664"/>
    <mergeCell ref="C663:D664"/>
    <mergeCell ref="B515:AB515"/>
    <mergeCell ref="C661:D662"/>
    <mergeCell ref="E661:F662"/>
    <mergeCell ref="G661:H662"/>
    <mergeCell ref="I661:J662"/>
    <mergeCell ref="K661:L662"/>
    <mergeCell ref="E663:F664"/>
    <mergeCell ref="G663:H664"/>
    <mergeCell ref="I663:J664"/>
    <mergeCell ref="K663:L664"/>
    <mergeCell ref="B629:B630"/>
    <mergeCell ref="I660:J660"/>
    <mergeCell ref="L498:N498"/>
    <mergeCell ref="M628:N628"/>
    <mergeCell ref="C654:G654"/>
    <mergeCell ref="C655:G655"/>
    <mergeCell ref="C656:G656"/>
    <mergeCell ref="K659:N659"/>
    <mergeCell ref="O629:P629"/>
    <mergeCell ref="I628:J628"/>
    <mergeCell ref="I496:K497"/>
    <mergeCell ref="L497:N497"/>
    <mergeCell ref="L496:N496"/>
    <mergeCell ref="K660:L660"/>
    <mergeCell ref="M660:N660"/>
    <mergeCell ref="H656:V656"/>
    <mergeCell ref="B650:AB650"/>
    <mergeCell ref="G659:J659"/>
    <mergeCell ref="B638:E639"/>
    <mergeCell ref="F637:J637"/>
    <mergeCell ref="E649:H649"/>
    <mergeCell ref="I649:L649"/>
    <mergeCell ref="H651:V651"/>
    <mergeCell ref="E629:F629"/>
    <mergeCell ref="G629:H629"/>
    <mergeCell ref="I629:J629"/>
    <mergeCell ref="K629:L629"/>
    <mergeCell ref="M629:N629"/>
    <mergeCell ref="K630:L630"/>
    <mergeCell ref="M630:N630"/>
    <mergeCell ref="E630:F630"/>
    <mergeCell ref="V609:W609"/>
    <mergeCell ref="S605:U605"/>
    <mergeCell ref="B631:B632"/>
    <mergeCell ref="C631:D631"/>
    <mergeCell ref="L685:AB685"/>
    <mergeCell ref="O660:P660"/>
    <mergeCell ref="S625:T626"/>
    <mergeCell ref="S627:T628"/>
    <mergeCell ref="S629:T630"/>
    <mergeCell ref="Q629:R629"/>
    <mergeCell ref="H654:V654"/>
    <mergeCell ref="W654:AB654"/>
    <mergeCell ref="H655:V655"/>
    <mergeCell ref="W655:AB655"/>
    <mergeCell ref="W656:AB656"/>
    <mergeCell ref="W651:AB651"/>
    <mergeCell ref="C652:G652"/>
    <mergeCell ref="H652:V652"/>
    <mergeCell ref="W652:AB652"/>
    <mergeCell ref="C653:G653"/>
    <mergeCell ref="H653:V653"/>
    <mergeCell ref="W653:AB653"/>
    <mergeCell ref="C651:G651"/>
    <mergeCell ref="B677:E678"/>
    <mergeCell ref="F677:J678"/>
    <mergeCell ref="K677:M678"/>
    <mergeCell ref="N677:R678"/>
    <mergeCell ref="B675:E676"/>
    <mergeCell ref="F675:J676"/>
    <mergeCell ref="K675:M676"/>
    <mergeCell ref="N675:R676"/>
    <mergeCell ref="K673:M674"/>
    <mergeCell ref="N673:R674"/>
    <mergeCell ref="S673:Y674"/>
    <mergeCell ref="Z673:AB674"/>
    <mergeCell ref="B671:E672"/>
    <mergeCell ref="Z570:AA570"/>
    <mergeCell ref="B570:F571"/>
    <mergeCell ref="F671:J672"/>
    <mergeCell ref="K671:M672"/>
    <mergeCell ref="N671:R672"/>
    <mergeCell ref="S671:Y672"/>
    <mergeCell ref="Z671:AB672"/>
    <mergeCell ref="S668:Y668"/>
    <mergeCell ref="Z668:AB668"/>
    <mergeCell ref="B669:E670"/>
    <mergeCell ref="F669:J670"/>
    <mergeCell ref="K669:M670"/>
    <mergeCell ref="N669:R670"/>
    <mergeCell ref="S669:Y670"/>
    <mergeCell ref="Z669:AB670"/>
    <mergeCell ref="O659:R659"/>
    <mergeCell ref="C660:D660"/>
    <mergeCell ref="B668:E668"/>
    <mergeCell ref="F668:J668"/>
    <mergeCell ref="K668:M668"/>
    <mergeCell ref="N668:R668"/>
    <mergeCell ref="M661:N662"/>
    <mergeCell ref="O661:P662"/>
    <mergeCell ref="Q663:R664"/>
    <mergeCell ref="B661:B662"/>
    <mergeCell ref="E660:F660"/>
    <mergeCell ref="G660:H660"/>
    <mergeCell ref="Q660:R660"/>
    <mergeCell ref="B659:B660"/>
    <mergeCell ref="C659:F659"/>
    <mergeCell ref="B648:D648"/>
    <mergeCell ref="E648:H648"/>
    <mergeCell ref="Q141:AB141"/>
    <mergeCell ref="S601:U601"/>
    <mergeCell ref="V601:W601"/>
    <mergeCell ref="V605:W605"/>
    <mergeCell ref="S609:U609"/>
    <mergeCell ref="J602:L602"/>
    <mergeCell ref="M602:N602"/>
    <mergeCell ref="Q602:R602"/>
    <mergeCell ref="J605:L605"/>
    <mergeCell ref="M605:N605"/>
    <mergeCell ref="Q605:R605"/>
    <mergeCell ref="Z610:AA610"/>
    <mergeCell ref="Z606:AA606"/>
    <mergeCell ref="J609:L609"/>
    <mergeCell ref="M609:N609"/>
    <mergeCell ref="Q609:R609"/>
    <mergeCell ref="B549:AA549"/>
    <mergeCell ref="Z605:AA605"/>
    <mergeCell ref="V604:W604"/>
    <mergeCell ref="Z604:AA604"/>
    <mergeCell ref="J603:L603"/>
    <mergeCell ref="J600:L600"/>
    <mergeCell ref="Z600:AA600"/>
    <mergeCell ref="M599:N599"/>
    <mergeCell ref="J597:L597"/>
    <mergeCell ref="J599:L599"/>
    <mergeCell ref="G596:I597"/>
    <mergeCell ref="Q608:R608"/>
    <mergeCell ref="X587:Y587"/>
    <mergeCell ref="Z590:AA590"/>
    <mergeCell ref="Z568:AA568"/>
    <mergeCell ref="Z571:AA571"/>
    <mergeCell ref="Q573:R573"/>
    <mergeCell ref="Q587:R589"/>
    <mergeCell ref="AB585:AB589"/>
    <mergeCell ref="R496:T496"/>
    <mergeCell ref="R497:T497"/>
    <mergeCell ref="Q606:R606"/>
    <mergeCell ref="S606:U606"/>
    <mergeCell ref="V606:W606"/>
    <mergeCell ref="B585:AA585"/>
    <mergeCell ref="J550:L553"/>
    <mergeCell ref="O498:Q498"/>
    <mergeCell ref="R498:T498"/>
    <mergeCell ref="S604:U604"/>
    <mergeCell ref="Q140:AB140"/>
    <mergeCell ref="I134:K134"/>
    <mergeCell ref="I135:K135"/>
    <mergeCell ref="F135:H135"/>
    <mergeCell ref="B550:F553"/>
    <mergeCell ref="O496:Q497"/>
    <mergeCell ref="B486:F487"/>
    <mergeCell ref="G486:J487"/>
    <mergeCell ref="F137:M137"/>
    <mergeCell ref="N137:P137"/>
    <mergeCell ref="M603:N603"/>
    <mergeCell ref="Q603:R603"/>
    <mergeCell ref="S603:U603"/>
    <mergeCell ref="V603:W603"/>
    <mergeCell ref="Z603:AA603"/>
    <mergeCell ref="J604:L604"/>
    <mergeCell ref="M604:N604"/>
    <mergeCell ref="Q604:R604"/>
    <mergeCell ref="N141:P141"/>
    <mergeCell ref="V602:W602"/>
    <mergeCell ref="V600:W600"/>
    <mergeCell ref="Z602:AA602"/>
    <mergeCell ref="Q599:R599"/>
    <mergeCell ref="J598:L598"/>
    <mergeCell ref="Q600:R600"/>
    <mergeCell ref="S600:U600"/>
    <mergeCell ref="S599:U599"/>
    <mergeCell ref="V599:W599"/>
    <mergeCell ref="Z598:AA598"/>
    <mergeCell ref="M597:N597"/>
    <mergeCell ref="Q597:R597"/>
    <mergeCell ref="M596:N596"/>
    <mergeCell ref="J596:L596"/>
    <mergeCell ref="V592:W592"/>
    <mergeCell ref="Z592:AA592"/>
    <mergeCell ref="Z601:AA601"/>
    <mergeCell ref="B138:E138"/>
    <mergeCell ref="B139:E139"/>
    <mergeCell ref="N139:P139"/>
    <mergeCell ref="Q139:AB139"/>
    <mergeCell ref="B140:E140"/>
    <mergeCell ref="F140:M140"/>
    <mergeCell ref="N140:P140"/>
    <mergeCell ref="B141:E141"/>
    <mergeCell ref="F141:M141"/>
    <mergeCell ref="J593:L593"/>
    <mergeCell ref="J595:L595"/>
    <mergeCell ref="M595:N595"/>
    <mergeCell ref="P229:S229"/>
    <mergeCell ref="L426:M426"/>
    <mergeCell ref="N426:O426"/>
    <mergeCell ref="B427:G427"/>
    <mergeCell ref="Q595:R595"/>
    <mergeCell ref="S595:U595"/>
    <mergeCell ref="V595:W595"/>
    <mergeCell ref="O587:P587"/>
    <mergeCell ref="H191:K191"/>
    <mergeCell ref="Z595:AA595"/>
    <mergeCell ref="Z575:AA575"/>
    <mergeCell ref="T191:W191"/>
    <mergeCell ref="T192:W192"/>
    <mergeCell ref="P228:S228"/>
    <mergeCell ref="F139:M139"/>
    <mergeCell ref="V591:W591"/>
    <mergeCell ref="S593:U593"/>
    <mergeCell ref="V593:W593"/>
    <mergeCell ref="Z593:AA593"/>
    <mergeCell ref="Q594:R594"/>
    <mergeCell ref="Q137:AB137"/>
    <mergeCell ref="F138:M138"/>
    <mergeCell ref="N138:P138"/>
    <mergeCell ref="Q138:AB138"/>
    <mergeCell ref="J590:L590"/>
    <mergeCell ref="M590:N590"/>
    <mergeCell ref="Q590:R590"/>
    <mergeCell ref="S590:U590"/>
    <mergeCell ref="L186:O186"/>
    <mergeCell ref="L187:O187"/>
    <mergeCell ref="V596:W596"/>
    <mergeCell ref="V594:W594"/>
    <mergeCell ref="S592:U592"/>
    <mergeCell ref="T425:W425"/>
    <mergeCell ref="T427:W427"/>
    <mergeCell ref="T428:W428"/>
    <mergeCell ref="P426:S426"/>
    <mergeCell ref="T426:W426"/>
    <mergeCell ref="P428:S428"/>
    <mergeCell ref="V575:W575"/>
    <mergeCell ref="P170:S170"/>
    <mergeCell ref="T170:W170"/>
    <mergeCell ref="L171:M171"/>
    <mergeCell ref="N171:O171"/>
    <mergeCell ref="P171:S171"/>
    <mergeCell ref="T171:W171"/>
    <mergeCell ref="T358:W358"/>
    <mergeCell ref="T359:W359"/>
    <mergeCell ref="T360:W360"/>
    <mergeCell ref="L355:O355"/>
    <mergeCell ref="L359:O359"/>
    <mergeCell ref="L249:M249"/>
    <mergeCell ref="B25:B33"/>
    <mergeCell ref="C25:AB25"/>
    <mergeCell ref="C26:AB29"/>
    <mergeCell ref="C30:AB30"/>
    <mergeCell ref="C31:F31"/>
    <mergeCell ref="V590:W590"/>
    <mergeCell ref="AB554:AB576"/>
    <mergeCell ref="B136:E136"/>
    <mergeCell ref="F136:M136"/>
    <mergeCell ref="N136:P136"/>
    <mergeCell ref="W31:AB31"/>
    <mergeCell ref="J591:L591"/>
    <mergeCell ref="M591:N591"/>
    <mergeCell ref="Q591:R591"/>
    <mergeCell ref="S591:U591"/>
    <mergeCell ref="Z591:AA591"/>
    <mergeCell ref="H185:K185"/>
    <mergeCell ref="H188:K188"/>
    <mergeCell ref="H189:K189"/>
    <mergeCell ref="H190:K190"/>
    <mergeCell ref="B34:B42"/>
    <mergeCell ref="C34:AB34"/>
    <mergeCell ref="C35:AB38"/>
    <mergeCell ref="C39:AB39"/>
    <mergeCell ref="C40:F40"/>
    <mergeCell ref="G40:V40"/>
    <mergeCell ref="G41:V42"/>
    <mergeCell ref="W41:AB42"/>
    <mergeCell ref="B43:B51"/>
    <mergeCell ref="C43:AB43"/>
    <mergeCell ref="C44:AB47"/>
    <mergeCell ref="C48:AB48"/>
    <mergeCell ref="C49:F49"/>
    <mergeCell ref="G49:V49"/>
    <mergeCell ref="G50:V51"/>
    <mergeCell ref="W50:AB51"/>
    <mergeCell ref="C32:F33"/>
    <mergeCell ref="G32:V33"/>
    <mergeCell ref="W32:AB33"/>
    <mergeCell ref="G14:V15"/>
    <mergeCell ref="W14:AB15"/>
    <mergeCell ref="C22:F22"/>
    <mergeCell ref="G22:V22"/>
    <mergeCell ref="W22:AB22"/>
    <mergeCell ref="C23:F24"/>
    <mergeCell ref="G31:V31"/>
    <mergeCell ref="C629:D629"/>
    <mergeCell ref="B7:B15"/>
    <mergeCell ref="C7:AB7"/>
    <mergeCell ref="C8:AB11"/>
    <mergeCell ref="C12:AB12"/>
    <mergeCell ref="C13:F13"/>
    <mergeCell ref="G13:V13"/>
    <mergeCell ref="W13:AB13"/>
    <mergeCell ref="C14:F15"/>
    <mergeCell ref="L185:O185"/>
    <mergeCell ref="P427:S427"/>
    <mergeCell ref="B428:G428"/>
    <mergeCell ref="H428:I428"/>
    <mergeCell ref="J428:K428"/>
    <mergeCell ref="L428:M428"/>
    <mergeCell ref="N428:O428"/>
    <mergeCell ref="X169:AA170"/>
    <mergeCell ref="L170:O170"/>
    <mergeCell ref="Q607:R607"/>
    <mergeCell ref="J611:L611"/>
    <mergeCell ref="G627:H627"/>
    <mergeCell ref="J592:L592"/>
    <mergeCell ref="M592:N592"/>
    <mergeCell ref="M593:N593"/>
    <mergeCell ref="M611:N611"/>
    <mergeCell ref="H186:K186"/>
    <mergeCell ref="B426:G426"/>
    <mergeCell ref="H426:I426"/>
    <mergeCell ref="J426:K426"/>
    <mergeCell ref="H187:K187"/>
    <mergeCell ref="T361:W361"/>
    <mergeCell ref="T363:W363"/>
    <mergeCell ref="P363:S363"/>
    <mergeCell ref="T291:W291"/>
    <mergeCell ref="P292:S292"/>
    <mergeCell ref="T292:W292"/>
    <mergeCell ref="P311:S311"/>
    <mergeCell ref="T311:W311"/>
    <mergeCell ref="T315:W315"/>
    <mergeCell ref="P316:S316"/>
    <mergeCell ref="L427:M427"/>
    <mergeCell ref="N427:O427"/>
    <mergeCell ref="K486:AB486"/>
    <mergeCell ref="Z599:AA599"/>
    <mergeCell ref="J601:L601"/>
    <mergeCell ref="M601:N601"/>
    <mergeCell ref="S597:U597"/>
    <mergeCell ref="V597:W597"/>
    <mergeCell ref="Z597:AA597"/>
    <mergeCell ref="M598:N598"/>
    <mergeCell ref="P367:S367"/>
    <mergeCell ref="B361:G361"/>
    <mergeCell ref="H362:K362"/>
    <mergeCell ref="B376:G376"/>
    <mergeCell ref="B363:G363"/>
    <mergeCell ref="P359:S359"/>
    <mergeCell ref="P360:S360"/>
    <mergeCell ref="H376:K376"/>
    <mergeCell ref="L376:O376"/>
    <mergeCell ref="B359:G359"/>
    <mergeCell ref="H361:K361"/>
    <mergeCell ref="L360:O360"/>
    <mergeCell ref="L361:O361"/>
    <mergeCell ref="L357:O357"/>
    <mergeCell ref="L358:O358"/>
    <mergeCell ref="Q626:R626"/>
    <mergeCell ref="M563:N563"/>
    <mergeCell ref="Q563:R563"/>
    <mergeCell ref="J562:L562"/>
    <mergeCell ref="M562:N562"/>
    <mergeCell ref="J427:K427"/>
    <mergeCell ref="H359:K359"/>
    <mergeCell ref="P361:S361"/>
    <mergeCell ref="P362:S362"/>
    <mergeCell ref="Q596:R596"/>
    <mergeCell ref="Q593:R593"/>
    <mergeCell ref="Q592:R592"/>
    <mergeCell ref="J574:L574"/>
    <mergeCell ref="M574:N574"/>
    <mergeCell ref="S575:U575"/>
    <mergeCell ref="L362:O362"/>
    <mergeCell ref="G600:I601"/>
    <mergeCell ref="Z638:AB638"/>
    <mergeCell ref="N637:R637"/>
    <mergeCell ref="N638:R639"/>
    <mergeCell ref="S642:Y643"/>
    <mergeCell ref="Z642:AB642"/>
    <mergeCell ref="Z643:AB643"/>
    <mergeCell ref="Z637:AB637"/>
    <mergeCell ref="S637:Y637"/>
    <mergeCell ref="Z639:AB639"/>
    <mergeCell ref="S640:Y641"/>
    <mergeCell ref="B642:E643"/>
    <mergeCell ref="F642:J643"/>
    <mergeCell ref="K642:M643"/>
    <mergeCell ref="N642:R643"/>
    <mergeCell ref="B640:E641"/>
    <mergeCell ref="F640:J641"/>
    <mergeCell ref="K640:M641"/>
    <mergeCell ref="N640:R641"/>
    <mergeCell ref="Z640:AB640"/>
    <mergeCell ref="Z641:AB641"/>
    <mergeCell ref="S638:Y639"/>
    <mergeCell ref="K638:M639"/>
    <mergeCell ref="F638:J639"/>
    <mergeCell ref="K637:M637"/>
    <mergeCell ref="E628:F628"/>
    <mergeCell ref="C628:D628"/>
    <mergeCell ref="G628:H628"/>
    <mergeCell ref="I630:J630"/>
    <mergeCell ref="B637:E637"/>
    <mergeCell ref="G630:H630"/>
    <mergeCell ref="C630:D630"/>
    <mergeCell ref="B627:B628"/>
    <mergeCell ref="C627:D627"/>
    <mergeCell ref="E627:F627"/>
    <mergeCell ref="C626:D626"/>
    <mergeCell ref="E626:F626"/>
    <mergeCell ref="Q628:R628"/>
    <mergeCell ref="O627:P627"/>
    <mergeCell ref="I626:J626"/>
    <mergeCell ref="K626:L626"/>
    <mergeCell ref="G626:H626"/>
    <mergeCell ref="B625:B626"/>
    <mergeCell ref="C625:F625"/>
    <mergeCell ref="O625:R625"/>
    <mergeCell ref="Q627:R627"/>
    <mergeCell ref="M626:N626"/>
    <mergeCell ref="O626:P626"/>
    <mergeCell ref="G625:J625"/>
    <mergeCell ref="K625:N625"/>
    <mergeCell ref="I627:J627"/>
    <mergeCell ref="K627:L627"/>
    <mergeCell ref="O630:P630"/>
    <mergeCell ref="Q630:R630"/>
    <mergeCell ref="K628:L628"/>
    <mergeCell ref="M627:N627"/>
    <mergeCell ref="O628:P628"/>
    <mergeCell ref="AB590:AB612"/>
    <mergeCell ref="Z594:AA594"/>
    <mergeCell ref="B600:F601"/>
    <mergeCell ref="Q601:R601"/>
    <mergeCell ref="B174:G174"/>
    <mergeCell ref="H174:I174"/>
    <mergeCell ref="J174:K174"/>
    <mergeCell ref="H250:I250"/>
    <mergeCell ref="J250:K250"/>
    <mergeCell ref="J575:L575"/>
    <mergeCell ref="M575:N575"/>
    <mergeCell ref="Q575:R575"/>
    <mergeCell ref="Z611:AA611"/>
    <mergeCell ref="G610:I611"/>
    <mergeCell ref="B594:F595"/>
    <mergeCell ref="G594:I595"/>
    <mergeCell ref="B596:F597"/>
    <mergeCell ref="B610:F611"/>
    <mergeCell ref="J606:L606"/>
    <mergeCell ref="S596:U596"/>
    <mergeCell ref="Z596:AA596"/>
    <mergeCell ref="S608:U608"/>
    <mergeCell ref="Q574:R574"/>
    <mergeCell ref="S574:U574"/>
    <mergeCell ref="V574:W574"/>
    <mergeCell ref="B604:F605"/>
    <mergeCell ref="G604:I605"/>
    <mergeCell ref="G586:I589"/>
    <mergeCell ref="J586:L589"/>
    <mergeCell ref="M587:N589"/>
    <mergeCell ref="B581:AA581"/>
    <mergeCell ref="G592:I593"/>
    <mergeCell ref="G570:I571"/>
    <mergeCell ref="J570:L570"/>
    <mergeCell ref="M570:N570"/>
    <mergeCell ref="V569:W569"/>
    <mergeCell ref="S570:U570"/>
    <mergeCell ref="V570:W570"/>
    <mergeCell ref="J569:L569"/>
    <mergeCell ref="B602:F603"/>
    <mergeCell ref="G602:I603"/>
    <mergeCell ref="Q570:R570"/>
    <mergeCell ref="J571:L571"/>
    <mergeCell ref="V571:W571"/>
    <mergeCell ref="M573:N573"/>
    <mergeCell ref="V573:W573"/>
    <mergeCell ref="B586:F589"/>
    <mergeCell ref="S568:U568"/>
    <mergeCell ref="V568:W568"/>
    <mergeCell ref="M571:N571"/>
    <mergeCell ref="Q571:R571"/>
    <mergeCell ref="S571:U571"/>
    <mergeCell ref="M568:N568"/>
    <mergeCell ref="Q568:R568"/>
    <mergeCell ref="M569:N569"/>
    <mergeCell ref="Q569:R569"/>
    <mergeCell ref="S569:U569"/>
    <mergeCell ref="S594:U594"/>
    <mergeCell ref="J594:L594"/>
    <mergeCell ref="M594:N594"/>
    <mergeCell ref="Q598:R598"/>
    <mergeCell ref="S598:U598"/>
    <mergeCell ref="V598:W598"/>
    <mergeCell ref="S602:U602"/>
    <mergeCell ref="V563:W563"/>
    <mergeCell ref="S566:U566"/>
    <mergeCell ref="V566:W566"/>
    <mergeCell ref="Z566:AA566"/>
    <mergeCell ref="J567:L567"/>
    <mergeCell ref="M567:N567"/>
    <mergeCell ref="Q567:R567"/>
    <mergeCell ref="S567:U567"/>
    <mergeCell ref="V567:W567"/>
    <mergeCell ref="Z567:AA567"/>
    <mergeCell ref="B566:F567"/>
    <mergeCell ref="G566:I567"/>
    <mergeCell ref="J566:L566"/>
    <mergeCell ref="M566:N566"/>
    <mergeCell ref="Q566:R566"/>
    <mergeCell ref="B568:F569"/>
    <mergeCell ref="G568:I569"/>
    <mergeCell ref="J568:L568"/>
    <mergeCell ref="Z569:AA569"/>
    <mergeCell ref="S558:U558"/>
    <mergeCell ref="V558:W558"/>
    <mergeCell ref="Z558:AA558"/>
    <mergeCell ref="J559:L559"/>
    <mergeCell ref="M559:N559"/>
    <mergeCell ref="Q559:R559"/>
    <mergeCell ref="S559:U559"/>
    <mergeCell ref="V559:W559"/>
    <mergeCell ref="Z559:AA559"/>
    <mergeCell ref="B562:F563"/>
    <mergeCell ref="G562:I563"/>
    <mergeCell ref="V564:W564"/>
    <mergeCell ref="Z564:AA564"/>
    <mergeCell ref="J565:L565"/>
    <mergeCell ref="M565:N565"/>
    <mergeCell ref="Q565:R565"/>
    <mergeCell ref="S565:U565"/>
    <mergeCell ref="V565:W565"/>
    <mergeCell ref="Z565:AA565"/>
    <mergeCell ref="B564:F565"/>
    <mergeCell ref="G564:I565"/>
    <mergeCell ref="J564:L564"/>
    <mergeCell ref="M564:N564"/>
    <mergeCell ref="Q564:R564"/>
    <mergeCell ref="S564:U564"/>
    <mergeCell ref="Q562:R562"/>
    <mergeCell ref="Z563:AA563"/>
    <mergeCell ref="S562:U562"/>
    <mergeCell ref="V562:W562"/>
    <mergeCell ref="Z562:AA562"/>
    <mergeCell ref="J563:L563"/>
    <mergeCell ref="S563:U563"/>
    <mergeCell ref="G558:I559"/>
    <mergeCell ref="J558:L558"/>
    <mergeCell ref="M558:N558"/>
    <mergeCell ref="Q558:R558"/>
    <mergeCell ref="B560:F561"/>
    <mergeCell ref="G560:I561"/>
    <mergeCell ref="J560:L560"/>
    <mergeCell ref="M560:N560"/>
    <mergeCell ref="Q560:R560"/>
    <mergeCell ref="V556:W556"/>
    <mergeCell ref="Z556:AA556"/>
    <mergeCell ref="J557:L557"/>
    <mergeCell ref="M557:N557"/>
    <mergeCell ref="Q557:R557"/>
    <mergeCell ref="S557:U557"/>
    <mergeCell ref="V557:W557"/>
    <mergeCell ref="Z557:AA557"/>
    <mergeCell ref="B556:F557"/>
    <mergeCell ref="G556:I557"/>
    <mergeCell ref="J556:L556"/>
    <mergeCell ref="M556:N556"/>
    <mergeCell ref="Q556:R556"/>
    <mergeCell ref="S556:U556"/>
    <mergeCell ref="S560:U560"/>
    <mergeCell ref="V560:W560"/>
    <mergeCell ref="Z560:AA560"/>
    <mergeCell ref="J561:L561"/>
    <mergeCell ref="M561:N561"/>
    <mergeCell ref="Q561:R561"/>
    <mergeCell ref="S561:U561"/>
    <mergeCell ref="V561:W561"/>
    <mergeCell ref="Z561:AA561"/>
    <mergeCell ref="J555:L555"/>
    <mergeCell ref="M555:N555"/>
    <mergeCell ref="Q555:R555"/>
    <mergeCell ref="S555:U555"/>
    <mergeCell ref="V555:W555"/>
    <mergeCell ref="Z555:AA555"/>
    <mergeCell ref="S554:U554"/>
    <mergeCell ref="AA534:AB534"/>
    <mergeCell ref="C533:D533"/>
    <mergeCell ref="E533:F533"/>
    <mergeCell ref="G533:H533"/>
    <mergeCell ref="I533:J533"/>
    <mergeCell ref="R533:S533"/>
    <mergeCell ref="X533:Z533"/>
    <mergeCell ref="K533:L533"/>
    <mergeCell ref="P533:Q533"/>
    <mergeCell ref="U533:W533"/>
    <mergeCell ref="E538:J538"/>
    <mergeCell ref="E540:J540"/>
    <mergeCell ref="C538:D538"/>
    <mergeCell ref="C539:D539"/>
    <mergeCell ref="C540:D540"/>
    <mergeCell ref="K534:L534"/>
    <mergeCell ref="M533:N533"/>
    <mergeCell ref="U534:W534"/>
    <mergeCell ref="K538:AB538"/>
    <mergeCell ref="AA533:AB533"/>
    <mergeCell ref="P534:Q534"/>
    <mergeCell ref="X535:Z535"/>
    <mergeCell ref="AA535:AB535"/>
    <mergeCell ref="K529:O529"/>
    <mergeCell ref="P529:T529"/>
    <mergeCell ref="U529:AB529"/>
    <mergeCell ref="P530:T530"/>
    <mergeCell ref="P531:Q532"/>
    <mergeCell ref="R531:S532"/>
    <mergeCell ref="U531:W532"/>
    <mergeCell ref="X531:Z532"/>
    <mergeCell ref="F521:S521"/>
    <mergeCell ref="I531:J532"/>
    <mergeCell ref="K530:O530"/>
    <mergeCell ref="K531:L532"/>
    <mergeCell ref="M531:N532"/>
    <mergeCell ref="U530:AB530"/>
    <mergeCell ref="O552:O553"/>
    <mergeCell ref="P552:P553"/>
    <mergeCell ref="Z554:AA554"/>
    <mergeCell ref="Y500:AB500"/>
    <mergeCell ref="V503:X503"/>
    <mergeCell ref="F519:S519"/>
    <mergeCell ref="T519:X519"/>
    <mergeCell ref="Y519:AB519"/>
    <mergeCell ref="B520:E520"/>
    <mergeCell ref="F520:S520"/>
    <mergeCell ref="C531:D532"/>
    <mergeCell ref="Y521:AB521"/>
    <mergeCell ref="B523:AB523"/>
    <mergeCell ref="B524:AB524"/>
    <mergeCell ref="B521:E521"/>
    <mergeCell ref="B510:E510"/>
    <mergeCell ref="F510:H510"/>
    <mergeCell ref="T520:X520"/>
    <mergeCell ref="Y520:AB520"/>
    <mergeCell ref="B518:E518"/>
    <mergeCell ref="F518:S518"/>
    <mergeCell ref="T518:X518"/>
    <mergeCell ref="Y518:AB518"/>
    <mergeCell ref="B513:AB513"/>
    <mergeCell ref="B519:E519"/>
    <mergeCell ref="T531:T532"/>
    <mergeCell ref="AA531:AB532"/>
    <mergeCell ref="O531:O532"/>
    <mergeCell ref="B528:B532"/>
    <mergeCell ref="E531:F532"/>
    <mergeCell ref="G531:H532"/>
    <mergeCell ref="T521:X521"/>
    <mergeCell ref="C528:J528"/>
    <mergeCell ref="K528:AB528"/>
    <mergeCell ref="C529:J530"/>
    <mergeCell ref="W508:AB508"/>
    <mergeCell ref="W509:AB509"/>
    <mergeCell ref="W510:AB510"/>
    <mergeCell ref="B511:E511"/>
    <mergeCell ref="F511:H511"/>
    <mergeCell ref="I511:K511"/>
    <mergeCell ref="L511:N511"/>
    <mergeCell ref="O511:Q511"/>
    <mergeCell ref="R511:V511"/>
    <mergeCell ref="W511:AB511"/>
    <mergeCell ref="R509:V509"/>
    <mergeCell ref="I510:K510"/>
    <mergeCell ref="L510:N510"/>
    <mergeCell ref="O510:Q510"/>
    <mergeCell ref="R510:V510"/>
    <mergeCell ref="R508:V508"/>
    <mergeCell ref="B508:E508"/>
    <mergeCell ref="F508:H508"/>
    <mergeCell ref="I508:K508"/>
    <mergeCell ref="L508:N508"/>
    <mergeCell ref="O508:Q508"/>
    <mergeCell ref="B509:E509"/>
    <mergeCell ref="F509:H509"/>
    <mergeCell ref="I509:K509"/>
    <mergeCell ref="L509:N509"/>
    <mergeCell ref="O509:Q509"/>
    <mergeCell ref="N177:O177"/>
    <mergeCell ref="H252:I252"/>
    <mergeCell ref="I498:K498"/>
    <mergeCell ref="B476:AB477"/>
    <mergeCell ref="B474:E474"/>
    <mergeCell ref="C534:D534"/>
    <mergeCell ref="E534:F534"/>
    <mergeCell ref="G534:H534"/>
    <mergeCell ref="I534:J534"/>
    <mergeCell ref="X534:Z534"/>
    <mergeCell ref="R534:S534"/>
    <mergeCell ref="M534:N534"/>
    <mergeCell ref="K473:L473"/>
    <mergeCell ref="M473:W473"/>
    <mergeCell ref="X473:AB473"/>
    <mergeCell ref="K474:L474"/>
    <mergeCell ref="M474:W474"/>
    <mergeCell ref="X474:AB474"/>
    <mergeCell ref="M471:W471"/>
    <mergeCell ref="B470:E471"/>
    <mergeCell ref="K472:L472"/>
    <mergeCell ref="M472:W472"/>
    <mergeCell ref="X472:AB472"/>
    <mergeCell ref="K470:AB470"/>
    <mergeCell ref="K471:L471"/>
    <mergeCell ref="X471:AB471"/>
    <mergeCell ref="X482:AB482"/>
    <mergeCell ref="B473:E473"/>
    <mergeCell ref="H180:I180"/>
    <mergeCell ref="J179:K179"/>
    <mergeCell ref="L179:M179"/>
    <mergeCell ref="N179:O179"/>
    <mergeCell ref="J180:K180"/>
    <mergeCell ref="H243:I243"/>
    <mergeCell ref="J243:K243"/>
    <mergeCell ref="X353:AA354"/>
    <mergeCell ref="L354:O354"/>
    <mergeCell ref="T354:W354"/>
    <mergeCell ref="B360:G360"/>
    <mergeCell ref="B357:G357"/>
    <mergeCell ref="B356:G356"/>
    <mergeCell ref="B358:G358"/>
    <mergeCell ref="B355:G355"/>
    <mergeCell ref="H355:K355"/>
    <mergeCell ref="H356:K356"/>
    <mergeCell ref="L250:M250"/>
    <mergeCell ref="N250:O250"/>
    <mergeCell ref="H251:I251"/>
    <mergeCell ref="H360:K360"/>
    <mergeCell ref="H329:I329"/>
    <mergeCell ref="J329:K329"/>
    <mergeCell ref="L329:M329"/>
    <mergeCell ref="N329:O329"/>
    <mergeCell ref="B324:G324"/>
    <mergeCell ref="H324:I324"/>
    <mergeCell ref="H358:K358"/>
    <mergeCell ref="T228:W228"/>
    <mergeCell ref="T229:W229"/>
    <mergeCell ref="P230:S230"/>
    <mergeCell ref="T230:W230"/>
    <mergeCell ref="P224:S224"/>
    <mergeCell ref="P226:S226"/>
    <mergeCell ref="P227:S227"/>
    <mergeCell ref="B330:G330"/>
    <mergeCell ref="P225:S225"/>
    <mergeCell ref="T238:W238"/>
    <mergeCell ref="T239:W239"/>
    <mergeCell ref="B290:G290"/>
    <mergeCell ref="X281:AA290"/>
    <mergeCell ref="T240:W240"/>
    <mergeCell ref="T241:W241"/>
    <mergeCell ref="T242:W242"/>
    <mergeCell ref="T243:W243"/>
    <mergeCell ref="T244:W244"/>
    <mergeCell ref="P240:S240"/>
    <mergeCell ref="P236:S236"/>
    <mergeCell ref="P237:S237"/>
    <mergeCell ref="P238:S238"/>
    <mergeCell ref="P239:S239"/>
    <mergeCell ref="P244:S244"/>
    <mergeCell ref="H255:I255"/>
    <mergeCell ref="J255:K255"/>
    <mergeCell ref="L248:M248"/>
    <mergeCell ref="J249:K249"/>
    <mergeCell ref="N249:O249"/>
    <mergeCell ref="P257:S257"/>
    <mergeCell ref="X269:AA278"/>
    <mergeCell ref="B269:G269"/>
    <mergeCell ref="B271:G271"/>
    <mergeCell ref="B275:G275"/>
    <mergeCell ref="B276:G276"/>
    <mergeCell ref="N255:O255"/>
    <mergeCell ref="H254:I254"/>
    <mergeCell ref="J254:K254"/>
    <mergeCell ref="L254:M254"/>
    <mergeCell ref="N254:O254"/>
    <mergeCell ref="B370:G370"/>
    <mergeCell ref="P325:S325"/>
    <mergeCell ref="T325:W325"/>
    <mergeCell ref="P326:S326"/>
    <mergeCell ref="T326:W326"/>
    <mergeCell ref="L356:O356"/>
    <mergeCell ref="B353:G354"/>
    <mergeCell ref="H353:K354"/>
    <mergeCell ref="H357:K357"/>
    <mergeCell ref="P329:S329"/>
    <mergeCell ref="B206:G206"/>
    <mergeCell ref="T280:W280"/>
    <mergeCell ref="B281:G281"/>
    <mergeCell ref="P268:S268"/>
    <mergeCell ref="P322:S322"/>
    <mergeCell ref="T322:W322"/>
    <mergeCell ref="B295:G295"/>
    <mergeCell ref="T316:W316"/>
    <mergeCell ref="P242:S242"/>
    <mergeCell ref="P243:S243"/>
    <mergeCell ref="P293:S293"/>
    <mergeCell ref="T293:W293"/>
    <mergeCell ref="B368:G368"/>
    <mergeCell ref="P312:S312"/>
    <mergeCell ref="T312:W312"/>
    <mergeCell ref="P313:S313"/>
    <mergeCell ref="T313:W313"/>
    <mergeCell ref="T314:W314"/>
    <mergeCell ref="B369:G369"/>
    <mergeCell ref="P317:S317"/>
    <mergeCell ref="T317:W317"/>
    <mergeCell ref="P321:S321"/>
    <mergeCell ref="X195:AA196"/>
    <mergeCell ref="X197:AA206"/>
    <mergeCell ref="B279:G280"/>
    <mergeCell ref="H279:K280"/>
    <mergeCell ref="X279:AA280"/>
    <mergeCell ref="L280:O280"/>
    <mergeCell ref="P280:S280"/>
    <mergeCell ref="H256:I256"/>
    <mergeCell ref="J256:K256"/>
    <mergeCell ref="B205:G205"/>
    <mergeCell ref="P330:S330"/>
    <mergeCell ref="T330:W330"/>
    <mergeCell ref="L256:M256"/>
    <mergeCell ref="N256:O256"/>
    <mergeCell ref="B294:G294"/>
    <mergeCell ref="B204:G204"/>
    <mergeCell ref="B282:G282"/>
    <mergeCell ref="T327:W327"/>
    <mergeCell ref="P328:S328"/>
    <mergeCell ref="T328:W328"/>
    <mergeCell ref="B284:G284"/>
    <mergeCell ref="B285:G285"/>
    <mergeCell ref="X293:AA302"/>
    <mergeCell ref="P294:S294"/>
    <mergeCell ref="P295:S295"/>
    <mergeCell ref="B297:G297"/>
    <mergeCell ref="X291:AA292"/>
    <mergeCell ref="T321:W321"/>
    <mergeCell ref="T324:W324"/>
    <mergeCell ref="T329:W329"/>
    <mergeCell ref="T323:W323"/>
    <mergeCell ref="P324:S324"/>
    <mergeCell ref="B203:G203"/>
    <mergeCell ref="B283:G283"/>
    <mergeCell ref="T147:W147"/>
    <mergeCell ref="T148:W148"/>
    <mergeCell ref="T149:W149"/>
    <mergeCell ref="T150:W150"/>
    <mergeCell ref="T151:W151"/>
    <mergeCell ref="T152:W152"/>
    <mergeCell ref="T153:W153"/>
    <mergeCell ref="T154:W154"/>
    <mergeCell ref="B202:G202"/>
    <mergeCell ref="T155:W155"/>
    <mergeCell ref="T156:W156"/>
    <mergeCell ref="P159:S159"/>
    <mergeCell ref="P160:S160"/>
    <mergeCell ref="T159:W159"/>
    <mergeCell ref="T160:W160"/>
    <mergeCell ref="T161:W161"/>
    <mergeCell ref="T162:W162"/>
    <mergeCell ref="B201:G201"/>
    <mergeCell ref="T163:W163"/>
    <mergeCell ref="T164:W164"/>
    <mergeCell ref="T165:W165"/>
    <mergeCell ref="T166:W166"/>
    <mergeCell ref="B273:G273"/>
    <mergeCell ref="H178:I178"/>
    <mergeCell ref="J178:K178"/>
    <mergeCell ref="L178:M178"/>
    <mergeCell ref="N178:O178"/>
    <mergeCell ref="H253:I253"/>
    <mergeCell ref="J253:K253"/>
    <mergeCell ref="L253:M253"/>
    <mergeCell ref="T186:W186"/>
    <mergeCell ref="B194:G194"/>
    <mergeCell ref="H194:K194"/>
    <mergeCell ref="L194:O194"/>
    <mergeCell ref="L192:O192"/>
    <mergeCell ref="H192:K192"/>
    <mergeCell ref="P174:S174"/>
    <mergeCell ref="N180:O180"/>
    <mergeCell ref="P180:S180"/>
    <mergeCell ref="B179:G179"/>
    <mergeCell ref="H179:I179"/>
    <mergeCell ref="P149:S149"/>
    <mergeCell ref="P150:S150"/>
    <mergeCell ref="P151:S151"/>
    <mergeCell ref="P152:S152"/>
    <mergeCell ref="P153:S153"/>
    <mergeCell ref="P154:S154"/>
    <mergeCell ref="P155:S155"/>
    <mergeCell ref="P156:S156"/>
    <mergeCell ref="L174:M174"/>
    <mergeCell ref="N174:O174"/>
    <mergeCell ref="B175:G175"/>
    <mergeCell ref="H175:I175"/>
    <mergeCell ref="J175:K175"/>
    <mergeCell ref="L175:M175"/>
    <mergeCell ref="N175:O175"/>
    <mergeCell ref="B176:G176"/>
    <mergeCell ref="H176:I176"/>
    <mergeCell ref="J176:K176"/>
    <mergeCell ref="L176:M176"/>
    <mergeCell ref="N176:O176"/>
    <mergeCell ref="P176:S176"/>
    <mergeCell ref="J156:K156"/>
    <mergeCell ref="L156:M156"/>
    <mergeCell ref="N156:O156"/>
    <mergeCell ref="L162:M162"/>
    <mergeCell ref="N162:O162"/>
    <mergeCell ref="H163:I163"/>
    <mergeCell ref="J163:K163"/>
    <mergeCell ref="J164:K164"/>
    <mergeCell ref="L164:M164"/>
    <mergeCell ref="N164:O164"/>
    <mergeCell ref="H165:I165"/>
    <mergeCell ref="T167:W167"/>
    <mergeCell ref="T168:W168"/>
    <mergeCell ref="B200:G200"/>
    <mergeCell ref="B286:G286"/>
    <mergeCell ref="P172:S172"/>
    <mergeCell ref="T172:W172"/>
    <mergeCell ref="P173:S173"/>
    <mergeCell ref="T173:W173"/>
    <mergeCell ref="T174:W174"/>
    <mergeCell ref="P194:S194"/>
    <mergeCell ref="T194:W194"/>
    <mergeCell ref="B193:G193"/>
    <mergeCell ref="T193:W193"/>
    <mergeCell ref="L193:O193"/>
    <mergeCell ref="P193:S193"/>
    <mergeCell ref="H193:K193"/>
    <mergeCell ref="B191:G191"/>
    <mergeCell ref="L180:M180"/>
    <mergeCell ref="T184:W184"/>
    <mergeCell ref="B185:G185"/>
    <mergeCell ref="T185:W185"/>
    <mergeCell ref="B153:G153"/>
    <mergeCell ref="H153:I153"/>
    <mergeCell ref="J153:K153"/>
    <mergeCell ref="L153:M153"/>
    <mergeCell ref="N153:O153"/>
    <mergeCell ref="L160:M160"/>
    <mergeCell ref="N160:O160"/>
    <mergeCell ref="H161:I161"/>
    <mergeCell ref="J161:K161"/>
    <mergeCell ref="L163:M163"/>
    <mergeCell ref="N163:O163"/>
    <mergeCell ref="H164:I164"/>
    <mergeCell ref="B152:G152"/>
    <mergeCell ref="H152:I152"/>
    <mergeCell ref="J152:K152"/>
    <mergeCell ref="X185:AA194"/>
    <mergeCell ref="B186:G186"/>
    <mergeCell ref="B189:G189"/>
    <mergeCell ref="B190:G190"/>
    <mergeCell ref="B188:G188"/>
    <mergeCell ref="X183:AA184"/>
    <mergeCell ref="B187:G187"/>
    <mergeCell ref="L184:O184"/>
    <mergeCell ref="L191:O191"/>
    <mergeCell ref="B192:G192"/>
    <mergeCell ref="P185:S185"/>
    <mergeCell ref="P186:S186"/>
    <mergeCell ref="B183:G184"/>
    <mergeCell ref="H183:K184"/>
    <mergeCell ref="P187:S187"/>
    <mergeCell ref="B156:G156"/>
    <mergeCell ref="H156:I156"/>
    <mergeCell ref="L152:M152"/>
    <mergeCell ref="N152:O152"/>
    <mergeCell ref="T295:W295"/>
    <mergeCell ref="L159:M159"/>
    <mergeCell ref="N159:O159"/>
    <mergeCell ref="H160:I160"/>
    <mergeCell ref="J160:K160"/>
    <mergeCell ref="B151:G151"/>
    <mergeCell ref="H151:I151"/>
    <mergeCell ref="J151:K151"/>
    <mergeCell ref="L151:M151"/>
    <mergeCell ref="N151:O151"/>
    <mergeCell ref="B296:G296"/>
    <mergeCell ref="B167:G167"/>
    <mergeCell ref="B168:G168"/>
    <mergeCell ref="H159:I159"/>
    <mergeCell ref="J159:K159"/>
    <mergeCell ref="H166:I166"/>
    <mergeCell ref="J166:K166"/>
    <mergeCell ref="L166:M166"/>
    <mergeCell ref="N166:O166"/>
    <mergeCell ref="B155:G155"/>
    <mergeCell ref="H155:I155"/>
    <mergeCell ref="J155:K155"/>
    <mergeCell ref="L155:M155"/>
    <mergeCell ref="N155:O155"/>
    <mergeCell ref="T294:W294"/>
    <mergeCell ref="L161:M161"/>
    <mergeCell ref="N161:O161"/>
    <mergeCell ref="H162:I162"/>
    <mergeCell ref="J162:K162"/>
    <mergeCell ref="B154:G154"/>
    <mergeCell ref="B150:G150"/>
    <mergeCell ref="H150:I150"/>
    <mergeCell ref="J150:K150"/>
    <mergeCell ref="L150:M150"/>
    <mergeCell ref="N150:O150"/>
    <mergeCell ref="P296:S296"/>
    <mergeCell ref="B163:G163"/>
    <mergeCell ref="B164:G164"/>
    <mergeCell ref="B165:G165"/>
    <mergeCell ref="B166:G166"/>
    <mergeCell ref="B149:G149"/>
    <mergeCell ref="H149:I149"/>
    <mergeCell ref="J149:K149"/>
    <mergeCell ref="L149:M149"/>
    <mergeCell ref="N149:O149"/>
    <mergeCell ref="T296:W296"/>
    <mergeCell ref="B159:G159"/>
    <mergeCell ref="B160:G160"/>
    <mergeCell ref="B161:G161"/>
    <mergeCell ref="B162:G162"/>
    <mergeCell ref="T175:W175"/>
    <mergeCell ref="T176:W176"/>
    <mergeCell ref="P177:S177"/>
    <mergeCell ref="T177:W177"/>
    <mergeCell ref="P178:S178"/>
    <mergeCell ref="T178:W178"/>
    <mergeCell ref="P179:S179"/>
    <mergeCell ref="T179:W179"/>
    <mergeCell ref="T180:W180"/>
    <mergeCell ref="J165:K165"/>
    <mergeCell ref="L165:M165"/>
    <mergeCell ref="N165:O165"/>
    <mergeCell ref="H148:I148"/>
    <mergeCell ref="J148:K148"/>
    <mergeCell ref="L148:M148"/>
    <mergeCell ref="N148:O148"/>
    <mergeCell ref="B134:E135"/>
    <mergeCell ref="L146:O146"/>
    <mergeCell ref="B147:G147"/>
    <mergeCell ref="H147:I147"/>
    <mergeCell ref="J147:K147"/>
    <mergeCell ref="L147:M147"/>
    <mergeCell ref="N147:O147"/>
    <mergeCell ref="B57:H59"/>
    <mergeCell ref="I57:N59"/>
    <mergeCell ref="O57:T59"/>
    <mergeCell ref="U57:AB59"/>
    <mergeCell ref="B145:G146"/>
    <mergeCell ref="H145:K146"/>
    <mergeCell ref="X145:AA146"/>
    <mergeCell ref="Q136:AB136"/>
    <mergeCell ref="B137:E137"/>
    <mergeCell ref="O125:T125"/>
    <mergeCell ref="U125:AB125"/>
    <mergeCell ref="B126:H129"/>
    <mergeCell ref="I126:N129"/>
    <mergeCell ref="O126:T129"/>
    <mergeCell ref="U126:AB129"/>
    <mergeCell ref="X147:AA156"/>
    <mergeCell ref="B148:G148"/>
    <mergeCell ref="H154:I154"/>
    <mergeCell ref="J154:K154"/>
    <mergeCell ref="L154:M154"/>
    <mergeCell ref="N154:O154"/>
    <mergeCell ref="B16:B24"/>
    <mergeCell ref="C16:AB16"/>
    <mergeCell ref="G23:V24"/>
    <mergeCell ref="W23:AB24"/>
    <mergeCell ref="W49:AB49"/>
    <mergeCell ref="C50:F51"/>
    <mergeCell ref="W40:AB40"/>
    <mergeCell ref="C41:F42"/>
    <mergeCell ref="C17:AB20"/>
    <mergeCell ref="C21:AB21"/>
    <mergeCell ref="B56:H56"/>
    <mergeCell ref="I56:N56"/>
    <mergeCell ref="O56:T56"/>
    <mergeCell ref="U56:AB56"/>
    <mergeCell ref="B517:AB517"/>
    <mergeCell ref="H470:J471"/>
    <mergeCell ref="H472:J472"/>
    <mergeCell ref="H473:J473"/>
    <mergeCell ref="H474:J474"/>
    <mergeCell ref="P175:S175"/>
    <mergeCell ref="M483:W483"/>
    <mergeCell ref="K492:L492"/>
    <mergeCell ref="B496:H498"/>
    <mergeCell ref="B507:AB507"/>
    <mergeCell ref="Y505:AB505"/>
    <mergeCell ref="Y504:AB504"/>
    <mergeCell ref="F474:G474"/>
    <mergeCell ref="F470:G471"/>
    <mergeCell ref="K482:L482"/>
    <mergeCell ref="B483:F483"/>
    <mergeCell ref="G483:J483"/>
    <mergeCell ref="K483:L483"/>
    <mergeCell ref="B612:AA612"/>
    <mergeCell ref="X551:Y551"/>
    <mergeCell ref="G550:I553"/>
    <mergeCell ref="B554:F555"/>
    <mergeCell ref="K541:AB541"/>
    <mergeCell ref="Z551:AA553"/>
    <mergeCell ref="AB549:AB553"/>
    <mergeCell ref="K543:AB543"/>
    <mergeCell ref="E543:J543"/>
    <mergeCell ref="E541:J541"/>
    <mergeCell ref="Q611:R611"/>
    <mergeCell ref="S611:U611"/>
    <mergeCell ref="V611:W611"/>
    <mergeCell ref="Z609:AA609"/>
    <mergeCell ref="Q551:R553"/>
    <mergeCell ref="C541:D541"/>
    <mergeCell ref="E542:J542"/>
    <mergeCell ref="G554:I555"/>
    <mergeCell ref="J554:L554"/>
    <mergeCell ref="M554:N554"/>
    <mergeCell ref="C543:D543"/>
    <mergeCell ref="K542:AB542"/>
    <mergeCell ref="C542:D542"/>
    <mergeCell ref="Q554:R554"/>
    <mergeCell ref="V551:W553"/>
    <mergeCell ref="S550:U553"/>
    <mergeCell ref="S573:U573"/>
    <mergeCell ref="B598:F599"/>
    <mergeCell ref="G598:I599"/>
    <mergeCell ref="B592:F593"/>
    <mergeCell ref="M607:N607"/>
    <mergeCell ref="J608:L608"/>
    <mergeCell ref="B371:G371"/>
    <mergeCell ref="B377:G378"/>
    <mergeCell ref="H377:K378"/>
    <mergeCell ref="P377:S377"/>
    <mergeCell ref="T377:W377"/>
    <mergeCell ref="B472:E472"/>
    <mergeCell ref="F472:G472"/>
    <mergeCell ref="F473:G473"/>
    <mergeCell ref="B479:L480"/>
    <mergeCell ref="M479:AB480"/>
    <mergeCell ref="B484:L485"/>
    <mergeCell ref="M484:AB485"/>
    <mergeCell ref="B491:F492"/>
    <mergeCell ref="G491:J492"/>
    <mergeCell ref="K491:AB491"/>
    <mergeCell ref="X483:AB483"/>
    <mergeCell ref="B488:F488"/>
    <mergeCell ref="M482:W482"/>
    <mergeCell ref="G488:J488"/>
    <mergeCell ref="K488:L488"/>
    <mergeCell ref="M488:W488"/>
    <mergeCell ref="M492:W492"/>
    <mergeCell ref="P393:S393"/>
    <mergeCell ref="T393:W393"/>
    <mergeCell ref="P394:S394"/>
    <mergeCell ref="B429:G430"/>
    <mergeCell ref="H429:K430"/>
    <mergeCell ref="L430:O430"/>
    <mergeCell ref="T430:W430"/>
    <mergeCell ref="P405:S405"/>
    <mergeCell ref="T405:W405"/>
    <mergeCell ref="H427:I427"/>
    <mergeCell ref="V502:X502"/>
    <mergeCell ref="X487:AB487"/>
    <mergeCell ref="X493:AB493"/>
    <mergeCell ref="X492:AB492"/>
    <mergeCell ref="U496:W497"/>
    <mergeCell ref="X496:Z496"/>
    <mergeCell ref="B502:Q502"/>
    <mergeCell ref="B501:Q501"/>
    <mergeCell ref="B500:Q500"/>
    <mergeCell ref="R505:U505"/>
    <mergeCell ref="R504:U504"/>
    <mergeCell ref="R503:U503"/>
    <mergeCell ref="R502:U502"/>
    <mergeCell ref="R501:U501"/>
    <mergeCell ref="R500:U500"/>
    <mergeCell ref="B505:Q505"/>
    <mergeCell ref="B504:Q504"/>
    <mergeCell ref="V505:X505"/>
    <mergeCell ref="V504:X504"/>
    <mergeCell ref="B503:Q503"/>
    <mergeCell ref="Y503:AB503"/>
    <mergeCell ref="X497:Z497"/>
    <mergeCell ref="U498:W498"/>
    <mergeCell ref="X498:Z498"/>
    <mergeCell ref="V501:X501"/>
    <mergeCell ref="V500:X500"/>
    <mergeCell ref="B493:F493"/>
    <mergeCell ref="G493:J493"/>
    <mergeCell ref="K493:L493"/>
    <mergeCell ref="M493:W493"/>
    <mergeCell ref="Y502:AB502"/>
    <mergeCell ref="Y501:AB501"/>
    <mergeCell ref="V608:W608"/>
    <mergeCell ref="J607:L607"/>
    <mergeCell ref="K539:AB539"/>
    <mergeCell ref="K540:AB540"/>
    <mergeCell ref="E539:J539"/>
    <mergeCell ref="M551:N553"/>
    <mergeCell ref="O551:P551"/>
    <mergeCell ref="V554:W554"/>
    <mergeCell ref="Z573:AA573"/>
    <mergeCell ref="S586:U589"/>
    <mergeCell ref="J610:L610"/>
    <mergeCell ref="M610:N610"/>
    <mergeCell ref="Q610:R610"/>
    <mergeCell ref="S610:U610"/>
    <mergeCell ref="V610:W610"/>
    <mergeCell ref="M600:N600"/>
    <mergeCell ref="M606:N606"/>
    <mergeCell ref="S607:U607"/>
    <mergeCell ref="X552:X553"/>
    <mergeCell ref="Y552:Y553"/>
    <mergeCell ref="Z587:AA589"/>
    <mergeCell ref="O588:O589"/>
    <mergeCell ref="P588:P589"/>
    <mergeCell ref="X588:X589"/>
    <mergeCell ref="Y588:Y589"/>
    <mergeCell ref="V572:W572"/>
    <mergeCell ref="Z572:AA572"/>
    <mergeCell ref="J573:L573"/>
    <mergeCell ref="B576:AA576"/>
    <mergeCell ref="B606:F607"/>
    <mergeCell ref="G606:I607"/>
    <mergeCell ref="B558:F559"/>
    <mergeCell ref="B608:F609"/>
    <mergeCell ref="G608:I609"/>
    <mergeCell ref="B590:F591"/>
    <mergeCell ref="G590:I591"/>
    <mergeCell ref="B572:F573"/>
    <mergeCell ref="G572:I573"/>
    <mergeCell ref="J572:L572"/>
    <mergeCell ref="M572:N572"/>
    <mergeCell ref="Q572:R572"/>
    <mergeCell ref="S572:U572"/>
    <mergeCell ref="Z574:AA574"/>
    <mergeCell ref="B685:C685"/>
    <mergeCell ref="D685:K685"/>
    <mergeCell ref="Z608:AA608"/>
    <mergeCell ref="B684:C684"/>
    <mergeCell ref="D684:K684"/>
    <mergeCell ref="B686:C686"/>
    <mergeCell ref="D686:K686"/>
    <mergeCell ref="V587:W589"/>
    <mergeCell ref="B574:F575"/>
    <mergeCell ref="G574:I575"/>
    <mergeCell ref="V607:W607"/>
    <mergeCell ref="B682:C682"/>
    <mergeCell ref="D682:K682"/>
    <mergeCell ref="D683:K683"/>
    <mergeCell ref="B683:C683"/>
    <mergeCell ref="B617:AA617"/>
    <mergeCell ref="B618:AA618"/>
    <mergeCell ref="B633:AB633"/>
    <mergeCell ref="Z607:AA607"/>
    <mergeCell ref="B582:AA582"/>
    <mergeCell ref="M608:N608"/>
    <mergeCell ref="T431:W431"/>
    <mergeCell ref="B432:G432"/>
    <mergeCell ref="P432:S432"/>
    <mergeCell ref="T432:W432"/>
    <mergeCell ref="B431:G431"/>
    <mergeCell ref="P431:S431"/>
    <mergeCell ref="H431:K431"/>
    <mergeCell ref="L431:O431"/>
    <mergeCell ref="H432:K432"/>
    <mergeCell ref="L432:O432"/>
    <mergeCell ref="T433:W433"/>
    <mergeCell ref="B434:G434"/>
    <mergeCell ref="P434:S434"/>
    <mergeCell ref="T434:W434"/>
    <mergeCell ref="L433:O433"/>
    <mergeCell ref="H434:K434"/>
    <mergeCell ref="B433:G433"/>
    <mergeCell ref="P433:S433"/>
    <mergeCell ref="H433:K433"/>
    <mergeCell ref="L434:O434"/>
    <mergeCell ref="T435:W435"/>
    <mergeCell ref="B436:G436"/>
    <mergeCell ref="P436:S436"/>
    <mergeCell ref="T436:W436"/>
    <mergeCell ref="B435:G435"/>
    <mergeCell ref="P435:S435"/>
    <mergeCell ref="H435:K435"/>
    <mergeCell ref="L435:O435"/>
    <mergeCell ref="H436:K436"/>
    <mergeCell ref="L436:O436"/>
    <mergeCell ref="T437:W437"/>
    <mergeCell ref="B438:G438"/>
    <mergeCell ref="P438:S438"/>
    <mergeCell ref="T438:W438"/>
    <mergeCell ref="H438:K438"/>
    <mergeCell ref="L438:O438"/>
    <mergeCell ref="B437:G437"/>
    <mergeCell ref="P437:S437"/>
    <mergeCell ref="H437:K437"/>
    <mergeCell ref="L437:O437"/>
    <mergeCell ref="T439:W439"/>
    <mergeCell ref="B440:G440"/>
    <mergeCell ref="P440:S440"/>
    <mergeCell ref="T440:W440"/>
    <mergeCell ref="H439:K439"/>
    <mergeCell ref="L439:O439"/>
    <mergeCell ref="B439:G439"/>
    <mergeCell ref="P439:S439"/>
    <mergeCell ref="H440:K440"/>
    <mergeCell ref="L440:O440"/>
    <mergeCell ref="B441:G442"/>
    <mergeCell ref="H441:K442"/>
    <mergeCell ref="L442:O442"/>
    <mergeCell ref="T442:W442"/>
    <mergeCell ref="B443:G443"/>
    <mergeCell ref="H443:I443"/>
    <mergeCell ref="J443:K443"/>
    <mergeCell ref="L443:M443"/>
    <mergeCell ref="N443:O443"/>
    <mergeCell ref="P443:S443"/>
    <mergeCell ref="T443:W443"/>
    <mergeCell ref="B444:G444"/>
    <mergeCell ref="H444:I444"/>
    <mergeCell ref="J444:K444"/>
    <mergeCell ref="L444:M444"/>
    <mergeCell ref="N444:O444"/>
    <mergeCell ref="P444:S444"/>
    <mergeCell ref="T444:W444"/>
    <mergeCell ref="P446:S446"/>
    <mergeCell ref="T446:W446"/>
    <mergeCell ref="B445:G445"/>
    <mergeCell ref="H445:I445"/>
    <mergeCell ref="J445:K445"/>
    <mergeCell ref="L445:M445"/>
    <mergeCell ref="N445:O445"/>
    <mergeCell ref="P445:S445"/>
    <mergeCell ref="J447:K447"/>
    <mergeCell ref="L447:M447"/>
    <mergeCell ref="N447:O447"/>
    <mergeCell ref="P447:S447"/>
    <mergeCell ref="T445:W445"/>
    <mergeCell ref="B446:G446"/>
    <mergeCell ref="H446:I446"/>
    <mergeCell ref="J446:K446"/>
    <mergeCell ref="L446:M446"/>
    <mergeCell ref="N446:O446"/>
    <mergeCell ref="T447:W447"/>
    <mergeCell ref="B448:G448"/>
    <mergeCell ref="H448:I448"/>
    <mergeCell ref="J448:K448"/>
    <mergeCell ref="L448:M448"/>
    <mergeCell ref="N448:O448"/>
    <mergeCell ref="P448:S448"/>
    <mergeCell ref="T448:W448"/>
    <mergeCell ref="B447:G447"/>
    <mergeCell ref="H447:I447"/>
    <mergeCell ref="B449:G449"/>
    <mergeCell ref="H449:I449"/>
    <mergeCell ref="J449:K449"/>
    <mergeCell ref="L449:M449"/>
    <mergeCell ref="N449:O449"/>
    <mergeCell ref="P449:S449"/>
    <mergeCell ref="B450:G450"/>
    <mergeCell ref="H450:I450"/>
    <mergeCell ref="J450:K450"/>
    <mergeCell ref="L450:M450"/>
    <mergeCell ref="N450:O450"/>
    <mergeCell ref="P450:S450"/>
    <mergeCell ref="B451:G451"/>
    <mergeCell ref="H451:I451"/>
    <mergeCell ref="J451:K451"/>
    <mergeCell ref="L451:M451"/>
    <mergeCell ref="N451:O451"/>
    <mergeCell ref="P451:S451"/>
    <mergeCell ref="B452:G452"/>
    <mergeCell ref="H452:I452"/>
    <mergeCell ref="J452:K452"/>
    <mergeCell ref="L452:M452"/>
    <mergeCell ref="N452:O452"/>
    <mergeCell ref="P452:S452"/>
    <mergeCell ref="P455:S455"/>
    <mergeCell ref="T455:W455"/>
    <mergeCell ref="B456:G456"/>
    <mergeCell ref="P456:S456"/>
    <mergeCell ref="T456:W456"/>
    <mergeCell ref="B453:G454"/>
    <mergeCell ref="H453:K454"/>
    <mergeCell ref="L454:O454"/>
    <mergeCell ref="T454:W454"/>
    <mergeCell ref="B455:G455"/>
    <mergeCell ref="L455:O455"/>
    <mergeCell ref="L456:O456"/>
    <mergeCell ref="P454:S454"/>
    <mergeCell ref="T457:W457"/>
    <mergeCell ref="B458:G458"/>
    <mergeCell ref="P458:S458"/>
    <mergeCell ref="T458:W458"/>
    <mergeCell ref="B457:G457"/>
    <mergeCell ref="P457:S457"/>
    <mergeCell ref="T459:W459"/>
    <mergeCell ref="B460:G460"/>
    <mergeCell ref="P460:S460"/>
    <mergeCell ref="T460:W460"/>
    <mergeCell ref="H460:K460"/>
    <mergeCell ref="L459:O459"/>
    <mergeCell ref="B459:G459"/>
    <mergeCell ref="P459:S459"/>
    <mergeCell ref="L460:O460"/>
    <mergeCell ref="T461:W461"/>
    <mergeCell ref="B462:G462"/>
    <mergeCell ref="P462:S462"/>
    <mergeCell ref="T462:W462"/>
    <mergeCell ref="H461:K461"/>
    <mergeCell ref="H462:K462"/>
    <mergeCell ref="B461:G461"/>
    <mergeCell ref="P461:S461"/>
    <mergeCell ref="L461:O461"/>
    <mergeCell ref="L462:O462"/>
    <mergeCell ref="H457:K457"/>
    <mergeCell ref="H458:K458"/>
    <mergeCell ref="H459:K459"/>
    <mergeCell ref="L457:O457"/>
    <mergeCell ref="L458:O458"/>
    <mergeCell ref="T463:W463"/>
    <mergeCell ref="B464:G464"/>
    <mergeCell ref="P464:S464"/>
    <mergeCell ref="T464:W464"/>
    <mergeCell ref="H463:K463"/>
    <mergeCell ref="H464:K464"/>
    <mergeCell ref="B463:G463"/>
    <mergeCell ref="P463:S463"/>
    <mergeCell ref="L463:O463"/>
    <mergeCell ref="L464:O464"/>
    <mergeCell ref="P406:S406"/>
    <mergeCell ref="P417:S417"/>
    <mergeCell ref="T417:W417"/>
    <mergeCell ref="P418:S418"/>
    <mergeCell ref="P429:S429"/>
    <mergeCell ref="T429:W429"/>
    <mergeCell ref="T421:W421"/>
    <mergeCell ref="T422:W422"/>
    <mergeCell ref="T419:W419"/>
    <mergeCell ref="T420:W420"/>
    <mergeCell ref="P430:S430"/>
    <mergeCell ref="P441:S441"/>
    <mergeCell ref="T441:W441"/>
    <mergeCell ref="P442:S442"/>
    <mergeCell ref="P453:S453"/>
    <mergeCell ref="T453:W453"/>
    <mergeCell ref="T451:W451"/>
    <mergeCell ref="T452:W452"/>
    <mergeCell ref="T449:W449"/>
    <mergeCell ref="T450:W450"/>
    <mergeCell ref="H455:K455"/>
    <mergeCell ref="H456:K456"/>
  </mergeCells>
  <phoneticPr fontId="2"/>
  <dataValidations count="2">
    <dataValidation imeMode="off" allowBlank="1" showInputMessage="1" showErrorMessage="1" sqref="G488:L488 Z638:AB643 K472:L474 H472:H474 G493:L493 G483:L483 B669:E678 Z669:AB678 C661:R666 C627:R632" xr:uid="{00000000-0002-0000-0400-000000000000}"/>
    <dataValidation imeMode="on" allowBlank="1" showInputMessage="1" showErrorMessage="1" sqref="S638:Y643 F638:M643 C495:H495 B495:B497 B500:B506 Z506:AB506 V500 F669:M678 S669:Y678 I495:I496 R500 Y500:Y506 M484:AB485 AA495:AB498 C506:X506 J495:Z495 L496:L498 I498 R496:R498 B633 M489:AB490 O498 O496 M479:AB480 U496 X496:X498 U498" xr:uid="{00000000-0002-0000-0400-000001000000}"/>
  </dataValidations>
  <printOptions horizontalCentered="1"/>
  <pageMargins left="0.59055118110236227" right="0.59055118110236227" top="1.0026041666666667" bottom="0.78740157480314965" header="0.51181102362204722" footer="0.39370078740157483"/>
  <pageSetup paperSize="9" scale="89" firstPageNumber="15" fitToHeight="0" orientation="portrait" cellComments="asDisplayed" r:id="rId1"/>
  <headerFooter alignWithMargins="0">
    <oddHeader>&amp;R&amp;10&amp;A</oddHeader>
    <oddFooter>&amp;C&amp;P</oddFooter>
  </headerFooter>
  <rowBreaks count="17" manualBreakCount="17">
    <brk id="54" max="27" man="1"/>
    <brk id="72" max="27" man="1"/>
    <brk id="123" max="27" man="1"/>
    <brk id="142" max="16383" man="1"/>
    <brk id="181" max="16383" man="1"/>
    <brk id="219" max="27" man="1"/>
    <brk id="263" max="27" man="1"/>
    <brk id="304" max="27" man="1"/>
    <brk id="351" max="16383" man="1"/>
    <brk id="391" max="27" man="1"/>
    <brk id="464" max="27" man="1"/>
    <brk id="505" max="27" man="1"/>
    <brk id="525" max="16383" man="1"/>
    <brk id="546" max="16383" man="1"/>
    <brk id="583" max="16383" man="1"/>
    <brk id="620" max="16383" man="1"/>
    <brk id="657" max="16383" man="1"/>
  </rowBreaks>
  <colBreaks count="1" manualBreakCount="1">
    <brk id="1" max="1048575" man="1"/>
  </colBreaks>
  <ignoredErrors>
    <ignoredError sqref="B7 B16 B25 B34 B43 B76 B85 B94 B103 B112" numberStoredAsText="1"/>
    <ignoredError sqref="J171:J180 L171:L180 J149:J154"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00B0F0"/>
    <pageSetUpPr fitToPage="1"/>
  </sheetPr>
  <dimension ref="A1:AJ86"/>
  <sheetViews>
    <sheetView view="pageBreakPreview" topLeftCell="A56" zoomScaleNormal="100" zoomScaleSheetLayoutView="100" workbookViewId="0">
      <selection activeCell="E89" sqref="E89"/>
    </sheetView>
  </sheetViews>
  <sheetFormatPr defaultColWidth="3" defaultRowHeight="13.2" x14ac:dyDescent="0.2"/>
  <cols>
    <col min="1" max="6" width="3.77734375" customWidth="1"/>
    <col min="8" max="8" width="3" customWidth="1"/>
    <col min="33" max="33" width="3" customWidth="1"/>
  </cols>
  <sheetData>
    <row r="1" spans="1:36" s="74" customFormat="1" ht="22.5" customHeight="1" x14ac:dyDescent="0.2">
      <c r="A1" s="194">
        <f>+S27</f>
        <v>0</v>
      </c>
      <c r="B1" s="194">
        <f>+U27</f>
        <v>0</v>
      </c>
      <c r="C1" s="194" t="str">
        <f>+S29</f>
        <v/>
      </c>
      <c r="D1" s="194">
        <f>+O65</f>
        <v>0</v>
      </c>
      <c r="E1" s="194">
        <f>+O66</f>
        <v>0</v>
      </c>
      <c r="F1" s="160">
        <f>+O80</f>
        <v>0</v>
      </c>
      <c r="G1" s="160">
        <f>+O81</f>
        <v>0</v>
      </c>
      <c r="H1" s="160"/>
      <c r="I1" s="91"/>
      <c r="J1" s="91"/>
      <c r="L1" s="91"/>
      <c r="M1" s="91"/>
      <c r="N1" s="91"/>
      <c r="O1" s="91"/>
      <c r="P1" s="91"/>
      <c r="Q1" s="91"/>
      <c r="R1" s="91"/>
      <c r="S1" s="92"/>
      <c r="T1" s="78"/>
      <c r="U1" s="78"/>
      <c r="V1" s="78"/>
      <c r="W1" s="81"/>
      <c r="X1" s="78"/>
      <c r="Y1" s="79"/>
      <c r="Z1" s="79"/>
      <c r="AA1" s="79"/>
      <c r="AB1" s="79"/>
      <c r="AC1" s="79"/>
      <c r="AD1" s="79"/>
      <c r="AE1" s="81"/>
      <c r="AF1" s="81"/>
      <c r="AG1" s="81"/>
      <c r="AH1" s="81"/>
      <c r="AI1" s="81"/>
      <c r="AJ1" s="81"/>
    </row>
    <row r="2" spans="1:36" s="80" customFormat="1" ht="23.25" customHeight="1" x14ac:dyDescent="0.2">
      <c r="A2" s="80" t="s">
        <v>681</v>
      </c>
      <c r="B2" s="80" t="s">
        <v>682</v>
      </c>
      <c r="C2" s="80" t="s">
        <v>683</v>
      </c>
      <c r="D2" s="80" t="s">
        <v>684</v>
      </c>
      <c r="E2" s="80" t="s">
        <v>685</v>
      </c>
      <c r="F2" s="80" t="s">
        <v>686</v>
      </c>
      <c r="G2" s="80" t="s">
        <v>685</v>
      </c>
    </row>
    <row r="3" spans="1:36" s="80" customFormat="1" ht="23.25" customHeight="1" x14ac:dyDescent="0.2">
      <c r="A3" s="96" t="s">
        <v>176</v>
      </c>
    </row>
    <row r="5" spans="1:36" s="1" customFormat="1" ht="21" customHeight="1" x14ac:dyDescent="0.2">
      <c r="A5" s="162" t="s">
        <v>621</v>
      </c>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5"/>
    </row>
    <row r="6" spans="1:36" s="33" customFormat="1" ht="15" customHeight="1" x14ac:dyDescent="0.2">
      <c r="A6" s="34"/>
      <c r="B6" t="s">
        <v>622</v>
      </c>
    </row>
    <row r="7" spans="1:36" s="114" customFormat="1" ht="15" customHeight="1" x14ac:dyDescent="0.2">
      <c r="B7" s="771"/>
      <c r="C7" s="341" t="s">
        <v>85</v>
      </c>
      <c r="D7" s="771"/>
      <c r="E7" s="771"/>
      <c r="F7" s="771"/>
      <c r="G7" s="771"/>
      <c r="H7" s="1323" t="s">
        <v>86</v>
      </c>
      <c r="I7" s="771" t="s">
        <v>87</v>
      </c>
      <c r="J7" s="771"/>
      <c r="K7" s="771"/>
      <c r="L7" s="771"/>
      <c r="M7" s="771"/>
      <c r="N7" s="771"/>
      <c r="O7" s="771"/>
      <c r="P7" s="771"/>
      <c r="Q7" s="771"/>
      <c r="R7" s="771"/>
      <c r="S7" s="771"/>
      <c r="T7" s="771"/>
      <c r="U7" s="771"/>
      <c r="V7" s="771"/>
      <c r="W7" s="771"/>
      <c r="X7" s="771"/>
      <c r="Y7" s="771"/>
      <c r="Z7" s="771"/>
      <c r="AA7" s="771"/>
      <c r="AB7" s="771"/>
      <c r="AC7" s="771"/>
      <c r="AD7" s="771"/>
      <c r="AE7" s="771"/>
      <c r="AF7" s="771"/>
      <c r="AG7" s="771"/>
      <c r="AH7" s="771"/>
    </row>
    <row r="8" spans="1:36" s="114" customFormat="1" ht="15" customHeight="1" x14ac:dyDescent="0.2">
      <c r="B8" s="771"/>
      <c r="C8" s="341"/>
      <c r="D8" s="771"/>
      <c r="E8" s="771"/>
      <c r="F8" s="771"/>
      <c r="G8" s="771"/>
      <c r="H8" s="1323"/>
      <c r="I8" s="771"/>
      <c r="J8" s="771"/>
      <c r="K8" s="771"/>
      <c r="L8" s="771"/>
      <c r="M8" s="771"/>
      <c r="N8" s="771"/>
      <c r="O8" s="771"/>
      <c r="P8" s="771"/>
      <c r="Q8" s="771"/>
      <c r="R8" s="771"/>
      <c r="S8" s="771"/>
      <c r="T8" s="771"/>
      <c r="U8" s="771"/>
      <c r="V8" s="771"/>
      <c r="W8" s="771"/>
      <c r="X8" s="771"/>
      <c r="Y8" s="771"/>
      <c r="Z8" s="771"/>
      <c r="AA8" s="771"/>
      <c r="AB8" s="771"/>
      <c r="AC8" s="771"/>
      <c r="AD8" s="771"/>
      <c r="AE8" s="771"/>
      <c r="AF8" s="771"/>
      <c r="AG8" s="771"/>
      <c r="AH8" s="771"/>
    </row>
    <row r="9" spans="1:36" s="114" customFormat="1" ht="15" customHeight="1" x14ac:dyDescent="0.2">
      <c r="B9" s="1324">
        <v>1</v>
      </c>
      <c r="C9" s="830"/>
      <c r="D9" s="830"/>
      <c r="E9" s="830"/>
      <c r="F9" s="830"/>
      <c r="G9" s="830"/>
      <c r="H9" s="1326"/>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row>
    <row r="10" spans="1:36" s="114" customFormat="1" ht="15" customHeight="1" x14ac:dyDescent="0.2">
      <c r="B10" s="1324"/>
      <c r="C10" s="830"/>
      <c r="D10" s="830"/>
      <c r="E10" s="830"/>
      <c r="F10" s="830"/>
      <c r="G10" s="830"/>
      <c r="H10" s="1326"/>
      <c r="I10" s="830"/>
      <c r="J10" s="830"/>
      <c r="K10" s="830"/>
      <c r="L10" s="830"/>
      <c r="M10" s="830"/>
      <c r="N10" s="830"/>
      <c r="O10" s="830"/>
      <c r="P10" s="830"/>
      <c r="Q10" s="830"/>
      <c r="R10" s="830"/>
      <c r="S10" s="830"/>
      <c r="T10" s="830"/>
      <c r="U10" s="830"/>
      <c r="V10" s="830"/>
      <c r="W10" s="830"/>
      <c r="X10" s="830"/>
      <c r="Y10" s="830"/>
      <c r="Z10" s="830"/>
      <c r="AA10" s="830"/>
      <c r="AB10" s="830"/>
      <c r="AC10" s="830"/>
      <c r="AD10" s="830"/>
      <c r="AE10" s="830"/>
      <c r="AF10" s="830"/>
      <c r="AG10" s="830"/>
      <c r="AH10" s="830"/>
    </row>
    <row r="11" spans="1:36" s="114" customFormat="1" ht="15" customHeight="1" x14ac:dyDescent="0.2">
      <c r="B11" s="1324"/>
      <c r="C11" s="830"/>
      <c r="D11" s="830"/>
      <c r="E11" s="830"/>
      <c r="F11" s="830"/>
      <c r="G11" s="830"/>
      <c r="H11" s="1326"/>
      <c r="I11" s="830"/>
      <c r="J11" s="830"/>
      <c r="K11" s="830"/>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row>
    <row r="12" spans="1:36" s="114" customFormat="1" ht="15" customHeight="1" x14ac:dyDescent="0.2">
      <c r="B12" s="1324"/>
      <c r="C12" s="830"/>
      <c r="D12" s="830"/>
      <c r="E12" s="830"/>
      <c r="F12" s="830"/>
      <c r="G12" s="830"/>
      <c r="H12" s="1326"/>
      <c r="I12" s="830"/>
      <c r="J12" s="830"/>
      <c r="K12" s="830"/>
      <c r="L12" s="830"/>
      <c r="M12" s="830"/>
      <c r="N12" s="830"/>
      <c r="O12" s="830"/>
      <c r="P12" s="830"/>
      <c r="Q12" s="830"/>
      <c r="R12" s="830"/>
      <c r="S12" s="830"/>
      <c r="T12" s="830"/>
      <c r="U12" s="830"/>
      <c r="V12" s="830"/>
      <c r="W12" s="830"/>
      <c r="X12" s="830"/>
      <c r="Y12" s="830"/>
      <c r="Z12" s="830"/>
      <c r="AA12" s="830"/>
      <c r="AB12" s="830"/>
      <c r="AC12" s="830"/>
      <c r="AD12" s="830"/>
      <c r="AE12" s="830"/>
      <c r="AF12" s="830"/>
      <c r="AG12" s="830"/>
      <c r="AH12" s="830"/>
    </row>
    <row r="13" spans="1:36" s="114" customFormat="1" ht="15" customHeight="1" x14ac:dyDescent="0.2">
      <c r="B13" s="1324"/>
      <c r="C13" s="830"/>
      <c r="D13" s="830"/>
      <c r="E13" s="830"/>
      <c r="F13" s="830"/>
      <c r="G13" s="830"/>
      <c r="H13" s="1326"/>
      <c r="I13" s="830"/>
      <c r="J13" s="830"/>
      <c r="K13" s="830"/>
      <c r="L13" s="830"/>
      <c r="M13" s="830"/>
      <c r="N13" s="830"/>
      <c r="O13" s="830"/>
      <c r="P13" s="830"/>
      <c r="Q13" s="830"/>
      <c r="R13" s="830"/>
      <c r="S13" s="830"/>
      <c r="T13" s="830"/>
      <c r="U13" s="830"/>
      <c r="V13" s="830"/>
      <c r="W13" s="830"/>
      <c r="X13" s="830"/>
      <c r="Y13" s="830"/>
      <c r="Z13" s="830"/>
      <c r="AA13" s="830"/>
      <c r="AB13" s="830"/>
      <c r="AC13" s="830"/>
      <c r="AD13" s="830"/>
      <c r="AE13" s="830"/>
      <c r="AF13" s="830"/>
      <c r="AG13" s="830"/>
      <c r="AH13" s="830"/>
    </row>
    <row r="14" spans="1:36" s="114" customFormat="1" ht="15" customHeight="1" x14ac:dyDescent="0.2">
      <c r="B14" s="1325"/>
      <c r="C14" s="832" t="s">
        <v>88</v>
      </c>
      <c r="D14" s="1327"/>
      <c r="E14" s="1327"/>
      <c r="F14" s="1327"/>
      <c r="G14" s="1327"/>
      <c r="H14" s="1327"/>
      <c r="I14" s="1327"/>
      <c r="J14" s="1327"/>
      <c r="K14" s="832" t="s">
        <v>531</v>
      </c>
      <c r="L14" s="1319"/>
      <c r="M14" s="1319"/>
      <c r="N14" s="1319"/>
      <c r="O14" s="832" t="s">
        <v>532</v>
      </c>
      <c r="P14" s="1319"/>
      <c r="Q14" s="1319"/>
      <c r="R14" s="1319"/>
      <c r="S14" s="1387" t="s">
        <v>566</v>
      </c>
      <c r="T14" s="1319"/>
      <c r="U14" s="1319"/>
      <c r="V14" s="1319"/>
      <c r="W14" s="2"/>
      <c r="X14"/>
      <c r="Y14"/>
      <c r="Z14"/>
      <c r="AA14" s="2"/>
      <c r="AB14"/>
      <c r="AC14"/>
      <c r="AD14"/>
      <c r="AE14" s="6"/>
      <c r="AF14"/>
      <c r="AG14"/>
      <c r="AH14"/>
    </row>
    <row r="15" spans="1:36" s="114" customFormat="1" ht="15" customHeight="1" x14ac:dyDescent="0.2">
      <c r="B15" s="1325"/>
      <c r="C15" s="771" t="s">
        <v>89</v>
      </c>
      <c r="D15" s="771"/>
      <c r="E15" s="771"/>
      <c r="F15" s="771"/>
      <c r="G15" s="771"/>
      <c r="H15" s="1320"/>
      <c r="I15" s="1320"/>
      <c r="J15" s="1320"/>
      <c r="K15" s="1321" t="s">
        <v>90</v>
      </c>
      <c r="L15" s="1322"/>
      <c r="M15" s="1322"/>
      <c r="N15" s="1322"/>
      <c r="O15" s="1321" t="s">
        <v>90</v>
      </c>
      <c r="P15" s="1322"/>
      <c r="Q15" s="1322"/>
      <c r="R15" s="1322"/>
      <c r="S15" s="1321" t="s">
        <v>90</v>
      </c>
      <c r="T15" s="1322"/>
      <c r="U15" s="1322"/>
      <c r="V15" s="1322"/>
      <c r="W15" s="2"/>
      <c r="X15"/>
      <c r="Y15"/>
      <c r="Z15"/>
      <c r="AA15" s="2"/>
      <c r="AB15"/>
      <c r="AC15"/>
      <c r="AD15"/>
      <c r="AE15" s="2"/>
      <c r="AF15"/>
      <c r="AG15"/>
      <c r="AH15"/>
    </row>
    <row r="16" spans="1:36" s="114" customFormat="1" ht="15" customHeight="1" x14ac:dyDescent="0.2">
      <c r="B16" s="1325"/>
      <c r="C16" s="771"/>
      <c r="D16" s="771"/>
      <c r="E16" s="771"/>
      <c r="F16" s="771"/>
      <c r="G16" s="771"/>
      <c r="H16" s="1320"/>
      <c r="I16" s="1320"/>
      <c r="J16" s="1320"/>
      <c r="K16" s="832"/>
      <c r="L16" s="832"/>
      <c r="M16" s="747" t="s">
        <v>91</v>
      </c>
      <c r="N16" s="747"/>
      <c r="O16" s="832"/>
      <c r="P16" s="832"/>
      <c r="Q16" s="747" t="s">
        <v>91</v>
      </c>
      <c r="R16" s="747"/>
      <c r="S16" s="832"/>
      <c r="T16" s="832"/>
      <c r="U16" s="747" t="s">
        <v>91</v>
      </c>
      <c r="V16" s="747"/>
      <c r="W16" s="2"/>
      <c r="X16" s="2"/>
      <c r="Y16" s="155"/>
      <c r="Z16" s="155"/>
      <c r="AA16" s="2"/>
      <c r="AB16" s="2"/>
      <c r="AC16" s="155"/>
      <c r="AD16" s="155"/>
      <c r="AE16" s="2"/>
      <c r="AF16" s="2"/>
      <c r="AG16" s="155"/>
      <c r="AH16" s="155"/>
    </row>
    <row r="17" spans="2:34" s="114" customFormat="1" ht="15" customHeight="1" thickBot="1" x14ac:dyDescent="0.25">
      <c r="B17" s="1325"/>
      <c r="C17" s="1328" t="s">
        <v>92</v>
      </c>
      <c r="D17" s="1328"/>
      <c r="E17" s="1328"/>
      <c r="F17" s="1328"/>
      <c r="G17" s="1328"/>
      <c r="H17" s="1329"/>
      <c r="I17" s="1329"/>
      <c r="J17" s="1329"/>
      <c r="K17" s="1317"/>
      <c r="L17" s="1318"/>
      <c r="M17" s="1317"/>
      <c r="N17" s="1318"/>
      <c r="O17" s="1317"/>
      <c r="P17" s="1318"/>
      <c r="Q17" s="1317"/>
      <c r="R17" s="1318"/>
      <c r="S17" s="1388">
        <f t="shared" ref="S17:S27" si="0">+IFERROR(AVERAGE(K17,O17*12/9),"")</f>
        <v>0</v>
      </c>
      <c r="T17" s="1389"/>
      <c r="U17" s="1388">
        <f t="shared" ref="U17:U27" si="1">+IFERROR(AVERAGE(M17,Q17*12/9),"")</f>
        <v>0</v>
      </c>
      <c r="V17" s="1388"/>
      <c r="W17" s="268"/>
      <c r="X17" s="269"/>
      <c r="Y17" s="268"/>
      <c r="Z17" s="269"/>
      <c r="AA17" s="268"/>
      <c r="AB17" s="269"/>
      <c r="AC17" s="268"/>
      <c r="AD17" s="269"/>
      <c r="AE17" s="270"/>
      <c r="AF17" s="271"/>
      <c r="AG17" s="270"/>
      <c r="AH17" s="270"/>
    </row>
    <row r="18" spans="2:34" s="114" customFormat="1" ht="15" customHeight="1" thickTop="1" x14ac:dyDescent="0.2">
      <c r="B18" s="1325"/>
      <c r="C18" s="683" t="s">
        <v>93</v>
      </c>
      <c r="D18" s="683"/>
      <c r="E18" s="683"/>
      <c r="F18" s="683"/>
      <c r="G18" s="683"/>
      <c r="H18" s="1330"/>
      <c r="I18" s="1330"/>
      <c r="J18" s="1330"/>
      <c r="K18" s="1338"/>
      <c r="L18" s="1339"/>
      <c r="M18" s="1338"/>
      <c r="N18" s="1339"/>
      <c r="O18" s="1338"/>
      <c r="P18" s="1339"/>
      <c r="Q18" s="1338"/>
      <c r="R18" s="1339"/>
      <c r="S18" s="1336">
        <f t="shared" si="0"/>
        <v>0</v>
      </c>
      <c r="T18" s="1337"/>
      <c r="U18" s="1336">
        <f t="shared" si="1"/>
        <v>0</v>
      </c>
      <c r="V18" s="1337"/>
      <c r="W18" s="268"/>
      <c r="X18" s="269"/>
      <c r="Y18" s="268"/>
      <c r="Z18" s="269"/>
      <c r="AA18" s="268"/>
      <c r="AB18" s="269"/>
      <c r="AC18" s="268"/>
      <c r="AD18" s="269"/>
      <c r="AE18" s="270"/>
      <c r="AF18" s="270"/>
      <c r="AG18" s="270"/>
      <c r="AH18" s="270"/>
    </row>
    <row r="19" spans="2:34" s="114" customFormat="1" ht="15" customHeight="1" x14ac:dyDescent="0.2">
      <c r="B19" s="1325"/>
      <c r="C19" s="556" t="s">
        <v>94</v>
      </c>
      <c r="D19" s="556"/>
      <c r="E19" s="556"/>
      <c r="F19" s="556"/>
      <c r="G19" s="556"/>
      <c r="H19" s="1065"/>
      <c r="I19" s="1065"/>
      <c r="J19" s="1065"/>
      <c r="K19" s="1303"/>
      <c r="L19" s="1303"/>
      <c r="M19" s="1303"/>
      <c r="N19" s="1303"/>
      <c r="O19" s="1303"/>
      <c r="P19" s="1303"/>
      <c r="Q19" s="1303"/>
      <c r="R19" s="1303"/>
      <c r="S19" s="1350">
        <f t="shared" si="0"/>
        <v>0</v>
      </c>
      <c r="T19" s="1351"/>
      <c r="U19" s="1350">
        <f t="shared" si="1"/>
        <v>0</v>
      </c>
      <c r="V19" s="1351"/>
      <c r="W19" s="268"/>
      <c r="X19" s="268"/>
      <c r="Y19" s="268"/>
      <c r="Z19" s="268"/>
      <c r="AA19" s="268"/>
      <c r="AB19" s="268"/>
      <c r="AC19" s="268"/>
      <c r="AD19" s="268"/>
      <c r="AE19" s="270"/>
      <c r="AF19" s="270"/>
      <c r="AG19" s="270"/>
      <c r="AH19" s="270"/>
    </row>
    <row r="20" spans="2:34" s="114" customFormat="1" ht="15" customHeight="1" x14ac:dyDescent="0.2">
      <c r="B20" s="1325"/>
      <c r="C20" s="556" t="s">
        <v>95</v>
      </c>
      <c r="D20" s="556"/>
      <c r="E20" s="556"/>
      <c r="F20" s="556"/>
      <c r="G20" s="556"/>
      <c r="H20" s="1065"/>
      <c r="I20" s="1065"/>
      <c r="J20" s="1065"/>
      <c r="K20" s="1303"/>
      <c r="L20" s="1303"/>
      <c r="M20" s="1303"/>
      <c r="N20" s="1303"/>
      <c r="O20" s="1303"/>
      <c r="P20" s="1303"/>
      <c r="Q20" s="1303"/>
      <c r="R20" s="1303"/>
      <c r="S20" s="1350">
        <f t="shared" si="0"/>
        <v>0</v>
      </c>
      <c r="T20" s="1351"/>
      <c r="U20" s="1350">
        <f t="shared" si="1"/>
        <v>0</v>
      </c>
      <c r="V20" s="1351"/>
      <c r="W20" s="268"/>
      <c r="X20" s="268"/>
      <c r="Y20" s="268"/>
      <c r="Z20" s="268"/>
      <c r="AA20" s="268"/>
      <c r="AB20" s="268"/>
      <c r="AC20" s="268"/>
      <c r="AD20" s="268"/>
      <c r="AE20" s="270"/>
      <c r="AF20" s="270"/>
      <c r="AG20" s="270"/>
      <c r="AH20" s="270"/>
    </row>
    <row r="21" spans="2:34" s="114" customFormat="1" ht="15" customHeight="1" x14ac:dyDescent="0.2">
      <c r="B21" s="1325"/>
      <c r="C21" s="314" t="s">
        <v>96</v>
      </c>
      <c r="D21" s="314"/>
      <c r="E21" s="314"/>
      <c r="F21" s="314"/>
      <c r="G21" s="314"/>
      <c r="H21" s="1065"/>
      <c r="I21" s="1065"/>
      <c r="J21" s="1065"/>
      <c r="K21" s="1303"/>
      <c r="L21" s="1303"/>
      <c r="M21" s="1303"/>
      <c r="N21" s="1303"/>
      <c r="O21" s="1303"/>
      <c r="P21" s="1303"/>
      <c r="Q21" s="1303"/>
      <c r="R21" s="1303"/>
      <c r="S21" s="1350">
        <f t="shared" si="0"/>
        <v>0</v>
      </c>
      <c r="T21" s="1351"/>
      <c r="U21" s="1350">
        <f t="shared" si="1"/>
        <v>0</v>
      </c>
      <c r="V21" s="1351"/>
      <c r="W21" s="268"/>
      <c r="X21" s="268"/>
      <c r="Y21" s="268"/>
      <c r="Z21" s="268"/>
      <c r="AA21" s="268"/>
      <c r="AB21" s="268"/>
      <c r="AC21" s="268"/>
      <c r="AD21" s="268"/>
      <c r="AE21" s="270"/>
      <c r="AF21" s="270"/>
      <c r="AG21" s="270"/>
      <c r="AH21" s="270"/>
    </row>
    <row r="22" spans="2:34" s="114" customFormat="1" ht="15" customHeight="1" x14ac:dyDescent="0.2">
      <c r="B22" s="1325"/>
      <c r="C22" s="314" t="s">
        <v>97</v>
      </c>
      <c r="D22" s="314"/>
      <c r="E22" s="314"/>
      <c r="F22" s="314"/>
      <c r="G22" s="314"/>
      <c r="H22" s="1065"/>
      <c r="I22" s="1065"/>
      <c r="J22" s="1065"/>
      <c r="K22" s="1303"/>
      <c r="L22" s="1303"/>
      <c r="M22" s="1303"/>
      <c r="N22" s="1303"/>
      <c r="O22" s="1303"/>
      <c r="P22" s="1303"/>
      <c r="Q22" s="1303"/>
      <c r="R22" s="1303"/>
      <c r="S22" s="1350">
        <f t="shared" si="0"/>
        <v>0</v>
      </c>
      <c r="T22" s="1351"/>
      <c r="U22" s="1350">
        <f t="shared" si="1"/>
        <v>0</v>
      </c>
      <c r="V22" s="1351"/>
      <c r="W22" s="268"/>
      <c r="X22" s="268"/>
      <c r="Y22" s="268"/>
      <c r="Z22" s="268"/>
      <c r="AA22" s="268"/>
      <c r="AB22" s="268"/>
      <c r="AC22" s="268"/>
      <c r="AD22" s="268"/>
      <c r="AE22" s="270"/>
      <c r="AF22" s="270"/>
      <c r="AG22" s="270"/>
      <c r="AH22" s="270"/>
    </row>
    <row r="23" spans="2:34" s="114" customFormat="1" ht="15" customHeight="1" x14ac:dyDescent="0.2">
      <c r="B23" s="1325"/>
      <c r="C23" s="556" t="s">
        <v>98</v>
      </c>
      <c r="D23" s="556"/>
      <c r="E23" s="556"/>
      <c r="F23" s="556"/>
      <c r="G23" s="556"/>
      <c r="H23" s="1065"/>
      <c r="I23" s="1065"/>
      <c r="J23" s="1065"/>
      <c r="K23" s="1303"/>
      <c r="L23" s="1303"/>
      <c r="M23" s="1303"/>
      <c r="N23" s="1303"/>
      <c r="O23" s="1303"/>
      <c r="P23" s="1303"/>
      <c r="Q23" s="1303"/>
      <c r="R23" s="1303"/>
      <c r="S23" s="1350">
        <f t="shared" si="0"/>
        <v>0</v>
      </c>
      <c r="T23" s="1351"/>
      <c r="U23" s="1350">
        <f t="shared" si="1"/>
        <v>0</v>
      </c>
      <c r="V23" s="1351"/>
      <c r="W23" s="268"/>
      <c r="X23" s="268"/>
      <c r="Y23" s="268"/>
      <c r="Z23" s="268"/>
      <c r="AA23" s="268"/>
      <c r="AB23" s="268"/>
      <c r="AC23" s="268"/>
      <c r="AD23" s="268"/>
      <c r="AE23" s="270"/>
      <c r="AF23" s="270"/>
      <c r="AG23" s="270"/>
      <c r="AH23" s="270"/>
    </row>
    <row r="24" spans="2:34" s="114" customFormat="1" ht="15" customHeight="1" x14ac:dyDescent="0.2">
      <c r="B24" s="1325"/>
      <c r="C24" s="556" t="s">
        <v>99</v>
      </c>
      <c r="D24" s="556"/>
      <c r="E24" s="556"/>
      <c r="F24" s="556"/>
      <c r="G24" s="556"/>
      <c r="H24" s="1065"/>
      <c r="I24" s="1065"/>
      <c r="J24" s="1065"/>
      <c r="K24" s="1303"/>
      <c r="L24" s="1303"/>
      <c r="M24" s="1303"/>
      <c r="N24" s="1303"/>
      <c r="O24" s="1303"/>
      <c r="P24" s="1303"/>
      <c r="Q24" s="1303"/>
      <c r="R24" s="1303"/>
      <c r="S24" s="1350">
        <f t="shared" si="0"/>
        <v>0</v>
      </c>
      <c r="T24" s="1351"/>
      <c r="U24" s="1350">
        <f t="shared" si="1"/>
        <v>0</v>
      </c>
      <c r="V24" s="1351"/>
      <c r="W24" s="268"/>
      <c r="X24" s="268"/>
      <c r="Y24" s="268"/>
      <c r="Z24" s="268"/>
      <c r="AA24" s="268"/>
      <c r="AB24" s="268"/>
      <c r="AC24" s="268"/>
      <c r="AD24" s="268"/>
      <c r="AE24" s="270"/>
      <c r="AF24" s="270"/>
      <c r="AG24" s="270"/>
      <c r="AH24" s="270"/>
    </row>
    <row r="25" spans="2:34" s="114" customFormat="1" ht="15" customHeight="1" x14ac:dyDescent="0.2">
      <c r="B25" s="1325"/>
      <c r="C25" s="556" t="s">
        <v>514</v>
      </c>
      <c r="D25" s="556"/>
      <c r="E25" s="556"/>
      <c r="F25" s="556"/>
      <c r="G25" s="556"/>
      <c r="H25" s="1065"/>
      <c r="I25" s="1065"/>
      <c r="J25" s="1065"/>
      <c r="K25" s="1303"/>
      <c r="L25" s="1303"/>
      <c r="M25" s="1303"/>
      <c r="N25" s="1303"/>
      <c r="O25" s="1303"/>
      <c r="P25" s="1303"/>
      <c r="Q25" s="1303"/>
      <c r="R25" s="1303"/>
      <c r="S25" s="1350">
        <f t="shared" si="0"/>
        <v>0</v>
      </c>
      <c r="T25" s="1351"/>
      <c r="U25" s="1350">
        <f t="shared" si="1"/>
        <v>0</v>
      </c>
      <c r="V25" s="1351"/>
      <c r="W25" s="268"/>
      <c r="X25" s="268"/>
      <c r="Y25" s="268"/>
      <c r="Z25" s="268"/>
      <c r="AA25" s="268"/>
      <c r="AB25" s="268"/>
      <c r="AC25" s="268"/>
      <c r="AD25" s="268"/>
      <c r="AE25" s="270"/>
      <c r="AF25" s="270"/>
      <c r="AG25" s="270"/>
      <c r="AH25" s="270"/>
    </row>
    <row r="26" spans="2:34" s="114" customFormat="1" ht="15" customHeight="1" thickBot="1" x14ac:dyDescent="0.25">
      <c r="B26" s="1325"/>
      <c r="C26" s="1328" t="s">
        <v>503</v>
      </c>
      <c r="D26" s="1328"/>
      <c r="E26" s="1328"/>
      <c r="F26" s="1328"/>
      <c r="G26" s="1328"/>
      <c r="H26" s="1329"/>
      <c r="I26" s="1329"/>
      <c r="J26" s="1329"/>
      <c r="K26" s="1340">
        <f>SUM(K18:L25)</f>
        <v>0</v>
      </c>
      <c r="L26" s="1340"/>
      <c r="M26" s="1340">
        <f>SUM(M18:N25)</f>
        <v>0</v>
      </c>
      <c r="N26" s="1340"/>
      <c r="O26" s="1340">
        <f>SUM(O18:P25)</f>
        <v>0</v>
      </c>
      <c r="P26" s="1340"/>
      <c r="Q26" s="1340">
        <f>SUM(Q18:R25)</f>
        <v>0</v>
      </c>
      <c r="R26" s="1340"/>
      <c r="S26" s="1352">
        <f t="shared" si="0"/>
        <v>0</v>
      </c>
      <c r="T26" s="1353"/>
      <c r="U26" s="1352">
        <f t="shared" si="1"/>
        <v>0</v>
      </c>
      <c r="V26" s="1353"/>
      <c r="W26" s="268"/>
      <c r="X26" s="268"/>
      <c r="Y26" s="268"/>
      <c r="Z26" s="268"/>
      <c r="AA26" s="268"/>
      <c r="AB26" s="268"/>
      <c r="AC26" s="268"/>
      <c r="AD26" s="268"/>
      <c r="AE26" s="270"/>
      <c r="AF26" s="270"/>
      <c r="AG26" s="270"/>
      <c r="AH26" s="270"/>
    </row>
    <row r="27" spans="2:34" s="114" customFormat="1" ht="15" customHeight="1" thickTop="1" x14ac:dyDescent="0.2">
      <c r="B27" s="1325"/>
      <c r="C27" s="683" t="s">
        <v>55</v>
      </c>
      <c r="D27" s="683"/>
      <c r="E27" s="683"/>
      <c r="F27" s="683"/>
      <c r="G27" s="683"/>
      <c r="H27" s="1330"/>
      <c r="I27" s="1330"/>
      <c r="J27" s="1330"/>
      <c r="K27" s="1331">
        <f>SUM(K17:L25)</f>
        <v>0</v>
      </c>
      <c r="L27" s="1332"/>
      <c r="M27" s="1331">
        <f>SUM(M17:N25)</f>
        <v>0</v>
      </c>
      <c r="N27" s="1331"/>
      <c r="O27" s="1331">
        <f>SUM(O17:P25)</f>
        <v>0</v>
      </c>
      <c r="P27" s="1331"/>
      <c r="Q27" s="1331">
        <f>SUM(Q17:R25)</f>
        <v>0</v>
      </c>
      <c r="R27" s="1331"/>
      <c r="S27" s="1336">
        <f t="shared" si="0"/>
        <v>0</v>
      </c>
      <c r="T27" s="1337"/>
      <c r="U27" s="1336">
        <f t="shared" si="1"/>
        <v>0</v>
      </c>
      <c r="V27" s="1337"/>
      <c r="W27" s="268"/>
      <c r="X27" s="268"/>
      <c r="Y27" s="268"/>
      <c r="Z27" s="268"/>
      <c r="AA27" s="268"/>
      <c r="AB27" s="268"/>
      <c r="AC27" s="268"/>
      <c r="AD27" s="268"/>
      <c r="AE27" s="270"/>
      <c r="AF27" s="270"/>
      <c r="AG27" s="270"/>
      <c r="AH27" s="270"/>
    </row>
    <row r="28" spans="2:34" s="114" customFormat="1" ht="15" customHeight="1" x14ac:dyDescent="0.2">
      <c r="B28" s="1325"/>
      <c r="C28" s="556"/>
      <c r="D28" s="556"/>
      <c r="E28" s="556"/>
      <c r="F28" s="556"/>
      <c r="G28" s="556"/>
      <c r="H28" s="556"/>
      <c r="I28" s="556"/>
      <c r="J28" s="556"/>
      <c r="K28" s="832" t="s">
        <v>531</v>
      </c>
      <c r="L28" s="1319"/>
      <c r="M28" s="1319"/>
      <c r="N28" s="1319"/>
      <c r="O28" s="832" t="s">
        <v>532</v>
      </c>
      <c r="P28" s="1319"/>
      <c r="Q28" s="1319"/>
      <c r="R28" s="1319"/>
      <c r="S28" s="1387" t="s">
        <v>566</v>
      </c>
      <c r="T28" s="1319"/>
      <c r="U28" s="1319"/>
      <c r="V28" s="1319"/>
      <c r="W28" s="2"/>
      <c r="X28"/>
      <c r="Y28"/>
      <c r="Z28"/>
      <c r="AA28" s="2"/>
      <c r="AB28"/>
      <c r="AC28"/>
      <c r="AD28"/>
      <c r="AE28" s="6"/>
      <c r="AF28"/>
      <c r="AG28"/>
      <c r="AH28"/>
    </row>
    <row r="29" spans="2:34" s="114" customFormat="1" ht="15" customHeight="1" thickBot="1" x14ac:dyDescent="0.25">
      <c r="B29" s="1325"/>
      <c r="C29" s="1328" t="s">
        <v>418</v>
      </c>
      <c r="D29" s="1328"/>
      <c r="E29" s="1328"/>
      <c r="F29" s="1328"/>
      <c r="G29" s="1328"/>
      <c r="H29" s="1328"/>
      <c r="I29" s="1328"/>
      <c r="J29" s="1328"/>
      <c r="K29" s="1342" t="str">
        <f>+IFERROR(K31/K30,"")</f>
        <v/>
      </c>
      <c r="L29" s="1342"/>
      <c r="M29" s="1342"/>
      <c r="N29" s="1342"/>
      <c r="O29" s="1342" t="str">
        <f>+IFERROR(O31/O30,"")</f>
        <v/>
      </c>
      <c r="P29" s="1342"/>
      <c r="Q29" s="1342"/>
      <c r="R29" s="1342"/>
      <c r="S29" s="1342" t="str">
        <f>+IFERROR(S31/S30,"")</f>
        <v/>
      </c>
      <c r="T29" s="1342"/>
      <c r="U29" s="1342"/>
      <c r="V29" s="1342"/>
      <c r="W29" s="272"/>
      <c r="X29" s="272"/>
      <c r="Y29" s="272"/>
      <c r="Z29" s="272"/>
      <c r="AA29" s="272"/>
      <c r="AB29" s="272"/>
      <c r="AC29" s="272"/>
      <c r="AD29" s="272"/>
      <c r="AE29" s="272"/>
      <c r="AF29" s="272"/>
      <c r="AG29" s="272"/>
      <c r="AH29" s="272"/>
    </row>
    <row r="30" spans="2:34" s="114" customFormat="1" ht="15" customHeight="1" thickTop="1" x14ac:dyDescent="0.2">
      <c r="B30" s="1325"/>
      <c r="C30" s="1349" t="s">
        <v>419</v>
      </c>
      <c r="D30" s="1349"/>
      <c r="E30" s="1349"/>
      <c r="F30" s="1349"/>
      <c r="G30" s="1349"/>
      <c r="H30" s="1349"/>
      <c r="I30" s="1349"/>
      <c r="J30" s="1349"/>
      <c r="K30" s="1339"/>
      <c r="L30" s="1339"/>
      <c r="M30" s="1339"/>
      <c r="N30" s="1339"/>
      <c r="O30" s="1339"/>
      <c r="P30" s="1339"/>
      <c r="Q30" s="1339"/>
      <c r="R30" s="1339"/>
      <c r="S30" s="1393">
        <f>+IFERROR(AVERAGE(K30,O30*12/9),"")</f>
        <v>0</v>
      </c>
      <c r="T30" s="1393"/>
      <c r="U30" s="1393"/>
      <c r="V30" s="1393"/>
      <c r="W30" s="269"/>
      <c r="X30" s="269"/>
      <c r="Y30" s="269"/>
      <c r="Z30" s="269"/>
      <c r="AA30" s="269"/>
      <c r="AB30" s="269"/>
      <c r="AC30" s="269"/>
      <c r="AD30" s="269"/>
      <c r="AE30" s="271"/>
      <c r="AF30" s="271"/>
      <c r="AG30" s="271"/>
      <c r="AH30" s="271"/>
    </row>
    <row r="31" spans="2:34" s="114" customFormat="1" ht="15" customHeight="1" x14ac:dyDescent="0.2">
      <c r="B31" s="1325"/>
      <c r="C31" s="1333" t="s">
        <v>417</v>
      </c>
      <c r="D31" s="1334"/>
      <c r="E31" s="1334"/>
      <c r="F31" s="1334"/>
      <c r="G31" s="1334"/>
      <c r="H31" s="1334"/>
      <c r="I31" s="1334"/>
      <c r="J31" s="1334"/>
      <c r="K31" s="1341">
        <f>SUM(K32:N34)</f>
        <v>0</v>
      </c>
      <c r="L31" s="1341"/>
      <c r="M31" s="1341"/>
      <c r="N31" s="1341"/>
      <c r="O31" s="1341">
        <f>SUM(O32:R34)</f>
        <v>0</v>
      </c>
      <c r="P31" s="1341"/>
      <c r="Q31" s="1341"/>
      <c r="R31" s="1341"/>
      <c r="S31" s="1390">
        <f>+IFERROR(AVERAGE(K31,O31*12/9),"")</f>
        <v>0</v>
      </c>
      <c r="T31" s="1391"/>
      <c r="U31" s="1391"/>
      <c r="V31" s="1392"/>
      <c r="W31" s="269"/>
      <c r="X31" s="269"/>
      <c r="Y31" s="269"/>
      <c r="Z31" s="269"/>
      <c r="AA31" s="269"/>
      <c r="AB31" s="269"/>
      <c r="AC31" s="269"/>
      <c r="AD31" s="269"/>
      <c r="AE31" s="271"/>
      <c r="AF31" s="271"/>
      <c r="AG31" s="271"/>
      <c r="AH31" s="271"/>
    </row>
    <row r="32" spans="2:34" s="114" customFormat="1" ht="14.25" customHeight="1" x14ac:dyDescent="0.2">
      <c r="B32" s="1325"/>
      <c r="C32" s="1333" t="s">
        <v>420</v>
      </c>
      <c r="D32" s="1334"/>
      <c r="E32" s="1334"/>
      <c r="F32" s="1334"/>
      <c r="G32" s="1334"/>
      <c r="H32" s="1334"/>
      <c r="I32" s="1334"/>
      <c r="J32" s="1334"/>
      <c r="K32" s="1335"/>
      <c r="L32" s="1335"/>
      <c r="M32" s="1335"/>
      <c r="N32" s="1335"/>
      <c r="O32" s="1335"/>
      <c r="P32" s="1335"/>
      <c r="Q32" s="1335"/>
      <c r="R32" s="1335"/>
      <c r="S32" s="1390">
        <f>+IFERROR(AVERAGE(K32,O32*12/9),"")</f>
        <v>0</v>
      </c>
      <c r="T32" s="1391"/>
      <c r="U32" s="1391"/>
      <c r="V32" s="1392"/>
      <c r="W32" s="269"/>
      <c r="X32" s="269"/>
      <c r="Y32" s="269"/>
      <c r="Z32" s="269"/>
      <c r="AA32" s="269"/>
      <c r="AB32" s="269"/>
      <c r="AC32" s="269"/>
      <c r="AD32" s="269"/>
      <c r="AE32" s="271"/>
      <c r="AF32" s="271"/>
      <c r="AG32" s="271"/>
      <c r="AH32" s="271"/>
    </row>
    <row r="33" spans="2:34" s="114" customFormat="1" ht="15" customHeight="1" x14ac:dyDescent="0.2">
      <c r="B33" s="1325"/>
      <c r="C33" s="1334" t="s">
        <v>421</v>
      </c>
      <c r="D33" s="1334"/>
      <c r="E33" s="1334"/>
      <c r="F33" s="1334"/>
      <c r="G33" s="1334"/>
      <c r="H33" s="1334"/>
      <c r="I33" s="1334"/>
      <c r="J33" s="1334"/>
      <c r="K33" s="1335"/>
      <c r="L33" s="1335"/>
      <c r="M33" s="1335"/>
      <c r="N33" s="1335"/>
      <c r="O33" s="1335"/>
      <c r="P33" s="1335"/>
      <c r="Q33" s="1335"/>
      <c r="R33" s="1335"/>
      <c r="S33" s="1390">
        <f>+IFERROR(AVERAGE(K33,O33*12/9),"")</f>
        <v>0</v>
      </c>
      <c r="T33" s="1391"/>
      <c r="U33" s="1391"/>
      <c r="V33" s="1392"/>
      <c r="W33" s="269"/>
      <c r="X33" s="269"/>
      <c r="Y33" s="269"/>
      <c r="Z33" s="269"/>
      <c r="AA33" s="269"/>
      <c r="AB33" s="269"/>
      <c r="AC33" s="269"/>
      <c r="AD33" s="269"/>
      <c r="AE33" s="271"/>
      <c r="AF33" s="271"/>
      <c r="AG33" s="271"/>
      <c r="AH33" s="271"/>
    </row>
    <row r="34" spans="2:34" s="114" customFormat="1" ht="15" customHeight="1" x14ac:dyDescent="0.2">
      <c r="B34" s="1325"/>
      <c r="C34" s="1333" t="s">
        <v>422</v>
      </c>
      <c r="D34" s="1334"/>
      <c r="E34" s="1334"/>
      <c r="F34" s="1334"/>
      <c r="G34" s="1334"/>
      <c r="H34" s="1334"/>
      <c r="I34" s="1334"/>
      <c r="J34" s="1334"/>
      <c r="K34" s="1335"/>
      <c r="L34" s="1335"/>
      <c r="M34" s="1335"/>
      <c r="N34" s="1335"/>
      <c r="O34" s="1335"/>
      <c r="P34" s="1335"/>
      <c r="Q34" s="1335"/>
      <c r="R34" s="1335"/>
      <c r="S34" s="1390">
        <f>+IFERROR(AVERAGE(K34,O34*12/9),"")</f>
        <v>0</v>
      </c>
      <c r="T34" s="1391"/>
      <c r="U34" s="1391"/>
      <c r="V34" s="1392"/>
      <c r="W34" s="269"/>
      <c r="X34" s="269"/>
      <c r="Y34" s="269"/>
      <c r="Z34" s="269"/>
      <c r="AA34" s="269"/>
      <c r="AB34" s="269"/>
      <c r="AC34" s="269"/>
      <c r="AD34" s="269"/>
      <c r="AE34" s="271"/>
      <c r="AF34" s="271"/>
      <c r="AG34" s="271"/>
      <c r="AH34" s="271"/>
    </row>
    <row r="35" spans="2:34" s="98" customFormat="1" ht="13.5" customHeight="1" x14ac:dyDescent="0.2">
      <c r="B35" s="99" t="s">
        <v>444</v>
      </c>
      <c r="C35" s="99"/>
      <c r="Q35" s="100"/>
    </row>
    <row r="36" spans="2:34" s="98" customFormat="1" ht="13.5" customHeight="1" x14ac:dyDescent="0.2">
      <c r="B36" s="1345" t="s">
        <v>507</v>
      </c>
      <c r="C36" s="1345"/>
      <c r="D36" s="1345"/>
      <c r="E36" s="1345"/>
      <c r="F36" s="1345"/>
      <c r="G36" s="1345"/>
      <c r="H36" s="1345"/>
      <c r="I36" s="1345"/>
      <c r="J36" s="1345"/>
      <c r="K36" s="1345"/>
      <c r="L36" s="1345"/>
      <c r="M36" s="1345"/>
      <c r="N36" s="1345"/>
      <c r="O36" s="1345"/>
      <c r="P36" s="1345"/>
      <c r="Q36" s="1345"/>
      <c r="R36" s="1345"/>
      <c r="S36" s="1345"/>
      <c r="T36" s="1345"/>
      <c r="U36" s="1345"/>
      <c r="V36" s="1345"/>
      <c r="W36" s="1345"/>
      <c r="X36" s="1345"/>
      <c r="Y36" s="1345"/>
      <c r="Z36" s="1345"/>
      <c r="AA36" s="1345"/>
      <c r="AB36" s="1345"/>
      <c r="AC36" s="1345"/>
      <c r="AD36" s="1345"/>
      <c r="AE36" s="1345"/>
      <c r="AF36" s="1345"/>
      <c r="AG36" s="1345"/>
      <c r="AH36" s="1345"/>
    </row>
    <row r="37" spans="2:34" s="98" customFormat="1" ht="13.5" customHeight="1" x14ac:dyDescent="0.2">
      <c r="B37" s="1345"/>
      <c r="C37" s="1345"/>
      <c r="D37" s="1345"/>
      <c r="E37" s="1345"/>
      <c r="F37" s="1345"/>
      <c r="G37" s="1345"/>
      <c r="H37" s="1345"/>
      <c r="I37" s="1345"/>
      <c r="J37" s="1345"/>
      <c r="K37" s="1345"/>
      <c r="L37" s="1345"/>
      <c r="M37" s="1345"/>
      <c r="N37" s="1345"/>
      <c r="O37" s="1345"/>
      <c r="P37" s="1345"/>
      <c r="Q37" s="1345"/>
      <c r="R37" s="1345"/>
      <c r="S37" s="1345"/>
      <c r="T37" s="1345"/>
      <c r="U37" s="1345"/>
      <c r="V37" s="1345"/>
      <c r="W37" s="1345"/>
      <c r="X37" s="1345"/>
      <c r="Y37" s="1345"/>
      <c r="Z37" s="1345"/>
      <c r="AA37" s="1345"/>
      <c r="AB37" s="1345"/>
      <c r="AC37" s="1345"/>
      <c r="AD37" s="1345"/>
      <c r="AE37" s="1345"/>
      <c r="AF37" s="1345"/>
      <c r="AG37" s="1345"/>
      <c r="AH37" s="1345"/>
    </row>
    <row r="38" spans="2:34" s="98" customFormat="1" ht="13.5" customHeight="1" x14ac:dyDescent="0.2">
      <c r="B38" s="99" t="s">
        <v>445</v>
      </c>
      <c r="C38" s="99"/>
      <c r="Q38" s="100"/>
    </row>
    <row r="39" spans="2:34" s="98" customFormat="1" ht="13.5" customHeight="1" x14ac:dyDescent="0.2">
      <c r="B39" s="1345" t="s">
        <v>508</v>
      </c>
      <c r="C39" s="1345"/>
      <c r="D39" s="1345"/>
      <c r="E39" s="1345"/>
      <c r="F39" s="1345"/>
      <c r="G39" s="1345"/>
      <c r="H39" s="1345"/>
      <c r="I39" s="1345"/>
      <c r="J39" s="1345"/>
      <c r="K39" s="1345"/>
      <c r="L39" s="1345"/>
      <c r="M39" s="1345"/>
      <c r="N39" s="1345"/>
      <c r="O39" s="1345"/>
      <c r="P39" s="1345"/>
      <c r="Q39" s="1345"/>
      <c r="R39" s="1345"/>
      <c r="S39" s="1345"/>
      <c r="T39" s="1345"/>
      <c r="U39" s="1345"/>
      <c r="V39" s="1345"/>
      <c r="W39" s="1345"/>
      <c r="X39" s="1345"/>
      <c r="Y39" s="1345"/>
      <c r="Z39" s="1345"/>
      <c r="AA39" s="1345"/>
      <c r="AB39" s="1345"/>
      <c r="AC39" s="1345"/>
      <c r="AD39" s="1345"/>
      <c r="AE39" s="1345"/>
      <c r="AF39" s="1345"/>
      <c r="AG39" s="1345"/>
      <c r="AH39" s="1345"/>
    </row>
    <row r="40" spans="2:34" s="98" customFormat="1" ht="13.5" customHeight="1" x14ac:dyDescent="0.2">
      <c r="B40" s="1345"/>
      <c r="C40" s="1345"/>
      <c r="D40" s="1345"/>
      <c r="E40" s="1345"/>
      <c r="F40" s="1345"/>
      <c r="G40" s="1345"/>
      <c r="H40" s="1345"/>
      <c r="I40" s="1345"/>
      <c r="J40" s="1345"/>
      <c r="K40" s="1345"/>
      <c r="L40" s="1345"/>
      <c r="M40" s="1345"/>
      <c r="N40" s="1345"/>
      <c r="O40" s="1345"/>
      <c r="P40" s="1345"/>
      <c r="Q40" s="1345"/>
      <c r="R40" s="1345"/>
      <c r="S40" s="1345"/>
      <c r="T40" s="1345"/>
      <c r="U40" s="1345"/>
      <c r="V40" s="1345"/>
      <c r="W40" s="1345"/>
      <c r="X40" s="1345"/>
      <c r="Y40" s="1345"/>
      <c r="Z40" s="1345"/>
      <c r="AA40" s="1345"/>
      <c r="AB40" s="1345"/>
      <c r="AC40" s="1345"/>
      <c r="AD40" s="1345"/>
      <c r="AE40" s="1345"/>
      <c r="AF40" s="1345"/>
      <c r="AG40" s="1345"/>
      <c r="AH40" s="1345"/>
    </row>
    <row r="41" spans="2:34" s="98" customFormat="1" ht="13.5" customHeight="1" x14ac:dyDescent="0.2">
      <c r="B41" s="99" t="s">
        <v>202</v>
      </c>
      <c r="C41" s="99"/>
      <c r="Q41" s="100"/>
    </row>
    <row r="42" spans="2:34" s="98" customFormat="1" ht="13.5" customHeight="1" x14ac:dyDescent="0.2">
      <c r="B42" s="99" t="s">
        <v>203</v>
      </c>
      <c r="C42" s="99"/>
      <c r="Q42" s="100"/>
    </row>
    <row r="43" spans="2:34" s="98" customFormat="1" ht="12.75" customHeight="1" x14ac:dyDescent="0.2">
      <c r="B43" s="99"/>
      <c r="C43" s="99"/>
      <c r="Q43" s="100"/>
    </row>
    <row r="44" spans="2:34" ht="32.25" customHeight="1" x14ac:dyDescent="0.2">
      <c r="B44" s="1394" t="s">
        <v>423</v>
      </c>
      <c r="C44" s="1394"/>
      <c r="D44" s="1394"/>
      <c r="E44" s="1394"/>
      <c r="F44" s="1394"/>
      <c r="G44" s="1394"/>
      <c r="H44" s="1394"/>
      <c r="I44" s="1394"/>
      <c r="J44" s="1394"/>
      <c r="K44" s="1394"/>
      <c r="L44" s="1394"/>
      <c r="M44" s="1394"/>
      <c r="N44" s="1394"/>
      <c r="O44" s="1394"/>
      <c r="P44" s="1394"/>
      <c r="Q44" s="1394"/>
      <c r="R44" s="1394"/>
      <c r="S44" s="1394"/>
      <c r="T44" s="1394"/>
      <c r="U44" s="1394"/>
      <c r="V44" s="1394"/>
      <c r="W44" s="1394"/>
      <c r="X44" s="1394"/>
      <c r="Y44" s="1394"/>
      <c r="Z44" s="1394"/>
      <c r="AA44" s="1394"/>
      <c r="AB44" s="1394"/>
      <c r="AC44" s="1394"/>
    </row>
    <row r="45" spans="2:34" ht="14.25" customHeight="1" x14ac:dyDescent="0.2">
      <c r="B45" s="771"/>
      <c r="C45" s="791" t="s">
        <v>85</v>
      </c>
      <c r="D45" s="1346"/>
      <c r="E45" s="1346"/>
      <c r="F45" s="792"/>
      <c r="G45" s="210" t="s">
        <v>475</v>
      </c>
      <c r="H45" s="340" t="s">
        <v>108</v>
      </c>
      <c r="I45" s="340"/>
      <c r="J45" s="340"/>
      <c r="K45" s="340"/>
      <c r="L45" s="340"/>
      <c r="M45" s="340"/>
      <c r="N45" s="340"/>
      <c r="O45" s="341"/>
      <c r="P45" s="342" t="s">
        <v>103</v>
      </c>
      <c r="Q45" s="343"/>
      <c r="R45" s="343"/>
      <c r="S45" s="343"/>
      <c r="T45" s="343"/>
      <c r="U45" s="343"/>
      <c r="V45" s="343"/>
      <c r="W45" s="343"/>
      <c r="X45" s="343"/>
      <c r="Y45" s="343"/>
      <c r="Z45" s="343"/>
      <c r="AA45" s="343"/>
      <c r="AB45" s="344"/>
    </row>
    <row r="46" spans="2:34" ht="14.25" customHeight="1" x14ac:dyDescent="0.2">
      <c r="B46" s="771"/>
      <c r="C46" s="793"/>
      <c r="D46" s="1347"/>
      <c r="E46" s="1347"/>
      <c r="F46" s="794"/>
      <c r="G46" s="210" t="s">
        <v>476</v>
      </c>
      <c r="H46" s="340" t="s">
        <v>105</v>
      </c>
      <c r="I46" s="340"/>
      <c r="J46" s="340"/>
      <c r="K46" s="340"/>
      <c r="L46" s="340"/>
      <c r="M46" s="340"/>
      <c r="N46" s="340"/>
      <c r="O46" s="341"/>
      <c r="P46" s="669"/>
      <c r="Q46" s="1398"/>
      <c r="R46" s="1398"/>
      <c r="S46" s="1398"/>
      <c r="T46" s="1398"/>
      <c r="U46" s="1398"/>
      <c r="V46" s="1398"/>
      <c r="W46" s="1398"/>
      <c r="X46" s="1398"/>
      <c r="Y46" s="1398"/>
      <c r="Z46" s="1398"/>
      <c r="AA46" s="1398"/>
      <c r="AB46" s="671"/>
    </row>
    <row r="47" spans="2:34" ht="14.25" customHeight="1" x14ac:dyDescent="0.2">
      <c r="B47" s="771"/>
      <c r="C47" s="795"/>
      <c r="D47" s="1348"/>
      <c r="E47" s="1348"/>
      <c r="F47" s="796"/>
      <c r="G47" s="210" t="s">
        <v>477</v>
      </c>
      <c r="H47" s="340" t="s">
        <v>104</v>
      </c>
      <c r="I47" s="340"/>
      <c r="J47" s="340"/>
      <c r="K47" s="340"/>
      <c r="L47" s="340"/>
      <c r="M47" s="340"/>
      <c r="N47" s="340"/>
      <c r="O47" s="341"/>
      <c r="P47" s="672"/>
      <c r="Q47" s="673"/>
      <c r="R47" s="673"/>
      <c r="S47" s="673"/>
      <c r="T47" s="673"/>
      <c r="U47" s="673"/>
      <c r="V47" s="673"/>
      <c r="W47" s="673"/>
      <c r="X47" s="673"/>
      <c r="Y47" s="673"/>
      <c r="Z47" s="673"/>
      <c r="AA47" s="673"/>
      <c r="AB47" s="674"/>
    </row>
    <row r="48" spans="2:34" ht="14.25" customHeight="1" x14ac:dyDescent="0.2">
      <c r="B48" s="1402">
        <v>1</v>
      </c>
      <c r="C48" s="1376"/>
      <c r="D48" s="1377"/>
      <c r="E48" s="1377"/>
      <c r="F48" s="1378"/>
      <c r="G48" s="211" t="s">
        <v>478</v>
      </c>
      <c r="H48" s="1400"/>
      <c r="I48" s="1400"/>
      <c r="J48" s="1400"/>
      <c r="K48" s="1400"/>
      <c r="L48" s="1400"/>
      <c r="M48" s="1400"/>
      <c r="N48" s="1400"/>
      <c r="O48" s="1401"/>
      <c r="P48" s="1395"/>
      <c r="Q48" s="1396"/>
      <c r="R48" s="1396"/>
      <c r="S48" s="1396"/>
      <c r="T48" s="1396"/>
      <c r="U48" s="1396"/>
      <c r="V48" s="1396"/>
      <c r="W48" s="1396"/>
      <c r="X48" s="1396"/>
      <c r="Y48" s="1396"/>
      <c r="Z48" s="1396"/>
      <c r="AA48" s="1396"/>
      <c r="AB48" s="1397"/>
    </row>
    <row r="49" spans="2:34" ht="14.25" customHeight="1" x14ac:dyDescent="0.2">
      <c r="B49" s="1403"/>
      <c r="C49" s="1379"/>
      <c r="D49" s="1380"/>
      <c r="E49" s="1380"/>
      <c r="F49" s="1381"/>
      <c r="G49" s="1355" t="s">
        <v>479</v>
      </c>
      <c r="H49" s="1310">
        <v>0</v>
      </c>
      <c r="I49" s="1310"/>
      <c r="J49" s="1310"/>
      <c r="K49" s="1310"/>
      <c r="L49" s="1310"/>
      <c r="M49" s="1310"/>
      <c r="N49" s="1310"/>
      <c r="O49" s="1311"/>
      <c r="P49" s="1360" t="s">
        <v>110</v>
      </c>
      <c r="Q49" s="1361"/>
      <c r="R49" s="1361"/>
      <c r="S49" s="1361"/>
      <c r="T49" s="1361"/>
      <c r="U49" s="1361"/>
      <c r="V49" s="1361"/>
      <c r="W49" s="1361"/>
      <c r="X49" s="1361"/>
      <c r="Y49" s="1361"/>
      <c r="Z49" s="1361"/>
      <c r="AA49" s="1361"/>
      <c r="AB49" s="1362"/>
    </row>
    <row r="50" spans="2:34" ht="14.25" customHeight="1" x14ac:dyDescent="0.2">
      <c r="B50" s="1403"/>
      <c r="C50" s="1379"/>
      <c r="D50" s="1380"/>
      <c r="E50" s="1380"/>
      <c r="F50" s="1381"/>
      <c r="G50" s="1356"/>
      <c r="H50" s="1312"/>
      <c r="I50" s="1399" t="s">
        <v>109</v>
      </c>
      <c r="J50" s="1400"/>
      <c r="K50" s="1401"/>
      <c r="L50" s="1307">
        <v>0</v>
      </c>
      <c r="M50" s="1308"/>
      <c r="N50" s="1308"/>
      <c r="O50" s="1309"/>
      <c r="P50" s="1363"/>
      <c r="Q50" s="1364"/>
      <c r="R50" s="1364"/>
      <c r="S50" s="1364"/>
      <c r="T50" s="1364"/>
      <c r="U50" s="1364"/>
      <c r="V50" s="1364"/>
      <c r="W50" s="1364"/>
      <c r="X50" s="1364"/>
      <c r="Y50" s="1364"/>
      <c r="Z50" s="1364"/>
      <c r="AA50" s="1364"/>
      <c r="AB50" s="1365"/>
    </row>
    <row r="51" spans="2:34" ht="14.25" customHeight="1" x14ac:dyDescent="0.2">
      <c r="B51" s="1403"/>
      <c r="C51" s="1379"/>
      <c r="D51" s="1380"/>
      <c r="E51" s="1380"/>
      <c r="F51" s="1381"/>
      <c r="G51" s="1357"/>
      <c r="H51" s="1313"/>
      <c r="I51" s="1399" t="s">
        <v>29</v>
      </c>
      <c r="J51" s="1400"/>
      <c r="K51" s="1401"/>
      <c r="L51" s="1307">
        <v>0</v>
      </c>
      <c r="M51" s="1308"/>
      <c r="N51" s="1308"/>
      <c r="O51" s="1309"/>
      <c r="P51" s="1366"/>
      <c r="Q51" s="1367"/>
      <c r="R51" s="1367"/>
      <c r="S51" s="1367"/>
      <c r="T51" s="1367"/>
      <c r="U51" s="1367"/>
      <c r="V51" s="1367"/>
      <c r="W51" s="1367"/>
      <c r="X51" s="1367"/>
      <c r="Y51" s="1367"/>
      <c r="Z51" s="1367"/>
      <c r="AA51" s="1367"/>
      <c r="AB51" s="1368"/>
    </row>
    <row r="52" spans="2:34" ht="14.25" customHeight="1" x14ac:dyDescent="0.2">
      <c r="B52" s="1403"/>
      <c r="C52" s="1379"/>
      <c r="D52" s="1380"/>
      <c r="E52" s="1380"/>
      <c r="F52" s="1381"/>
      <c r="G52" s="1314" t="s">
        <v>480</v>
      </c>
      <c r="H52" s="1358" t="s">
        <v>531</v>
      </c>
      <c r="I52" s="1358"/>
      <c r="J52" s="1359"/>
      <c r="K52" s="1307">
        <v>0</v>
      </c>
      <c r="L52" s="1308"/>
      <c r="M52" s="1308"/>
      <c r="N52" s="1308"/>
      <c r="O52" s="1309"/>
      <c r="P52" s="1360" t="s">
        <v>437</v>
      </c>
      <c r="Q52" s="1361"/>
      <c r="R52" s="1361"/>
      <c r="S52" s="1361"/>
      <c r="T52" s="1361"/>
      <c r="U52" s="1361"/>
      <c r="V52" s="1361"/>
      <c r="W52" s="1361"/>
      <c r="X52" s="1361"/>
      <c r="Y52" s="1361"/>
      <c r="Z52" s="1361"/>
      <c r="AA52" s="1361"/>
      <c r="AB52" s="1362"/>
    </row>
    <row r="53" spans="2:34" ht="14.25" customHeight="1" x14ac:dyDescent="0.2">
      <c r="B53" s="1404"/>
      <c r="C53" s="1382"/>
      <c r="D53" s="1383"/>
      <c r="E53" s="1383"/>
      <c r="F53" s="1384"/>
      <c r="G53" s="1315"/>
      <c r="H53" s="1358" t="s">
        <v>532</v>
      </c>
      <c r="I53" s="1358"/>
      <c r="J53" s="1359"/>
      <c r="K53" s="1307">
        <v>0</v>
      </c>
      <c r="L53" s="1308"/>
      <c r="M53" s="1308"/>
      <c r="N53" s="1308"/>
      <c r="O53" s="1309"/>
      <c r="P53" s="1366"/>
      <c r="Q53" s="1367"/>
      <c r="R53" s="1367"/>
      <c r="S53" s="1367"/>
      <c r="T53" s="1367"/>
      <c r="U53" s="1367"/>
      <c r="V53" s="1367"/>
      <c r="W53" s="1367"/>
      <c r="X53" s="1367"/>
      <c r="Y53" s="1367"/>
      <c r="Z53" s="1367"/>
      <c r="AA53" s="1367"/>
      <c r="AB53" s="1368"/>
    </row>
    <row r="54" spans="2:34" ht="14.25" customHeight="1" x14ac:dyDescent="0.2">
      <c r="B54" s="2" t="s">
        <v>515</v>
      </c>
    </row>
    <row r="55" spans="2:34" ht="14.25" customHeight="1" x14ac:dyDescent="0.2">
      <c r="B55" s="2"/>
    </row>
    <row r="56" spans="2:34" s="98" customFormat="1" ht="15" customHeight="1" x14ac:dyDescent="0.2">
      <c r="B56" s="98" t="s">
        <v>623</v>
      </c>
    </row>
    <row r="57" spans="2:34" s="114" customFormat="1" ht="20.399999999999999" x14ac:dyDescent="0.2">
      <c r="B57" s="190"/>
      <c r="C57" s="771" t="s">
        <v>216</v>
      </c>
      <c r="D57" s="771"/>
      <c r="E57" s="771"/>
      <c r="F57" s="771"/>
      <c r="G57" s="771"/>
      <c r="H57" s="771"/>
      <c r="I57" s="771"/>
      <c r="J57" s="771"/>
      <c r="K57" s="189" t="s">
        <v>411</v>
      </c>
      <c r="L57" s="771" t="s">
        <v>215</v>
      </c>
      <c r="M57" s="771"/>
      <c r="N57" s="771"/>
      <c r="O57" s="771"/>
      <c r="P57" s="771"/>
      <c r="Q57" s="771"/>
      <c r="R57" s="771"/>
      <c r="S57" s="771"/>
      <c r="T57" s="771"/>
      <c r="U57" s="771"/>
      <c r="V57" s="771"/>
      <c r="W57" s="771"/>
      <c r="X57" s="771"/>
      <c r="Y57" s="771"/>
      <c r="Z57" s="771"/>
      <c r="AA57" s="771"/>
      <c r="AB57" s="771"/>
      <c r="AC57" s="771"/>
      <c r="AD57" s="771"/>
      <c r="AE57" s="771"/>
      <c r="AF57" s="771"/>
      <c r="AG57" s="771"/>
      <c r="AH57" s="771"/>
    </row>
    <row r="58" spans="2:34" s="114" customFormat="1" ht="14.25" customHeight="1" x14ac:dyDescent="0.2">
      <c r="B58" s="1324">
        <v>1</v>
      </c>
      <c r="C58" s="830"/>
      <c r="D58" s="830"/>
      <c r="E58" s="830"/>
      <c r="F58" s="830"/>
      <c r="G58" s="830"/>
      <c r="H58" s="830"/>
      <c r="I58" s="830"/>
      <c r="J58" s="830"/>
      <c r="K58" s="1373"/>
      <c r="L58" s="830"/>
      <c r="M58" s="830"/>
      <c r="N58" s="830"/>
      <c r="O58" s="830"/>
      <c r="P58" s="830"/>
      <c r="Q58" s="830"/>
      <c r="R58" s="830"/>
      <c r="S58" s="830"/>
      <c r="T58" s="830"/>
      <c r="U58" s="830"/>
      <c r="V58" s="830"/>
      <c r="W58" s="830"/>
      <c r="X58" s="830"/>
      <c r="Y58" s="830"/>
      <c r="Z58" s="830"/>
      <c r="AA58" s="830"/>
      <c r="AB58" s="830"/>
      <c r="AC58" s="830"/>
      <c r="AD58" s="830"/>
      <c r="AE58" s="830"/>
      <c r="AF58" s="830"/>
      <c r="AG58" s="830"/>
      <c r="AH58" s="830"/>
    </row>
    <row r="59" spans="2:34" s="114" customFormat="1" ht="15" customHeight="1" x14ac:dyDescent="0.2">
      <c r="B59" s="1324"/>
      <c r="C59" s="830"/>
      <c r="D59" s="830"/>
      <c r="E59" s="830"/>
      <c r="F59" s="830"/>
      <c r="G59" s="830"/>
      <c r="H59" s="830"/>
      <c r="I59" s="830"/>
      <c r="J59" s="830"/>
      <c r="K59" s="1374"/>
      <c r="L59" s="830"/>
      <c r="M59" s="830"/>
      <c r="N59" s="830"/>
      <c r="O59" s="830"/>
      <c r="P59" s="830"/>
      <c r="Q59" s="830"/>
      <c r="R59" s="830"/>
      <c r="S59" s="830"/>
      <c r="T59" s="830"/>
      <c r="U59" s="830"/>
      <c r="V59" s="830"/>
      <c r="W59" s="830"/>
      <c r="X59" s="830"/>
      <c r="Y59" s="830"/>
      <c r="Z59" s="830"/>
      <c r="AA59" s="830"/>
      <c r="AB59" s="830"/>
      <c r="AC59" s="830"/>
      <c r="AD59" s="830"/>
      <c r="AE59" s="830"/>
      <c r="AF59" s="830"/>
      <c r="AG59" s="830"/>
      <c r="AH59" s="830"/>
    </row>
    <row r="60" spans="2:34" s="114" customFormat="1" ht="15" customHeight="1" x14ac:dyDescent="0.2">
      <c r="B60" s="1324"/>
      <c r="C60" s="830"/>
      <c r="D60" s="830"/>
      <c r="E60" s="830"/>
      <c r="F60" s="830"/>
      <c r="G60" s="830"/>
      <c r="H60" s="830"/>
      <c r="I60" s="830"/>
      <c r="J60" s="830"/>
      <c r="K60" s="1374"/>
      <c r="L60" s="830"/>
      <c r="M60" s="830"/>
      <c r="N60" s="830"/>
      <c r="O60" s="830"/>
      <c r="P60" s="830"/>
      <c r="Q60" s="830"/>
      <c r="R60" s="830"/>
      <c r="S60" s="830"/>
      <c r="T60" s="830"/>
      <c r="U60" s="830"/>
      <c r="V60" s="830"/>
      <c r="W60" s="830"/>
      <c r="X60" s="830"/>
      <c r="Y60" s="830"/>
      <c r="Z60" s="830"/>
      <c r="AA60" s="830"/>
      <c r="AB60" s="830"/>
      <c r="AC60" s="830"/>
      <c r="AD60" s="830"/>
      <c r="AE60" s="830"/>
      <c r="AF60" s="830"/>
      <c r="AG60" s="830"/>
      <c r="AH60" s="830"/>
    </row>
    <row r="61" spans="2:34" s="114" customFormat="1" ht="15" customHeight="1" x14ac:dyDescent="0.2">
      <c r="B61" s="1324"/>
      <c r="C61" s="830"/>
      <c r="D61" s="830"/>
      <c r="E61" s="830"/>
      <c r="F61" s="830"/>
      <c r="G61" s="830"/>
      <c r="H61" s="830"/>
      <c r="I61" s="830"/>
      <c r="J61" s="830"/>
      <c r="K61" s="1375"/>
      <c r="L61" s="830"/>
      <c r="M61" s="830"/>
      <c r="N61" s="830"/>
      <c r="O61" s="830"/>
      <c r="P61" s="830"/>
      <c r="Q61" s="830"/>
      <c r="R61" s="830"/>
      <c r="S61" s="830"/>
      <c r="T61" s="830"/>
      <c r="U61" s="830"/>
      <c r="V61" s="830"/>
      <c r="W61" s="830"/>
      <c r="X61" s="830"/>
      <c r="Y61" s="830"/>
      <c r="Z61" s="830"/>
      <c r="AA61" s="830"/>
      <c r="AB61" s="830"/>
      <c r="AC61" s="830"/>
      <c r="AD61" s="830"/>
      <c r="AE61" s="830"/>
      <c r="AF61" s="830"/>
      <c r="AG61" s="830"/>
      <c r="AH61" s="830"/>
    </row>
    <row r="62" spans="2:34" s="114" customFormat="1" ht="15" customHeight="1" x14ac:dyDescent="0.2">
      <c r="B62" s="1325"/>
      <c r="C62" s="1371" t="s">
        <v>217</v>
      </c>
      <c r="D62" s="1371"/>
      <c r="E62" s="1371"/>
      <c r="F62" s="1371"/>
      <c r="G62" s="1371"/>
      <c r="H62" s="1371"/>
      <c r="I62" s="1316" t="s">
        <v>531</v>
      </c>
      <c r="J62" s="1316"/>
      <c r="K62" s="1316"/>
      <c r="L62" s="1316" t="s">
        <v>532</v>
      </c>
      <c r="M62" s="1316"/>
      <c r="N62" s="1316"/>
      <c r="O62" s="1316" t="s">
        <v>566</v>
      </c>
      <c r="P62" s="1316"/>
      <c r="Q62" s="1316"/>
      <c r="R62" s="273"/>
      <c r="S62" s="273"/>
      <c r="T62" s="273"/>
      <c r="U62" s="273"/>
      <c r="V62" s="273"/>
      <c r="W62" s="273"/>
      <c r="X62" s="274"/>
      <c r="Y62" s="274"/>
      <c r="Z62" s="274"/>
    </row>
    <row r="63" spans="2:34" s="114" customFormat="1" ht="15" customHeight="1" x14ac:dyDescent="0.2">
      <c r="B63" s="1325"/>
      <c r="C63" s="314" t="s">
        <v>214</v>
      </c>
      <c r="D63" s="314"/>
      <c r="E63" s="314"/>
      <c r="F63" s="1372"/>
      <c r="G63" s="1372"/>
      <c r="H63" s="1372"/>
      <c r="I63" s="1303"/>
      <c r="J63" s="1303"/>
      <c r="K63" s="1303"/>
      <c r="L63" s="1303"/>
      <c r="M63" s="1303"/>
      <c r="N63" s="1303"/>
      <c r="O63" s="1343" t="str">
        <f>+IFERROR(AVERAGE(I63,L63),"")</f>
        <v/>
      </c>
      <c r="P63" s="1343"/>
      <c r="Q63" s="1343"/>
      <c r="R63" s="268"/>
      <c r="S63" s="268"/>
      <c r="T63" s="268"/>
      <c r="U63" s="268"/>
      <c r="V63" s="268"/>
      <c r="W63" s="268"/>
      <c r="X63" s="270"/>
      <c r="Y63" s="270"/>
      <c r="Z63" s="270"/>
    </row>
    <row r="64" spans="2:34" s="114" customFormat="1" ht="42.6" customHeight="1" x14ac:dyDescent="0.2">
      <c r="B64" s="1325"/>
      <c r="C64" s="1369" t="s">
        <v>624</v>
      </c>
      <c r="D64" s="314"/>
      <c r="E64" s="314"/>
      <c r="F64" s="1302"/>
      <c r="G64" s="1302"/>
      <c r="H64" s="1302"/>
      <c r="I64" s="1370"/>
      <c r="J64" s="1370"/>
      <c r="K64" s="1370"/>
      <c r="L64" s="1354"/>
      <c r="M64" s="1354"/>
      <c r="N64" s="1354"/>
      <c r="O64" s="1344" t="s">
        <v>687</v>
      </c>
      <c r="P64" s="1344"/>
      <c r="Q64" s="1344"/>
      <c r="R64" s="155"/>
      <c r="S64" s="155"/>
      <c r="T64" s="155"/>
      <c r="U64" s="155"/>
      <c r="V64" s="155"/>
      <c r="W64" s="155"/>
      <c r="X64" s="270"/>
      <c r="Y64" s="270"/>
      <c r="Z64" s="270"/>
    </row>
    <row r="65" spans="2:34" s="114" customFormat="1" ht="15" customHeight="1" x14ac:dyDescent="0.2">
      <c r="B65" s="1325"/>
      <c r="C65" s="1300" t="s">
        <v>424</v>
      </c>
      <c r="D65" s="1301"/>
      <c r="E65" s="314" t="s">
        <v>425</v>
      </c>
      <c r="F65" s="1302"/>
      <c r="G65" s="1302"/>
      <c r="H65" s="1302"/>
      <c r="I65" s="1303"/>
      <c r="J65" s="1303"/>
      <c r="K65" s="1303"/>
      <c r="L65" s="1303"/>
      <c r="M65" s="1303"/>
      <c r="N65" s="1303"/>
      <c r="O65" s="1343">
        <f>+IFERROR(AVERAGE(I65,L65*12/9),"")</f>
        <v>0</v>
      </c>
      <c r="P65" s="1343"/>
      <c r="Q65" s="1343"/>
      <c r="R65" s="268"/>
      <c r="S65" s="268"/>
      <c r="T65" s="268"/>
      <c r="U65" s="268"/>
      <c r="V65" s="268"/>
      <c r="W65" s="268"/>
      <c r="X65" s="270"/>
      <c r="Y65" s="270"/>
      <c r="Z65" s="270"/>
    </row>
    <row r="66" spans="2:34" s="114" customFormat="1" ht="15" customHeight="1" x14ac:dyDescent="0.2">
      <c r="B66" s="1325"/>
      <c r="C66" s="1301"/>
      <c r="D66" s="1301"/>
      <c r="E66" s="314" t="s">
        <v>426</v>
      </c>
      <c r="F66" s="1302"/>
      <c r="G66" s="1302"/>
      <c r="H66" s="1302"/>
      <c r="I66" s="1303"/>
      <c r="J66" s="1303"/>
      <c r="K66" s="1303"/>
      <c r="L66" s="1303"/>
      <c r="M66" s="1303"/>
      <c r="N66" s="1303"/>
      <c r="O66" s="1343">
        <f>+IFERROR(AVERAGE(I66,L66*12/9),"")</f>
        <v>0</v>
      </c>
      <c r="P66" s="1343"/>
      <c r="Q66" s="1343"/>
      <c r="R66" s="268"/>
      <c r="S66" s="268"/>
      <c r="T66" s="268"/>
      <c r="U66" s="268"/>
      <c r="V66" s="268"/>
      <c r="W66" s="268"/>
      <c r="X66" s="270"/>
      <c r="Y66" s="270"/>
      <c r="Z66" s="270"/>
    </row>
    <row r="67" spans="2:34" s="98" customFormat="1" ht="15" customHeight="1" x14ac:dyDescent="0.2">
      <c r="B67" s="1345" t="s">
        <v>516</v>
      </c>
      <c r="C67" s="1345"/>
      <c r="D67" s="1345"/>
      <c r="E67" s="1345"/>
      <c r="F67" s="1345"/>
      <c r="G67" s="1345"/>
      <c r="H67" s="1345"/>
      <c r="I67" s="1345"/>
      <c r="J67" s="1345"/>
      <c r="K67" s="1345"/>
      <c r="L67" s="1345"/>
      <c r="M67" s="1345"/>
      <c r="N67" s="1345"/>
      <c r="O67" s="1345"/>
      <c r="P67" s="1345"/>
      <c r="Q67" s="1345"/>
      <c r="R67" s="1345"/>
      <c r="S67" s="1345"/>
      <c r="T67" s="1345"/>
      <c r="U67" s="1345"/>
      <c r="V67" s="1345"/>
      <c r="W67" s="1345"/>
      <c r="X67" s="1345"/>
      <c r="Y67" s="1345"/>
      <c r="Z67" s="1345"/>
      <c r="AA67" s="1345"/>
      <c r="AB67" s="1345"/>
      <c r="AC67" s="1345"/>
      <c r="AD67" s="1345"/>
      <c r="AE67" s="1345"/>
      <c r="AF67" s="1345"/>
      <c r="AG67" s="1345"/>
      <c r="AH67" s="1345"/>
    </row>
    <row r="68" spans="2:34" s="98" customFormat="1" ht="15" customHeight="1" x14ac:dyDescent="0.2">
      <c r="B68" s="1345"/>
      <c r="C68" s="1345"/>
      <c r="D68" s="1345"/>
      <c r="E68" s="1345"/>
      <c r="F68" s="1345"/>
      <c r="G68" s="1345"/>
      <c r="H68" s="1345"/>
      <c r="I68" s="1345"/>
      <c r="J68" s="1345"/>
      <c r="K68" s="1345"/>
      <c r="L68" s="1345"/>
      <c r="M68" s="1345"/>
      <c r="N68" s="1345"/>
      <c r="O68" s="1345"/>
      <c r="P68" s="1345"/>
      <c r="Q68" s="1345"/>
      <c r="R68" s="1345"/>
      <c r="S68" s="1345"/>
      <c r="T68" s="1345"/>
      <c r="U68" s="1345"/>
      <c r="V68" s="1345"/>
      <c r="W68" s="1345"/>
      <c r="X68" s="1345"/>
      <c r="Y68" s="1345"/>
      <c r="Z68" s="1345"/>
      <c r="AA68" s="1345"/>
      <c r="AB68" s="1345"/>
      <c r="AC68" s="1345"/>
      <c r="AD68" s="1345"/>
      <c r="AE68" s="1345"/>
      <c r="AF68" s="1345"/>
      <c r="AG68" s="1345"/>
      <c r="AH68" s="1345"/>
    </row>
    <row r="69" spans="2:34" s="98" customFormat="1" ht="15" customHeight="1" x14ac:dyDescent="0.2">
      <c r="B69" s="99" t="s">
        <v>455</v>
      </c>
    </row>
    <row r="70" spans="2:34" s="98" customFormat="1" ht="15" customHeight="1" x14ac:dyDescent="0.2">
      <c r="B70" s="99" t="s">
        <v>518</v>
      </c>
    </row>
    <row r="71" spans="2:34" s="98" customFormat="1" ht="15" customHeight="1" x14ac:dyDescent="0.2">
      <c r="AE71" s="99"/>
    </row>
    <row r="72" spans="2:34" s="98" customFormat="1" ht="15" customHeight="1" x14ac:dyDescent="0.2">
      <c r="B72" s="98" t="s">
        <v>625</v>
      </c>
    </row>
    <row r="73" spans="2:34" s="114" customFormat="1" ht="20.399999999999999" x14ac:dyDescent="0.2">
      <c r="B73" s="190"/>
      <c r="C73" s="771" t="s">
        <v>412</v>
      </c>
      <c r="D73" s="771"/>
      <c r="E73" s="771"/>
      <c r="F73" s="771"/>
      <c r="G73" s="771"/>
      <c r="H73" s="771"/>
      <c r="I73" s="771"/>
      <c r="J73" s="771"/>
      <c r="K73" s="189" t="s">
        <v>411</v>
      </c>
      <c r="L73" s="735" t="s">
        <v>213</v>
      </c>
      <c r="M73" s="736"/>
      <c r="N73" s="736"/>
      <c r="O73" s="736"/>
      <c r="P73" s="736"/>
      <c r="Q73" s="736"/>
      <c r="R73" s="736"/>
      <c r="S73" s="736"/>
      <c r="T73" s="736"/>
      <c r="U73" s="736"/>
      <c r="V73" s="736"/>
      <c r="W73" s="737"/>
      <c r="X73" s="556" t="s">
        <v>212</v>
      </c>
      <c r="Y73" s="556"/>
      <c r="Z73" s="556"/>
      <c r="AA73" s="556"/>
      <c r="AB73" s="556"/>
      <c r="AC73" s="556"/>
      <c r="AD73" s="556"/>
      <c r="AE73" s="556"/>
      <c r="AF73" s="556"/>
      <c r="AG73" s="556"/>
      <c r="AH73" s="556"/>
    </row>
    <row r="74" spans="2:34" s="114" customFormat="1" ht="15" customHeight="1" x14ac:dyDescent="0.2">
      <c r="B74" s="1324">
        <v>1</v>
      </c>
      <c r="C74" s="830"/>
      <c r="D74" s="830"/>
      <c r="E74" s="830"/>
      <c r="F74" s="830"/>
      <c r="G74" s="830"/>
      <c r="H74" s="830"/>
      <c r="I74" s="830"/>
      <c r="J74" s="830"/>
      <c r="K74" s="1373"/>
      <c r="L74" s="1376"/>
      <c r="M74" s="1377"/>
      <c r="N74" s="1377"/>
      <c r="O74" s="1377"/>
      <c r="P74" s="1377"/>
      <c r="Q74" s="1377"/>
      <c r="R74" s="1377"/>
      <c r="S74" s="1377"/>
      <c r="T74" s="1377"/>
      <c r="U74" s="1377"/>
      <c r="V74" s="1377"/>
      <c r="W74" s="1378"/>
      <c r="X74" s="1089"/>
      <c r="Y74" s="1089"/>
      <c r="Z74" s="1089"/>
      <c r="AA74" s="1089"/>
      <c r="AB74" s="1089"/>
      <c r="AC74" s="1089"/>
      <c r="AD74" s="1089"/>
      <c r="AE74" s="1089"/>
      <c r="AF74" s="1089"/>
      <c r="AG74" s="1089"/>
      <c r="AH74" s="1089"/>
    </row>
    <row r="75" spans="2:34" s="114" customFormat="1" ht="15" customHeight="1" x14ac:dyDescent="0.2">
      <c r="B75" s="1324"/>
      <c r="C75" s="830"/>
      <c r="D75" s="830"/>
      <c r="E75" s="830"/>
      <c r="F75" s="830"/>
      <c r="G75" s="830"/>
      <c r="H75" s="830"/>
      <c r="I75" s="830"/>
      <c r="J75" s="830"/>
      <c r="K75" s="1374"/>
      <c r="L75" s="1379"/>
      <c r="M75" s="1380"/>
      <c r="N75" s="1380"/>
      <c r="O75" s="1380"/>
      <c r="P75" s="1380"/>
      <c r="Q75" s="1380"/>
      <c r="R75" s="1380"/>
      <c r="S75" s="1380"/>
      <c r="T75" s="1380"/>
      <c r="U75" s="1380"/>
      <c r="V75" s="1380"/>
      <c r="W75" s="1381"/>
      <c r="X75" s="1089"/>
      <c r="Y75" s="1089"/>
      <c r="Z75" s="1089"/>
      <c r="AA75" s="1089"/>
      <c r="AB75" s="1089"/>
      <c r="AC75" s="1089"/>
      <c r="AD75" s="1089"/>
      <c r="AE75" s="1089"/>
      <c r="AF75" s="1089"/>
      <c r="AG75" s="1089"/>
      <c r="AH75" s="1089"/>
    </row>
    <row r="76" spans="2:34" s="114" customFormat="1" ht="15" customHeight="1" x14ac:dyDescent="0.2">
      <c r="B76" s="1324"/>
      <c r="C76" s="830"/>
      <c r="D76" s="830"/>
      <c r="E76" s="830"/>
      <c r="F76" s="830"/>
      <c r="G76" s="830"/>
      <c r="H76" s="830"/>
      <c r="I76" s="830"/>
      <c r="J76" s="830"/>
      <c r="K76" s="1374"/>
      <c r="L76" s="1379"/>
      <c r="M76" s="1380"/>
      <c r="N76" s="1380"/>
      <c r="O76" s="1380"/>
      <c r="P76" s="1380"/>
      <c r="Q76" s="1380"/>
      <c r="R76" s="1380"/>
      <c r="S76" s="1380"/>
      <c r="T76" s="1380"/>
      <c r="U76" s="1380"/>
      <c r="V76" s="1380"/>
      <c r="W76" s="1381"/>
      <c r="X76" s="1089"/>
      <c r="Y76" s="1089"/>
      <c r="Z76" s="1089"/>
      <c r="AA76" s="1089"/>
      <c r="AB76" s="1089"/>
      <c r="AC76" s="1089"/>
      <c r="AD76" s="1089"/>
      <c r="AE76" s="1089"/>
      <c r="AF76" s="1089"/>
      <c r="AG76" s="1089"/>
      <c r="AH76" s="1089"/>
    </row>
    <row r="77" spans="2:34" s="114" customFormat="1" ht="15" customHeight="1" x14ac:dyDescent="0.2">
      <c r="B77" s="1324"/>
      <c r="C77" s="830"/>
      <c r="D77" s="830"/>
      <c r="E77" s="830"/>
      <c r="F77" s="830"/>
      <c r="G77" s="830"/>
      <c r="H77" s="830"/>
      <c r="I77" s="830"/>
      <c r="J77" s="830"/>
      <c r="K77" s="1375"/>
      <c r="L77" s="1382"/>
      <c r="M77" s="1383"/>
      <c r="N77" s="1383"/>
      <c r="O77" s="1383"/>
      <c r="P77" s="1383"/>
      <c r="Q77" s="1383"/>
      <c r="R77" s="1383"/>
      <c r="S77" s="1383"/>
      <c r="T77" s="1383"/>
      <c r="U77" s="1383"/>
      <c r="V77" s="1383"/>
      <c r="W77" s="1384"/>
      <c r="X77" s="1089"/>
      <c r="Y77" s="1089"/>
      <c r="Z77" s="1089"/>
      <c r="AA77" s="1089"/>
      <c r="AB77" s="1089"/>
      <c r="AC77" s="1089"/>
      <c r="AD77" s="1089"/>
      <c r="AE77" s="1089"/>
      <c r="AF77" s="1089"/>
      <c r="AG77" s="1089"/>
      <c r="AH77" s="1089"/>
    </row>
    <row r="78" spans="2:34" s="114" customFormat="1" ht="15" customHeight="1" x14ac:dyDescent="0.2">
      <c r="B78" s="1325"/>
      <c r="C78" s="1371" t="s">
        <v>427</v>
      </c>
      <c r="D78" s="1371"/>
      <c r="E78" s="1371"/>
      <c r="F78" s="1371"/>
      <c r="G78" s="1371"/>
      <c r="H78" s="1371"/>
      <c r="I78" s="1316" t="s">
        <v>531</v>
      </c>
      <c r="J78" s="1316"/>
      <c r="K78" s="1316"/>
      <c r="L78" s="1304" t="s">
        <v>532</v>
      </c>
      <c r="M78" s="1304"/>
      <c r="N78" s="1304"/>
      <c r="O78" s="1386" t="s">
        <v>566</v>
      </c>
      <c r="P78" s="1386"/>
      <c r="Q78" s="1386"/>
      <c r="R78" s="273"/>
      <c r="S78" s="273"/>
      <c r="T78" s="273"/>
      <c r="U78" s="273"/>
      <c r="V78" s="273"/>
      <c r="W78" s="273"/>
      <c r="X78" s="155"/>
      <c r="Y78" s="155"/>
      <c r="Z78" s="155"/>
    </row>
    <row r="79" spans="2:34" s="114" customFormat="1" ht="15" customHeight="1" x14ac:dyDescent="0.2">
      <c r="B79" s="1325"/>
      <c r="C79" s="1305" t="s">
        <v>428</v>
      </c>
      <c r="D79" s="1305"/>
      <c r="E79" s="1305"/>
      <c r="F79" s="1306"/>
      <c r="G79" s="1306"/>
      <c r="H79" s="1306"/>
      <c r="I79" s="1303"/>
      <c r="J79" s="1303"/>
      <c r="K79" s="1303"/>
      <c r="L79" s="1303"/>
      <c r="M79" s="1303"/>
      <c r="N79" s="1303"/>
      <c r="O79" s="1343" t="str">
        <f>+IFERROR(AVERAGE(I79,L79),"")</f>
        <v/>
      </c>
      <c r="P79" s="1343"/>
      <c r="Q79" s="1343"/>
      <c r="R79" s="268"/>
      <c r="S79" s="268"/>
      <c r="T79" s="268"/>
      <c r="U79" s="268"/>
      <c r="V79" s="268"/>
      <c r="W79" s="268"/>
      <c r="X79" s="270"/>
      <c r="Y79" s="270"/>
      <c r="Z79" s="270"/>
    </row>
    <row r="80" spans="2:34" s="114" customFormat="1" ht="15" customHeight="1" x14ac:dyDescent="0.2">
      <c r="B80" s="1325"/>
      <c r="C80" s="1385" t="s">
        <v>424</v>
      </c>
      <c r="D80" s="1385"/>
      <c r="E80" s="1305" t="s">
        <v>425</v>
      </c>
      <c r="F80" s="1305"/>
      <c r="G80" s="1305"/>
      <c r="H80" s="1305"/>
      <c r="I80" s="1303"/>
      <c r="J80" s="1303"/>
      <c r="K80" s="1303"/>
      <c r="L80" s="1303"/>
      <c r="M80" s="1303"/>
      <c r="N80" s="1303"/>
      <c r="O80" s="1343">
        <f>+IFERROR(AVERAGE(I80,L80*12/9),"")</f>
        <v>0</v>
      </c>
      <c r="P80" s="1343"/>
      <c r="Q80" s="1343"/>
      <c r="R80" s="268"/>
      <c r="S80" s="268"/>
      <c r="T80" s="268"/>
      <c r="U80" s="268"/>
      <c r="V80" s="268"/>
      <c r="W80" s="268"/>
      <c r="X80" s="270"/>
      <c r="Y80" s="270"/>
      <c r="Z80" s="270"/>
    </row>
    <row r="81" spans="2:34" s="114" customFormat="1" ht="15" customHeight="1" x14ac:dyDescent="0.2">
      <c r="B81" s="1325"/>
      <c r="C81" s="1385"/>
      <c r="D81" s="1385"/>
      <c r="E81" s="314" t="s">
        <v>426</v>
      </c>
      <c r="F81" s="1302"/>
      <c r="G81" s="1302"/>
      <c r="H81" s="1302"/>
      <c r="I81" s="1303"/>
      <c r="J81" s="1303"/>
      <c r="K81" s="1303"/>
      <c r="L81" s="1303"/>
      <c r="M81" s="1303"/>
      <c r="N81" s="1303"/>
      <c r="O81" s="1343">
        <f>+IFERROR(AVERAGE(I81,L81*12/9),"")</f>
        <v>0</v>
      </c>
      <c r="P81" s="1343"/>
      <c r="Q81" s="1343"/>
      <c r="R81" s="268"/>
      <c r="S81" s="268"/>
      <c r="T81" s="268"/>
      <c r="U81" s="268"/>
      <c r="V81" s="268"/>
      <c r="W81" s="268"/>
      <c r="X81" s="270"/>
      <c r="Y81" s="270"/>
      <c r="Z81" s="270"/>
    </row>
    <row r="82" spans="2:34" s="98" customFormat="1" ht="15" customHeight="1" x14ac:dyDescent="0.2">
      <c r="B82" s="1345" t="s">
        <v>517</v>
      </c>
      <c r="C82" s="1345"/>
      <c r="D82" s="1345"/>
      <c r="E82" s="1345"/>
      <c r="F82" s="1345"/>
      <c r="G82" s="1345"/>
      <c r="H82" s="1345"/>
      <c r="I82" s="1345"/>
      <c r="J82" s="1345"/>
      <c r="K82" s="1345"/>
      <c r="L82" s="1345"/>
      <c r="M82" s="1345"/>
      <c r="N82" s="1345"/>
      <c r="O82" s="1345"/>
      <c r="P82" s="1345"/>
      <c r="Q82" s="1345"/>
      <c r="R82" s="1345"/>
      <c r="S82" s="1345"/>
      <c r="T82" s="1345"/>
      <c r="U82" s="1345"/>
      <c r="V82" s="1345"/>
      <c r="W82" s="1345"/>
      <c r="X82" s="1345"/>
      <c r="Y82" s="1345"/>
      <c r="Z82" s="1345"/>
      <c r="AA82" s="1345"/>
      <c r="AB82" s="1345"/>
      <c r="AC82" s="1345"/>
      <c r="AD82" s="1345"/>
      <c r="AE82" s="1345"/>
      <c r="AF82" s="1345"/>
      <c r="AG82" s="1345"/>
      <c r="AH82" s="1345"/>
    </row>
    <row r="83" spans="2:34" s="98" customFormat="1" ht="15" customHeight="1" x14ac:dyDescent="0.2">
      <c r="B83" s="1345"/>
      <c r="C83" s="1345"/>
      <c r="D83" s="1345"/>
      <c r="E83" s="1345"/>
      <c r="F83" s="1345"/>
      <c r="G83" s="1345"/>
      <c r="H83" s="1345"/>
      <c r="I83" s="1345"/>
      <c r="J83" s="1345"/>
      <c r="K83" s="1345"/>
      <c r="L83" s="1345"/>
      <c r="M83" s="1345"/>
      <c r="N83" s="1345"/>
      <c r="O83" s="1345"/>
      <c r="P83" s="1345"/>
      <c r="Q83" s="1345"/>
      <c r="R83" s="1345"/>
      <c r="S83" s="1345"/>
      <c r="T83" s="1345"/>
      <c r="U83" s="1345"/>
      <c r="V83" s="1345"/>
      <c r="W83" s="1345"/>
      <c r="X83" s="1345"/>
      <c r="Y83" s="1345"/>
      <c r="Z83" s="1345"/>
      <c r="AA83" s="1345"/>
      <c r="AB83" s="1345"/>
      <c r="AC83" s="1345"/>
      <c r="AD83" s="1345"/>
      <c r="AE83" s="1345"/>
      <c r="AF83" s="1345"/>
      <c r="AG83" s="1345"/>
      <c r="AH83" s="1345"/>
    </row>
    <row r="84" spans="2:34" s="98" customFormat="1" ht="15" customHeight="1" x14ac:dyDescent="0.2">
      <c r="B84" s="99" t="s">
        <v>509</v>
      </c>
      <c r="C84" s="107"/>
      <c r="D84" s="107"/>
      <c r="E84" s="107"/>
      <c r="F84" s="107"/>
      <c r="G84" s="107"/>
      <c r="H84" s="107"/>
      <c r="I84" s="107"/>
      <c r="J84" s="107"/>
      <c r="K84" s="107"/>
      <c r="L84" s="107"/>
      <c r="M84" s="107"/>
      <c r="N84" s="107"/>
      <c r="O84" s="107"/>
      <c r="P84" s="106"/>
      <c r="Q84" s="106"/>
      <c r="R84" s="106"/>
      <c r="S84" s="106"/>
      <c r="T84" s="106"/>
      <c r="U84" s="103"/>
      <c r="V84" s="103"/>
      <c r="W84" s="103"/>
      <c r="X84" s="104"/>
      <c r="Y84" s="104"/>
      <c r="Z84" s="104"/>
      <c r="AA84" s="104"/>
      <c r="AB84" s="104"/>
      <c r="AF84" s="99"/>
      <c r="AG84" s="107"/>
      <c r="AH84" s="107"/>
    </row>
    <row r="85" spans="2:34" s="98" customFormat="1" ht="15" customHeight="1" x14ac:dyDescent="0.2">
      <c r="B85" s="99" t="s">
        <v>456</v>
      </c>
      <c r="C85" s="107"/>
      <c r="D85" s="107"/>
      <c r="E85" s="107"/>
      <c r="F85" s="107"/>
      <c r="G85" s="107"/>
      <c r="H85" s="107"/>
      <c r="I85" s="107"/>
      <c r="J85" s="107"/>
      <c r="K85" s="107"/>
      <c r="L85" s="107"/>
      <c r="M85" s="107"/>
      <c r="N85" s="107"/>
      <c r="O85" s="107"/>
      <c r="P85" s="106"/>
      <c r="Q85" s="106"/>
      <c r="R85" s="106"/>
      <c r="S85" s="106"/>
      <c r="T85" s="106"/>
      <c r="U85" s="103"/>
      <c r="V85" s="103"/>
      <c r="W85" s="103"/>
      <c r="X85" s="104"/>
      <c r="Y85" s="104"/>
      <c r="Z85" s="104"/>
      <c r="AA85" s="104"/>
      <c r="AB85" s="104"/>
      <c r="AF85" s="99"/>
      <c r="AG85" s="107"/>
      <c r="AH85" s="107"/>
    </row>
    <row r="86" spans="2:34" x14ac:dyDescent="0.2">
      <c r="B86" s="99" t="s">
        <v>519</v>
      </c>
      <c r="AF86" s="99"/>
      <c r="AG86" s="107"/>
      <c r="AH86" s="107"/>
    </row>
  </sheetData>
  <mergeCells count="208">
    <mergeCell ref="U27:V27"/>
    <mergeCell ref="S28:V28"/>
    <mergeCell ref="S29:V29"/>
    <mergeCell ref="S30:V30"/>
    <mergeCell ref="S31:V31"/>
    <mergeCell ref="L57:AH57"/>
    <mergeCell ref="L58:AH61"/>
    <mergeCell ref="B44:AC44"/>
    <mergeCell ref="P48:AB48"/>
    <mergeCell ref="P45:AB47"/>
    <mergeCell ref="I50:K50"/>
    <mergeCell ref="C48:F53"/>
    <mergeCell ref="I51:K51"/>
    <mergeCell ref="P52:AB53"/>
    <mergeCell ref="H47:O47"/>
    <mergeCell ref="B45:B47"/>
    <mergeCell ref="H48:O48"/>
    <mergeCell ref="H52:J52"/>
    <mergeCell ref="B48:B53"/>
    <mergeCell ref="S32:V32"/>
    <mergeCell ref="S33:V33"/>
    <mergeCell ref="O27:P27"/>
    <mergeCell ref="S14:V14"/>
    <mergeCell ref="S15:V15"/>
    <mergeCell ref="S16:T16"/>
    <mergeCell ref="U16:V16"/>
    <mergeCell ref="S17:T17"/>
    <mergeCell ref="U17:V17"/>
    <mergeCell ref="S24:T24"/>
    <mergeCell ref="U24:V24"/>
    <mergeCell ref="S21:T21"/>
    <mergeCell ref="U21:V21"/>
    <mergeCell ref="S22:T22"/>
    <mergeCell ref="U22:V22"/>
    <mergeCell ref="S23:T23"/>
    <mergeCell ref="U23:V23"/>
    <mergeCell ref="B74:B81"/>
    <mergeCell ref="C78:H78"/>
    <mergeCell ref="B82:AH83"/>
    <mergeCell ref="L73:W73"/>
    <mergeCell ref="L74:W77"/>
    <mergeCell ref="X73:AH73"/>
    <mergeCell ref="X74:AH77"/>
    <mergeCell ref="L80:N80"/>
    <mergeCell ref="E81:H81"/>
    <mergeCell ref="I81:K81"/>
    <mergeCell ref="K74:K77"/>
    <mergeCell ref="C73:J73"/>
    <mergeCell ref="C74:J77"/>
    <mergeCell ref="C80:D81"/>
    <mergeCell ref="O78:Q78"/>
    <mergeCell ref="O79:Q79"/>
    <mergeCell ref="O80:Q80"/>
    <mergeCell ref="O81:Q81"/>
    <mergeCell ref="S19:T19"/>
    <mergeCell ref="U19:V19"/>
    <mergeCell ref="B67:AH68"/>
    <mergeCell ref="L64:N64"/>
    <mergeCell ref="C57:J57"/>
    <mergeCell ref="L51:O51"/>
    <mergeCell ref="B58:B66"/>
    <mergeCell ref="G49:G51"/>
    <mergeCell ref="H53:J53"/>
    <mergeCell ref="P49:AB51"/>
    <mergeCell ref="L66:N66"/>
    <mergeCell ref="I63:K63"/>
    <mergeCell ref="L63:N63"/>
    <mergeCell ref="C64:H64"/>
    <mergeCell ref="I64:K64"/>
    <mergeCell ref="C62:H62"/>
    <mergeCell ref="L62:N62"/>
    <mergeCell ref="C58:J61"/>
    <mergeCell ref="C63:H63"/>
    <mergeCell ref="K58:K61"/>
    <mergeCell ref="I65:K65"/>
    <mergeCell ref="O62:Q62"/>
    <mergeCell ref="S20:T20"/>
    <mergeCell ref="U20:V20"/>
    <mergeCell ref="B36:AH37"/>
    <mergeCell ref="B39:AH40"/>
    <mergeCell ref="K24:L24"/>
    <mergeCell ref="M24:N24"/>
    <mergeCell ref="O32:R32"/>
    <mergeCell ref="C45:F47"/>
    <mergeCell ref="C33:J33"/>
    <mergeCell ref="K33:N33"/>
    <mergeCell ref="O33:R33"/>
    <mergeCell ref="C34:J34"/>
    <mergeCell ref="K34:N34"/>
    <mergeCell ref="O34:R34"/>
    <mergeCell ref="H45:O45"/>
    <mergeCell ref="H46:O46"/>
    <mergeCell ref="C30:J30"/>
    <mergeCell ref="K30:N30"/>
    <mergeCell ref="O30:R30"/>
    <mergeCell ref="O29:R29"/>
    <mergeCell ref="S25:T25"/>
    <mergeCell ref="U25:V25"/>
    <mergeCell ref="S26:T26"/>
    <mergeCell ref="U26:V26"/>
    <mergeCell ref="S34:V34"/>
    <mergeCell ref="S27:T27"/>
    <mergeCell ref="C29:J29"/>
    <mergeCell ref="Q27:R27"/>
    <mergeCell ref="C26:J26"/>
    <mergeCell ref="K26:L26"/>
    <mergeCell ref="M26:N26"/>
    <mergeCell ref="O26:P26"/>
    <mergeCell ref="Q26:R26"/>
    <mergeCell ref="C31:J31"/>
    <mergeCell ref="K31:N31"/>
    <mergeCell ref="O31:R31"/>
    <mergeCell ref="C28:J28"/>
    <mergeCell ref="K28:N28"/>
    <mergeCell ref="O28:R28"/>
    <mergeCell ref="K29:N29"/>
    <mergeCell ref="O22:P22"/>
    <mergeCell ref="Q22:R22"/>
    <mergeCell ref="C21:J21"/>
    <mergeCell ref="K21:L21"/>
    <mergeCell ref="C25:J25"/>
    <mergeCell ref="K25:L25"/>
    <mergeCell ref="M25:N25"/>
    <mergeCell ref="O25:P25"/>
    <mergeCell ref="Q25:R25"/>
    <mergeCell ref="C24:J24"/>
    <mergeCell ref="O24:P24"/>
    <mergeCell ref="Q24:R24"/>
    <mergeCell ref="M21:N21"/>
    <mergeCell ref="O21:P21"/>
    <mergeCell ref="Q21:R21"/>
    <mergeCell ref="C23:J23"/>
    <mergeCell ref="K23:L23"/>
    <mergeCell ref="M23:N23"/>
    <mergeCell ref="O23:P23"/>
    <mergeCell ref="Q23:R23"/>
    <mergeCell ref="C22:J22"/>
    <mergeCell ref="K22:L22"/>
    <mergeCell ref="O19:P19"/>
    <mergeCell ref="Q19:R19"/>
    <mergeCell ref="C18:J18"/>
    <mergeCell ref="K18:L18"/>
    <mergeCell ref="M18:N18"/>
    <mergeCell ref="O18:P18"/>
    <mergeCell ref="Q18:R18"/>
    <mergeCell ref="C20:J20"/>
    <mergeCell ref="K20:L20"/>
    <mergeCell ref="M20:N20"/>
    <mergeCell ref="O20:P20"/>
    <mergeCell ref="Q20:R20"/>
    <mergeCell ref="B7:B8"/>
    <mergeCell ref="C7:G8"/>
    <mergeCell ref="H7:H8"/>
    <mergeCell ref="B9:B34"/>
    <mergeCell ref="C9:G13"/>
    <mergeCell ref="H9:H13"/>
    <mergeCell ref="C14:J14"/>
    <mergeCell ref="K14:N14"/>
    <mergeCell ref="C17:J17"/>
    <mergeCell ref="K17:L17"/>
    <mergeCell ref="M17:N17"/>
    <mergeCell ref="C19:J19"/>
    <mergeCell ref="K19:L19"/>
    <mergeCell ref="M19:N19"/>
    <mergeCell ref="M22:N22"/>
    <mergeCell ref="C27:J27"/>
    <mergeCell ref="K27:L27"/>
    <mergeCell ref="M27:N27"/>
    <mergeCell ref="C32:J32"/>
    <mergeCell ref="K32:N32"/>
    <mergeCell ref="I7:AH8"/>
    <mergeCell ref="I9:AH13"/>
    <mergeCell ref="S18:T18"/>
    <mergeCell ref="U18:V18"/>
    <mergeCell ref="O17:P17"/>
    <mergeCell ref="Q17:R17"/>
    <mergeCell ref="O14:R14"/>
    <mergeCell ref="C15:J16"/>
    <mergeCell ref="K15:N15"/>
    <mergeCell ref="O15:R15"/>
    <mergeCell ref="K16:L16"/>
    <mergeCell ref="M16:N16"/>
    <mergeCell ref="O16:P16"/>
    <mergeCell ref="Q16:R16"/>
    <mergeCell ref="K52:O52"/>
    <mergeCell ref="H49:O49"/>
    <mergeCell ref="K53:O53"/>
    <mergeCell ref="H50:H51"/>
    <mergeCell ref="G52:G53"/>
    <mergeCell ref="I62:K62"/>
    <mergeCell ref="E80:H80"/>
    <mergeCell ref="I80:K80"/>
    <mergeCell ref="I78:K78"/>
    <mergeCell ref="L50:O50"/>
    <mergeCell ref="O63:Q63"/>
    <mergeCell ref="O64:Q64"/>
    <mergeCell ref="O65:Q65"/>
    <mergeCell ref="O66:Q66"/>
    <mergeCell ref="C65:D66"/>
    <mergeCell ref="E65:H65"/>
    <mergeCell ref="L81:N81"/>
    <mergeCell ref="L78:N78"/>
    <mergeCell ref="C79:H79"/>
    <mergeCell ref="I79:K79"/>
    <mergeCell ref="L79:N79"/>
    <mergeCell ref="L65:N65"/>
    <mergeCell ref="E66:H66"/>
    <mergeCell ref="I66:K66"/>
  </mergeCells>
  <phoneticPr fontId="2"/>
  <dataValidations count="2">
    <dataValidation type="list" allowBlank="1" showInputMessage="1" showErrorMessage="1" sqref="H9 K58:K61 K74:K77" xr:uid="{00000000-0002-0000-0500-000000000000}">
      <formula1>"○,△"</formula1>
    </dataValidation>
    <dataValidation imeMode="off" allowBlank="1" showInputMessage="1" showErrorMessage="1" sqref="AF30:AH34 O29:O34 AE29:AE34 P30:R34 K29:K34 L30:N34 X30:Z34 I65:Z66 S29:S34 AB30:AD34 AA29:AA34 W29:W34 K17:AH27 T30:V34 I63:Z63 I79:Z81" xr:uid="{00000000-0002-0000-0500-000001000000}"/>
  </dataValidations>
  <pageMargins left="0.78740157480314965" right="0.78740157480314965" top="0.85" bottom="0.98425196850393704" header="0.51181102362204722" footer="0.51181102362204722"/>
  <pageSetup paperSize="9" scale="81" firstPageNumber="16" fitToHeight="0" orientation="portrait" r:id="rId1"/>
  <headerFooter alignWithMargins="0">
    <oddHeader>&amp;R&amp;10&amp;A</oddHeader>
    <oddFooter>&amp;C&amp;P</oddFooter>
  </headerFooter>
  <rowBreaks count="1" manualBreakCount="1">
    <brk id="5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3:EC8"/>
  <sheetViews>
    <sheetView view="pageBreakPreview" zoomScale="90" zoomScaleNormal="110" zoomScaleSheetLayoutView="90" workbookViewId="0">
      <selection activeCell="A10" sqref="A10"/>
    </sheetView>
  </sheetViews>
  <sheetFormatPr defaultRowHeight="13.2" x14ac:dyDescent="0.2"/>
  <cols>
    <col min="1" max="1" width="5.44140625" customWidth="1"/>
    <col min="2" max="7" width="4.6640625" customWidth="1"/>
    <col min="8" max="8" width="5.44140625" customWidth="1"/>
    <col min="9" max="20" width="4.6640625" customWidth="1"/>
    <col min="21" max="23" width="7.88671875" customWidth="1"/>
    <col min="24" max="25" width="8.21875" customWidth="1"/>
    <col min="26" max="27" width="7.88671875" customWidth="1"/>
    <col min="28" max="34" width="4.6640625" customWidth="1"/>
    <col min="35" max="35" width="8.21875" customWidth="1"/>
    <col min="37" max="39" width="8" customWidth="1"/>
    <col min="40" max="42" width="7.6640625" customWidth="1"/>
    <col min="124" max="124" width="12.6640625" customWidth="1"/>
  </cols>
  <sheetData>
    <row r="3" spans="1:133" x14ac:dyDescent="0.2">
      <c r="A3" s="183" t="s">
        <v>395</v>
      </c>
      <c r="U3" s="183" t="s">
        <v>396</v>
      </c>
      <c r="BD3" s="183" t="s">
        <v>397</v>
      </c>
      <c r="BK3" s="183" t="s">
        <v>398</v>
      </c>
      <c r="BP3" s="183" t="s">
        <v>405</v>
      </c>
      <c r="BQ3" s="183"/>
      <c r="BR3" s="183"/>
      <c r="DW3" s="183" t="s">
        <v>406</v>
      </c>
    </row>
    <row r="4" spans="1:133" ht="13.5" customHeight="1" x14ac:dyDescent="0.2">
      <c r="A4" s="1419" t="s">
        <v>688</v>
      </c>
      <c r="B4" s="1419"/>
      <c r="C4" s="1419"/>
      <c r="D4" s="1419"/>
      <c r="E4" s="1419"/>
      <c r="F4" s="1419"/>
      <c r="G4" s="1419"/>
      <c r="H4" s="1419"/>
      <c r="I4" s="1419"/>
      <c r="J4" s="1419"/>
      <c r="K4" s="1419"/>
      <c r="L4" s="1419"/>
      <c r="M4" s="1419"/>
      <c r="N4" s="1419" t="s">
        <v>268</v>
      </c>
      <c r="O4" s="1419"/>
      <c r="P4" s="1419"/>
      <c r="Q4" s="1419"/>
      <c r="R4" s="1419"/>
      <c r="S4" s="1419"/>
      <c r="T4" s="1419"/>
      <c r="U4" s="1432" t="s">
        <v>276</v>
      </c>
      <c r="V4" s="1432"/>
      <c r="W4" s="1432"/>
      <c r="X4" s="1432"/>
      <c r="Y4" s="1432"/>
      <c r="Z4" s="1432"/>
      <c r="AA4" s="1432"/>
      <c r="AB4" s="1432" t="s">
        <v>376</v>
      </c>
      <c r="AC4" s="1432"/>
      <c r="AD4" s="1432"/>
      <c r="AE4" s="1432"/>
      <c r="AF4" s="1432"/>
      <c r="AG4" s="1432"/>
      <c r="AH4" s="1432"/>
      <c r="AI4" s="1411" t="s">
        <v>312</v>
      </c>
      <c r="AJ4" s="1412"/>
      <c r="AK4" s="1412"/>
      <c r="AL4" s="1412"/>
      <c r="AM4" s="1412"/>
      <c r="AN4" s="1412"/>
      <c r="AO4" s="1412"/>
      <c r="AP4" s="1412"/>
      <c r="AQ4" s="1412"/>
      <c r="AR4" s="1412"/>
      <c r="AS4" s="1412"/>
      <c r="AT4" s="1412"/>
      <c r="AU4" s="1412"/>
      <c r="AV4" s="1412"/>
      <c r="AW4" s="1413"/>
      <c r="AX4" s="1420" t="s">
        <v>290</v>
      </c>
      <c r="AY4" s="1420"/>
      <c r="AZ4" s="1419" t="s">
        <v>293</v>
      </c>
      <c r="BA4" s="1419"/>
      <c r="BB4" s="1419" t="s">
        <v>294</v>
      </c>
      <c r="BC4" s="1419"/>
      <c r="BD4" s="1419" t="s">
        <v>386</v>
      </c>
      <c r="BE4" s="1419"/>
      <c r="BF4" s="1419"/>
      <c r="BG4" s="1420" t="s">
        <v>387</v>
      </c>
      <c r="BH4" s="1421" t="s">
        <v>696</v>
      </c>
      <c r="BI4" s="1420" t="s">
        <v>388</v>
      </c>
      <c r="BJ4" s="1420"/>
      <c r="BK4" s="1420" t="s">
        <v>391</v>
      </c>
      <c r="BL4" s="1420"/>
      <c r="BM4" s="1420" t="s">
        <v>295</v>
      </c>
      <c r="BN4" s="1420"/>
      <c r="BO4" s="1420" t="s">
        <v>393</v>
      </c>
      <c r="BP4" s="1419" t="s">
        <v>697</v>
      </c>
      <c r="BQ4" s="1420" t="s">
        <v>718</v>
      </c>
      <c r="BR4" s="1411" t="s">
        <v>304</v>
      </c>
      <c r="BS4" s="1412"/>
      <c r="BT4" s="1412"/>
      <c r="BU4" s="1412"/>
      <c r="BV4" s="1412"/>
      <c r="BW4" s="1412"/>
      <c r="BX4" s="1412"/>
      <c r="BY4" s="1412"/>
      <c r="BZ4" s="1412"/>
      <c r="CA4" s="1412"/>
      <c r="CB4" s="1412"/>
      <c r="CC4" s="1412"/>
      <c r="CD4" s="1412"/>
      <c r="CE4" s="1412"/>
      <c r="CF4" s="1412"/>
      <c r="CG4" s="1412"/>
      <c r="CH4" s="1412"/>
      <c r="CI4" s="1412"/>
      <c r="CJ4" s="1412"/>
      <c r="CK4" s="1412"/>
      <c r="CL4" s="1412"/>
      <c r="CM4" s="1412"/>
      <c r="CN4" s="1412"/>
      <c r="CO4" s="1413"/>
      <c r="CP4" s="1443" t="s">
        <v>434</v>
      </c>
      <c r="CQ4" s="1444"/>
      <c r="CR4" s="1420" t="s">
        <v>300</v>
      </c>
      <c r="CS4" s="1420"/>
      <c r="CT4" s="1420"/>
      <c r="CU4" s="1420"/>
      <c r="CV4" s="1420"/>
      <c r="CW4" s="1420"/>
      <c r="CX4" s="1420"/>
      <c r="CY4" s="1420"/>
      <c r="CZ4" s="1420"/>
      <c r="DA4" s="1420"/>
      <c r="DB4" s="1420"/>
      <c r="DC4" s="1420"/>
      <c r="DD4" s="1420"/>
      <c r="DE4" s="1419" t="s">
        <v>301</v>
      </c>
      <c r="DF4" s="1419"/>
      <c r="DG4" s="1419"/>
      <c r="DH4" s="1419"/>
      <c r="DI4" s="1419"/>
      <c r="DJ4" s="1419"/>
      <c r="DK4" s="1419"/>
      <c r="DL4" s="1419"/>
      <c r="DM4" s="1419"/>
      <c r="DN4" s="1419"/>
      <c r="DO4" s="1419"/>
      <c r="DP4" s="1411" t="s">
        <v>394</v>
      </c>
      <c r="DQ4" s="1412"/>
      <c r="DR4" s="1412"/>
      <c r="DS4" s="1412"/>
      <c r="DT4" s="1412"/>
      <c r="DU4" s="1412"/>
      <c r="DV4" s="1413"/>
      <c r="DW4" s="1411" t="s">
        <v>709</v>
      </c>
      <c r="DX4" s="1412"/>
      <c r="DY4" s="1412"/>
      <c r="DZ4" s="1412"/>
      <c r="EA4" s="1412"/>
      <c r="EB4" s="1412"/>
      <c r="EC4" s="1413"/>
    </row>
    <row r="5" spans="1:133" ht="13.2" customHeight="1" x14ac:dyDescent="0.2">
      <c r="A5" s="1419" t="s">
        <v>261</v>
      </c>
      <c r="B5" s="1419"/>
      <c r="C5" s="1419"/>
      <c r="D5" s="1419"/>
      <c r="E5" s="1419"/>
      <c r="F5" s="1419"/>
      <c r="G5" s="1419"/>
      <c r="H5" s="1411" t="s">
        <v>266</v>
      </c>
      <c r="I5" s="1412"/>
      <c r="J5" s="1412"/>
      <c r="K5" s="1412"/>
      <c r="L5" s="1413"/>
      <c r="M5" s="1419" t="s">
        <v>267</v>
      </c>
      <c r="N5" s="1419" t="s">
        <v>269</v>
      </c>
      <c r="O5" s="1419"/>
      <c r="P5" s="1419"/>
      <c r="Q5" s="1419" t="s">
        <v>273</v>
      </c>
      <c r="R5" s="1419"/>
      <c r="S5" s="1419"/>
      <c r="T5" s="1419"/>
      <c r="U5" s="1434" t="s">
        <v>205</v>
      </c>
      <c r="V5" s="175"/>
      <c r="W5" s="175"/>
      <c r="X5" s="175"/>
      <c r="Y5" s="175"/>
      <c r="Z5" s="175"/>
      <c r="AA5" s="176"/>
      <c r="AB5" s="1432"/>
      <c r="AC5" s="1432"/>
      <c r="AD5" s="1432"/>
      <c r="AE5" s="1432"/>
      <c r="AF5" s="1432"/>
      <c r="AG5" s="1432"/>
      <c r="AH5" s="1432"/>
      <c r="AI5" s="174" t="s">
        <v>279</v>
      </c>
      <c r="AJ5" s="1419" t="s">
        <v>280</v>
      </c>
      <c r="AK5" s="1419"/>
      <c r="AL5" s="1419"/>
      <c r="AM5" s="1419"/>
      <c r="AN5" s="1419"/>
      <c r="AO5" s="1419"/>
      <c r="AP5" s="1419"/>
      <c r="AQ5" s="1419"/>
      <c r="AR5" s="1419"/>
      <c r="AS5" s="1419"/>
      <c r="AT5" s="1419"/>
      <c r="AU5" s="1419"/>
      <c r="AV5" s="1432" t="s">
        <v>143</v>
      </c>
      <c r="AW5" s="1432"/>
      <c r="AX5" s="1420"/>
      <c r="AY5" s="1420"/>
      <c r="AZ5" s="1419"/>
      <c r="BA5" s="1419"/>
      <c r="BB5" s="1419"/>
      <c r="BC5" s="1419"/>
      <c r="BD5" s="1419"/>
      <c r="BE5" s="1419"/>
      <c r="BF5" s="1419"/>
      <c r="BG5" s="1420"/>
      <c r="BH5" s="1441"/>
      <c r="BI5" s="1420"/>
      <c r="BJ5" s="1420"/>
      <c r="BK5" s="1420"/>
      <c r="BL5" s="1420"/>
      <c r="BM5" s="1420"/>
      <c r="BN5" s="1420"/>
      <c r="BO5" s="1420"/>
      <c r="BP5" s="1419"/>
      <c r="BQ5" s="1420"/>
      <c r="BR5" s="1426" t="s">
        <v>305</v>
      </c>
      <c r="BS5" s="1427"/>
      <c r="BT5" s="1427"/>
      <c r="BU5" s="1428"/>
      <c r="BV5" s="1426" t="s">
        <v>307</v>
      </c>
      <c r="BW5" s="1427"/>
      <c r="BX5" s="1427"/>
      <c r="BY5" s="1428"/>
      <c r="BZ5" s="1426" t="s">
        <v>308</v>
      </c>
      <c r="CA5" s="1427"/>
      <c r="CB5" s="1427"/>
      <c r="CC5" s="1428"/>
      <c r="CD5" s="1426" t="s">
        <v>309</v>
      </c>
      <c r="CE5" s="1427"/>
      <c r="CF5" s="1427"/>
      <c r="CG5" s="1428"/>
      <c r="CH5" s="1426" t="s">
        <v>310</v>
      </c>
      <c r="CI5" s="1427"/>
      <c r="CJ5" s="1427"/>
      <c r="CK5" s="1428"/>
      <c r="CL5" s="1447" t="s">
        <v>311</v>
      </c>
      <c r="CM5" s="1448"/>
      <c r="CN5" s="1448"/>
      <c r="CO5" s="1449"/>
      <c r="CP5" s="1445"/>
      <c r="CQ5" s="1446"/>
      <c r="CR5" s="1420" t="s">
        <v>260</v>
      </c>
      <c r="CS5" s="1420"/>
      <c r="CT5" s="1420"/>
      <c r="CU5" s="1420"/>
      <c r="CV5" s="1411" t="s">
        <v>708</v>
      </c>
      <c r="CW5" s="1412"/>
      <c r="CX5" s="1412"/>
      <c r="CY5" s="1412"/>
      <c r="CZ5" s="1412"/>
      <c r="DA5" s="1412"/>
      <c r="DB5" s="1412"/>
      <c r="DC5" s="1412"/>
      <c r="DD5" s="1413"/>
      <c r="DE5" s="1420" t="s">
        <v>222</v>
      </c>
      <c r="DF5" s="1433" t="s">
        <v>302</v>
      </c>
      <c r="DG5" s="1419"/>
      <c r="DH5" s="1419"/>
      <c r="DI5" s="1419"/>
      <c r="DJ5" s="1419"/>
      <c r="DK5" s="1433" t="s">
        <v>303</v>
      </c>
      <c r="DL5" s="1419"/>
      <c r="DM5" s="1419"/>
      <c r="DN5" s="1419"/>
      <c r="DO5" s="1419"/>
      <c r="DP5" s="1419" t="s">
        <v>298</v>
      </c>
      <c r="DQ5" s="1419"/>
      <c r="DR5" s="1419"/>
      <c r="DS5" s="1419"/>
      <c r="DT5" s="305" t="s">
        <v>710</v>
      </c>
      <c r="DU5" s="1411" t="s">
        <v>711</v>
      </c>
      <c r="DV5" s="1413"/>
      <c r="DW5" s="1414" t="s">
        <v>712</v>
      </c>
      <c r="DX5" s="1414"/>
      <c r="DY5" s="1414"/>
      <c r="DZ5" s="1411" t="s">
        <v>713</v>
      </c>
      <c r="EA5" s="1413"/>
      <c r="EB5" s="1411" t="s">
        <v>714</v>
      </c>
      <c r="EC5" s="1413"/>
    </row>
    <row r="6" spans="1:133" ht="18" customHeight="1" x14ac:dyDescent="0.2">
      <c r="A6" s="1437" t="s">
        <v>262</v>
      </c>
      <c r="B6" s="1438"/>
      <c r="C6" s="1438"/>
      <c r="D6" s="1438"/>
      <c r="E6" s="1438"/>
      <c r="F6" s="1438"/>
      <c r="G6" s="1439" t="s">
        <v>371</v>
      </c>
      <c r="H6" s="1437" t="s">
        <v>262</v>
      </c>
      <c r="I6" s="1438"/>
      <c r="J6" s="1438"/>
      <c r="K6" s="1438"/>
      <c r="L6" s="293"/>
      <c r="M6" s="1419"/>
      <c r="N6" s="170" t="s">
        <v>270</v>
      </c>
      <c r="O6" s="171"/>
      <c r="P6" s="172"/>
      <c r="Q6" s="170" t="s">
        <v>270</v>
      </c>
      <c r="R6" s="171"/>
      <c r="S6" s="171"/>
      <c r="T6" s="172"/>
      <c r="U6" s="1432"/>
      <c r="V6" s="1416" t="s">
        <v>277</v>
      </c>
      <c r="W6" s="1416" t="s">
        <v>372</v>
      </c>
      <c r="X6" s="1416" t="s">
        <v>373</v>
      </c>
      <c r="Y6" s="1416" t="s">
        <v>374</v>
      </c>
      <c r="Z6" s="1416" t="s">
        <v>278</v>
      </c>
      <c r="AA6" s="1416" t="s">
        <v>375</v>
      </c>
      <c r="AB6" s="1420" t="s">
        <v>377</v>
      </c>
      <c r="AC6" s="1424" t="s">
        <v>378</v>
      </c>
      <c r="AD6" s="1424" t="s">
        <v>379</v>
      </c>
      <c r="AE6" s="1424" t="s">
        <v>380</v>
      </c>
      <c r="AF6" s="1418" t="s">
        <v>376</v>
      </c>
      <c r="AG6" s="1418"/>
      <c r="AH6" s="1418"/>
      <c r="AI6" s="1422" t="s">
        <v>313</v>
      </c>
      <c r="AJ6" s="1416" t="s">
        <v>281</v>
      </c>
      <c r="AK6" s="1419" t="s">
        <v>137</v>
      </c>
      <c r="AL6" s="1419"/>
      <c r="AM6" s="1419"/>
      <c r="AN6" s="173" t="s">
        <v>138</v>
      </c>
      <c r="AO6" s="1419" t="s">
        <v>314</v>
      </c>
      <c r="AP6" s="1419"/>
      <c r="AQ6" s="1419" t="s">
        <v>384</v>
      </c>
      <c r="AR6" s="1419"/>
      <c r="AS6" s="1419"/>
      <c r="AT6" s="1419"/>
      <c r="AU6" s="1419"/>
      <c r="AV6" s="1416" t="s">
        <v>289</v>
      </c>
      <c r="AW6" s="1420" t="s">
        <v>403</v>
      </c>
      <c r="AX6" s="1419" t="s">
        <v>385</v>
      </c>
      <c r="AY6" s="1419"/>
      <c r="AZ6" s="1419" t="s">
        <v>385</v>
      </c>
      <c r="BA6" s="1419"/>
      <c r="BB6" s="1419" t="s">
        <v>385</v>
      </c>
      <c r="BC6" s="1419"/>
      <c r="BD6" s="1419" t="s">
        <v>199</v>
      </c>
      <c r="BE6" s="1419" t="s">
        <v>1</v>
      </c>
      <c r="BF6" s="1419" t="s">
        <v>2</v>
      </c>
      <c r="BG6" s="1420"/>
      <c r="BH6" s="1441"/>
      <c r="BI6" s="1420"/>
      <c r="BJ6" s="1420"/>
      <c r="BK6" s="1421"/>
      <c r="BL6" s="1420"/>
      <c r="BM6" s="1420"/>
      <c r="BN6" s="1420"/>
      <c r="BO6" s="1420"/>
      <c r="BP6" s="1419"/>
      <c r="BQ6" s="1420"/>
      <c r="BR6" s="1429"/>
      <c r="BS6" s="1430"/>
      <c r="BT6" s="1430"/>
      <c r="BU6" s="1431"/>
      <c r="BV6" s="1429"/>
      <c r="BW6" s="1430"/>
      <c r="BX6" s="1430"/>
      <c r="BY6" s="1431"/>
      <c r="BZ6" s="1429"/>
      <c r="CA6" s="1430"/>
      <c r="CB6" s="1430"/>
      <c r="CC6" s="1431"/>
      <c r="CD6" s="1429"/>
      <c r="CE6" s="1430"/>
      <c r="CF6" s="1430"/>
      <c r="CG6" s="1431"/>
      <c r="CH6" s="1429"/>
      <c r="CI6" s="1430"/>
      <c r="CJ6" s="1430"/>
      <c r="CK6" s="1431"/>
      <c r="CL6" s="1429"/>
      <c r="CM6" s="1430"/>
      <c r="CN6" s="1430"/>
      <c r="CO6" s="1431"/>
      <c r="CP6" s="307"/>
      <c r="CQ6" s="1421" t="s">
        <v>667</v>
      </c>
      <c r="CR6" s="1433" t="s">
        <v>227</v>
      </c>
      <c r="CS6" s="1433" t="s">
        <v>226</v>
      </c>
      <c r="CT6" s="1433" t="s">
        <v>129</v>
      </c>
      <c r="CU6" s="1433" t="s">
        <v>701</v>
      </c>
      <c r="CV6" s="1435" t="s">
        <v>702</v>
      </c>
      <c r="CW6" s="1412"/>
      <c r="CX6" s="1413"/>
      <c r="CY6" s="1435" t="s">
        <v>703</v>
      </c>
      <c r="CZ6" s="1412"/>
      <c r="DA6" s="1413"/>
      <c r="DB6" s="1435" t="s">
        <v>704</v>
      </c>
      <c r="DC6" s="1412"/>
      <c r="DD6" s="1413"/>
      <c r="DE6" s="1420"/>
      <c r="DF6" s="168"/>
      <c r="DG6" s="1419" t="s">
        <v>315</v>
      </c>
      <c r="DH6" s="1420" t="s">
        <v>719</v>
      </c>
      <c r="DI6" s="1420" t="s">
        <v>720</v>
      </c>
      <c r="DJ6" s="1419" t="s">
        <v>316</v>
      </c>
      <c r="DK6" s="168"/>
      <c r="DL6" s="1419" t="s">
        <v>315</v>
      </c>
      <c r="DM6" s="1420" t="s">
        <v>719</v>
      </c>
      <c r="DN6" s="1420" t="s">
        <v>720</v>
      </c>
      <c r="DO6" s="1419" t="s">
        <v>317</v>
      </c>
      <c r="DP6" s="1405" t="s">
        <v>37</v>
      </c>
      <c r="DQ6" s="1407"/>
      <c r="DR6" s="1405" t="s">
        <v>69</v>
      </c>
      <c r="DS6" s="1407"/>
      <c r="DT6" s="1405" t="s">
        <v>37</v>
      </c>
      <c r="DU6" s="1405" t="s">
        <v>37</v>
      </c>
      <c r="DV6" s="1405" t="s">
        <v>715</v>
      </c>
      <c r="DW6" s="1405" t="s">
        <v>681</v>
      </c>
      <c r="DX6" s="1407"/>
      <c r="DY6" s="1408" t="s">
        <v>683</v>
      </c>
      <c r="DZ6" s="1408" t="s">
        <v>716</v>
      </c>
      <c r="EA6" s="1410"/>
      <c r="EB6" s="1408" t="s">
        <v>716</v>
      </c>
      <c r="EC6" s="1415"/>
    </row>
    <row r="7" spans="1:133" ht="24" customHeight="1" thickBot="1" x14ac:dyDescent="0.25">
      <c r="A7" s="169"/>
      <c r="B7" s="177" t="s">
        <v>263</v>
      </c>
      <c r="C7" s="177" t="s">
        <v>264</v>
      </c>
      <c r="D7" s="177" t="s">
        <v>689</v>
      </c>
      <c r="E7" s="177" t="s">
        <v>690</v>
      </c>
      <c r="F7" s="177" t="s">
        <v>265</v>
      </c>
      <c r="G7" s="1440"/>
      <c r="H7" s="159"/>
      <c r="I7" s="177" t="s">
        <v>263</v>
      </c>
      <c r="J7" s="177" t="s">
        <v>264</v>
      </c>
      <c r="K7" s="177" t="s">
        <v>689</v>
      </c>
      <c r="L7" s="177" t="s">
        <v>693</v>
      </c>
      <c r="M7" s="1433"/>
      <c r="N7" s="169"/>
      <c r="O7" s="178" t="s">
        <v>271</v>
      </c>
      <c r="P7" s="177" t="s">
        <v>272</v>
      </c>
      <c r="Q7" s="169"/>
      <c r="R7" s="177" t="s">
        <v>274</v>
      </c>
      <c r="S7" s="302" t="s">
        <v>275</v>
      </c>
      <c r="T7" s="177" t="s">
        <v>272</v>
      </c>
      <c r="U7" s="1422"/>
      <c r="V7" s="1417"/>
      <c r="W7" s="1417"/>
      <c r="X7" s="1417"/>
      <c r="Y7" s="1417"/>
      <c r="Z7" s="1417"/>
      <c r="AA7" s="1417"/>
      <c r="AB7" s="1421"/>
      <c r="AC7" s="1425"/>
      <c r="AD7" s="1425"/>
      <c r="AE7" s="1425"/>
      <c r="AF7" s="179" t="s">
        <v>381</v>
      </c>
      <c r="AG7" s="179" t="s">
        <v>382</v>
      </c>
      <c r="AH7" s="179" t="s">
        <v>383</v>
      </c>
      <c r="AI7" s="1423"/>
      <c r="AJ7" s="1417"/>
      <c r="AK7" s="177" t="s">
        <v>227</v>
      </c>
      <c r="AL7" s="177" t="s">
        <v>282</v>
      </c>
      <c r="AM7" s="177" t="s">
        <v>283</v>
      </c>
      <c r="AN7" s="177" t="s">
        <v>282</v>
      </c>
      <c r="AO7" s="177" t="s">
        <v>284</v>
      </c>
      <c r="AP7" s="177" t="s">
        <v>285</v>
      </c>
      <c r="AQ7" s="167" t="s">
        <v>286</v>
      </c>
      <c r="AR7" s="167" t="s">
        <v>287</v>
      </c>
      <c r="AS7" s="167" t="s">
        <v>694</v>
      </c>
      <c r="AT7" s="167" t="s">
        <v>695</v>
      </c>
      <c r="AU7" s="167" t="s">
        <v>288</v>
      </c>
      <c r="AV7" s="1422"/>
      <c r="AW7" s="1421"/>
      <c r="AX7" s="167" t="s">
        <v>291</v>
      </c>
      <c r="AY7" s="167" t="s">
        <v>292</v>
      </c>
      <c r="AZ7" s="167" t="s">
        <v>291</v>
      </c>
      <c r="BA7" s="167" t="s">
        <v>292</v>
      </c>
      <c r="BB7" s="167" t="s">
        <v>291</v>
      </c>
      <c r="BC7" s="167" t="s">
        <v>292</v>
      </c>
      <c r="BD7" s="1433"/>
      <c r="BE7" s="1433"/>
      <c r="BF7" s="1433"/>
      <c r="BG7" s="1421"/>
      <c r="BH7" s="1442"/>
      <c r="BI7" s="167" t="s">
        <v>389</v>
      </c>
      <c r="BJ7" s="167" t="s">
        <v>390</v>
      </c>
      <c r="BK7" s="169"/>
      <c r="BL7" s="167" t="s">
        <v>392</v>
      </c>
      <c r="BM7" s="167" t="s">
        <v>296</v>
      </c>
      <c r="BN7" s="167" t="s">
        <v>297</v>
      </c>
      <c r="BO7" s="1421"/>
      <c r="BP7" s="1433"/>
      <c r="BQ7" s="1421"/>
      <c r="BR7" s="167"/>
      <c r="BS7" s="180" t="s">
        <v>306</v>
      </c>
      <c r="BT7" s="180" t="s">
        <v>698</v>
      </c>
      <c r="BU7" s="180" t="s">
        <v>699</v>
      </c>
      <c r="BV7" s="167"/>
      <c r="BW7" s="180" t="s">
        <v>306</v>
      </c>
      <c r="BX7" s="180" t="s">
        <v>698</v>
      </c>
      <c r="BY7" s="180" t="s">
        <v>700</v>
      </c>
      <c r="BZ7" s="167"/>
      <c r="CA7" s="180" t="s">
        <v>306</v>
      </c>
      <c r="CB7" s="180" t="s">
        <v>698</v>
      </c>
      <c r="CC7" s="180" t="s">
        <v>700</v>
      </c>
      <c r="CD7" s="167"/>
      <c r="CE7" s="180" t="s">
        <v>306</v>
      </c>
      <c r="CF7" s="180" t="s">
        <v>698</v>
      </c>
      <c r="CG7" s="180" t="s">
        <v>700</v>
      </c>
      <c r="CH7" s="167"/>
      <c r="CI7" s="180" t="s">
        <v>306</v>
      </c>
      <c r="CJ7" s="180" t="s">
        <v>698</v>
      </c>
      <c r="CK7" s="180" t="s">
        <v>700</v>
      </c>
      <c r="CL7" s="167"/>
      <c r="CM7" s="180" t="s">
        <v>306</v>
      </c>
      <c r="CN7" s="167" t="s">
        <v>698</v>
      </c>
      <c r="CO7" s="180" t="s">
        <v>700</v>
      </c>
      <c r="CP7" s="308"/>
      <c r="CQ7" s="1442"/>
      <c r="CR7" s="1436"/>
      <c r="CS7" s="1436"/>
      <c r="CT7" s="1436"/>
      <c r="CU7" s="1436"/>
      <c r="CV7" s="159"/>
      <c r="CW7" s="303" t="s">
        <v>705</v>
      </c>
      <c r="CX7" s="304" t="s">
        <v>706</v>
      </c>
      <c r="CY7" s="159"/>
      <c r="CZ7" s="303" t="s">
        <v>705</v>
      </c>
      <c r="DA7" s="304" t="s">
        <v>707</v>
      </c>
      <c r="DB7" s="159"/>
      <c r="DC7" s="303" t="s">
        <v>705</v>
      </c>
      <c r="DD7" s="304" t="s">
        <v>706</v>
      </c>
      <c r="DE7" s="1421"/>
      <c r="DF7" s="168"/>
      <c r="DG7" s="1433"/>
      <c r="DH7" s="1421"/>
      <c r="DI7" s="1421"/>
      <c r="DJ7" s="1433"/>
      <c r="DK7" s="168"/>
      <c r="DL7" s="1433"/>
      <c r="DM7" s="1421"/>
      <c r="DN7" s="1421"/>
      <c r="DO7" s="1433"/>
      <c r="DP7" s="184"/>
      <c r="DQ7" s="181" t="s">
        <v>299</v>
      </c>
      <c r="DR7" s="184"/>
      <c r="DS7" s="181" t="s">
        <v>220</v>
      </c>
      <c r="DT7" s="1406"/>
      <c r="DU7" s="1406"/>
      <c r="DV7" s="1406"/>
      <c r="DW7" s="184"/>
      <c r="DX7" s="181" t="s">
        <v>682</v>
      </c>
      <c r="DY7" s="1409"/>
      <c r="DZ7" s="306"/>
      <c r="EA7" s="184" t="s">
        <v>717</v>
      </c>
      <c r="EB7" s="306"/>
      <c r="EC7" s="309" t="s">
        <v>717</v>
      </c>
    </row>
    <row r="8" spans="1:133" ht="13.8" thickTop="1" x14ac:dyDescent="0.2">
      <c r="A8" s="195">
        <f>+'１－１．組織等'!A1</f>
        <v>0</v>
      </c>
      <c r="B8" s="195">
        <f>+'１－１．組織等'!B1</f>
        <v>0</v>
      </c>
      <c r="C8" s="195">
        <f>+'１－１．組織等'!C1</f>
        <v>0</v>
      </c>
      <c r="D8" s="195">
        <f>+'１－１．組織等'!D1</f>
        <v>0</v>
      </c>
      <c r="E8" s="195">
        <f>+'１－１．組織等'!E1</f>
        <v>0</v>
      </c>
      <c r="F8" s="195">
        <f>+'１－１．組織等'!F1</f>
        <v>0</v>
      </c>
      <c r="G8" s="195">
        <f>+'１－１．組織等'!G1</f>
        <v>0</v>
      </c>
      <c r="H8" s="195">
        <f>+'１－１．組織等'!H1</f>
        <v>0</v>
      </c>
      <c r="I8" s="195">
        <f>+'１－１．組織等'!I1</f>
        <v>0</v>
      </c>
      <c r="J8" s="195">
        <f>+'１－１．組織等'!J1</f>
        <v>0</v>
      </c>
      <c r="K8" s="195">
        <f>+'１－１．組織等'!K1</f>
        <v>0</v>
      </c>
      <c r="L8" s="195">
        <f>+'１－１．組織等'!L1</f>
        <v>0</v>
      </c>
      <c r="M8" s="195">
        <f>+'１－１．組織等'!M1</f>
        <v>0</v>
      </c>
      <c r="N8" s="195">
        <f>+'１－１．組織等'!N1</f>
        <v>0</v>
      </c>
      <c r="O8" s="195">
        <f>+'１－１．組織等'!O1</f>
        <v>0</v>
      </c>
      <c r="P8" s="195">
        <f>+'１－１．組織等'!P1</f>
        <v>0</v>
      </c>
      <c r="Q8" s="195">
        <f>+'１－１．組織等'!Q1</f>
        <v>0</v>
      </c>
      <c r="R8" s="195">
        <f>+'１－１．組織等'!R1</f>
        <v>0</v>
      </c>
      <c r="S8" s="195">
        <f>+'１－１．組織等'!S1</f>
        <v>0</v>
      </c>
      <c r="T8" s="195">
        <f>+'１－１．組織等'!T1</f>
        <v>0</v>
      </c>
      <c r="U8" s="198">
        <f>+'１－２．予算・決算・外部資金等'!A1</f>
        <v>0</v>
      </c>
      <c r="V8" s="198">
        <f>+'１－２．予算・決算・外部資金等'!B1</f>
        <v>0</v>
      </c>
      <c r="W8" s="198">
        <f>+'１－２．予算・決算・外部資金等'!C1</f>
        <v>0</v>
      </c>
      <c r="X8" s="198">
        <f>+'１－２．予算・決算・外部資金等'!D1</f>
        <v>0</v>
      </c>
      <c r="Y8" s="198">
        <f>+'１－２．予算・決算・外部資金等'!E1</f>
        <v>0</v>
      </c>
      <c r="Z8" s="198">
        <f>+'１－２．予算・決算・外部資金等'!F1</f>
        <v>0</v>
      </c>
      <c r="AA8" s="198">
        <f>+'１－２．予算・決算・外部資金等'!G1</f>
        <v>0</v>
      </c>
      <c r="AB8" s="198">
        <f>+'１－２．予算・決算・外部資金等'!H1</f>
        <v>0</v>
      </c>
      <c r="AC8" s="198">
        <f>+'１－２．予算・決算・外部資金等'!I1</f>
        <v>0</v>
      </c>
      <c r="AD8" s="198">
        <f>+'１－２．予算・決算・外部資金等'!J1</f>
        <v>0</v>
      </c>
      <c r="AE8" s="198">
        <f>+'１－２．予算・決算・外部資金等'!K1</f>
        <v>0</v>
      </c>
      <c r="AF8" s="198" t="str">
        <f>+'１－２．予算・決算・外部資金等'!L1</f>
        <v/>
      </c>
      <c r="AG8" s="198" t="str">
        <f>+'１－２．予算・決算・外部資金等'!M1</f>
        <v/>
      </c>
      <c r="AH8" s="198" t="str">
        <f>+'１－２．予算・決算・外部資金等'!N1</f>
        <v/>
      </c>
      <c r="AI8" s="198">
        <f>+'１－２．予算・決算・外部資金等'!O1</f>
        <v>0</v>
      </c>
      <c r="AJ8" s="198">
        <f>+'１－２．予算・決算・外部資金等'!P1</f>
        <v>0</v>
      </c>
      <c r="AK8" s="195">
        <f>+'１－２．予算・決算・外部資金等'!Q1</f>
        <v>0</v>
      </c>
      <c r="AL8" s="195">
        <f>+'１－２．予算・決算・外部資金等'!R1</f>
        <v>0</v>
      </c>
      <c r="AM8" s="198" t="str">
        <f>+'１－２．予算・決算・外部資金等'!S1</f>
        <v/>
      </c>
      <c r="AN8" s="195">
        <f>+'１－２．予算・決算・外部資金等'!T1</f>
        <v>0</v>
      </c>
      <c r="AO8" s="195" t="str">
        <f>+'１－２．予算・決算・外部資金等'!U1</f>
        <v/>
      </c>
      <c r="AP8" s="198" t="str">
        <f>+'１－２．予算・決算・外部資金等'!V1</f>
        <v/>
      </c>
      <c r="AQ8" s="195">
        <f>+'１－２．予算・決算・外部資金等'!W1</f>
        <v>0</v>
      </c>
      <c r="AR8" s="195">
        <f>+'１－２．予算・決算・外部資金等'!X1</f>
        <v>0</v>
      </c>
      <c r="AS8" s="195">
        <f>+'１－２．予算・決算・外部資金等'!Y1</f>
        <v>0</v>
      </c>
      <c r="AT8" s="195">
        <f>+'１－２．予算・決算・外部資金等'!Z1</f>
        <v>0</v>
      </c>
      <c r="AU8" s="195">
        <f>+'１－２．予算・決算・外部資金等'!AA1</f>
        <v>0</v>
      </c>
      <c r="AV8" s="195">
        <f>+'１－２．予算・決算・外部資金等'!AB1</f>
        <v>0</v>
      </c>
      <c r="AW8" s="195">
        <f>+'１－２．予算・決算・外部資金等'!AC1</f>
        <v>0</v>
      </c>
      <c r="AX8" s="195" t="str">
        <f>+'１－２．予算・決算・外部資金等'!AD1</f>
        <v/>
      </c>
      <c r="AY8" s="195" t="str">
        <f>+'１－２．予算・決算・外部資金等'!AE1</f>
        <v/>
      </c>
      <c r="AZ8" s="195" t="str">
        <f>+'１－２．予算・決算・外部資金等'!AF1</f>
        <v/>
      </c>
      <c r="BA8" s="195" t="str">
        <f>+'１－２．予算・決算・外部資金等'!AG1</f>
        <v/>
      </c>
      <c r="BB8" s="195" t="str">
        <f>+'１－２．予算・決算・外部資金等'!AH1</f>
        <v/>
      </c>
      <c r="BC8" s="195" t="str">
        <f>+'１－２．予算・決算・外部資金等'!AI1</f>
        <v/>
      </c>
      <c r="BD8" s="182" t="str">
        <f>+'１－３．国際交流状況'!A1</f>
        <v/>
      </c>
      <c r="BE8" s="182">
        <f>+'１－３．国際交流状況'!B1</f>
        <v>2.5</v>
      </c>
      <c r="BF8" s="182">
        <f>+'１－３．国際交流状況'!C1</f>
        <v>1</v>
      </c>
      <c r="BG8" s="182">
        <f>+'１－３．国際交流状況'!D1</f>
        <v>0</v>
      </c>
      <c r="BH8" s="182">
        <f>+'１－３．国際交流状況'!E1</f>
        <v>0</v>
      </c>
      <c r="BI8" s="196">
        <f>+'１－３．国際交流状況'!F1</f>
        <v>0</v>
      </c>
      <c r="BJ8" s="196">
        <f>+'１－３．国際交流状況'!G1</f>
        <v>0</v>
      </c>
      <c r="BK8" s="195">
        <f>+'１－４．教育活動・人材育成'!A1</f>
        <v>0</v>
      </c>
      <c r="BL8" s="195">
        <f>+'１－４．教育活動・人材育成'!B1</f>
        <v>0</v>
      </c>
      <c r="BM8" s="195">
        <f>+'１－４．教育活動・人材育成'!C1</f>
        <v>0</v>
      </c>
      <c r="BN8" s="195" t="str">
        <f>+'１－４．教育活動・人材育成'!D1</f>
        <v/>
      </c>
      <c r="BO8" s="195">
        <f>+'１－４．教育活動・人材育成'!E1</f>
        <v>0</v>
      </c>
      <c r="BP8" s="195">
        <f>+'２－１．共同利用・共同研究の実施状況'!A1</f>
        <v>0</v>
      </c>
      <c r="BQ8" s="195">
        <f>+'２－１．共同利用・共同研究の実施状況'!B1</f>
        <v>0</v>
      </c>
      <c r="BR8" s="195">
        <f>+'２－１．共同利用・共同研究の実施状況'!C1</f>
        <v>0</v>
      </c>
      <c r="BS8" s="195">
        <f>+'２－１．共同利用・共同研究の実施状況'!D1</f>
        <v>0</v>
      </c>
      <c r="BT8" s="195">
        <f>+'２－１．共同利用・共同研究の実施状況'!E1</f>
        <v>0</v>
      </c>
      <c r="BU8" s="195" t="str">
        <f>+'２－１．共同利用・共同研究の実施状況'!F1</f>
        <v/>
      </c>
      <c r="BV8" s="195">
        <f>+'２－１．共同利用・共同研究の実施状況'!G1</f>
        <v>0</v>
      </c>
      <c r="BW8" s="195">
        <f>+'２－１．共同利用・共同研究の実施状況'!H1</f>
        <v>0</v>
      </c>
      <c r="BX8" s="195">
        <f>+'２－１．共同利用・共同研究の実施状況'!I1</f>
        <v>0</v>
      </c>
      <c r="BY8" s="195" t="str">
        <f>+'２－１．共同利用・共同研究の実施状況'!J1</f>
        <v/>
      </c>
      <c r="BZ8" s="195">
        <f>+'２－１．共同利用・共同研究の実施状況'!K1</f>
        <v>0</v>
      </c>
      <c r="CA8" s="195">
        <f>+'２－１．共同利用・共同研究の実施状況'!L1</f>
        <v>0</v>
      </c>
      <c r="CB8" s="195">
        <f>+'２－１．共同利用・共同研究の実施状況'!M1</f>
        <v>0</v>
      </c>
      <c r="CC8" s="195" t="str">
        <f>+'２－１．共同利用・共同研究の実施状況'!N1</f>
        <v/>
      </c>
      <c r="CD8" s="195">
        <f>+'２－１．共同利用・共同研究の実施状況'!O1</f>
        <v>0</v>
      </c>
      <c r="CE8" s="195">
        <f>+'２－１．共同利用・共同研究の実施状況'!P1</f>
        <v>0</v>
      </c>
      <c r="CF8" s="195">
        <f>+'２－１．共同利用・共同研究の実施状況'!Q1</f>
        <v>0</v>
      </c>
      <c r="CG8" s="195" t="str">
        <f>+'２－１．共同利用・共同研究の実施状況'!R1</f>
        <v/>
      </c>
      <c r="CH8" s="195">
        <f>+'２－１．共同利用・共同研究の実施状況'!S1</f>
        <v>0</v>
      </c>
      <c r="CI8" s="195">
        <f>+'２－１．共同利用・共同研究の実施状況'!T1</f>
        <v>0</v>
      </c>
      <c r="CJ8" s="195">
        <f>+'２－１．共同利用・共同研究の実施状況'!U1</f>
        <v>0</v>
      </c>
      <c r="CK8" s="195" t="str">
        <f>+'２－１．共同利用・共同研究の実施状況'!V1</f>
        <v/>
      </c>
      <c r="CL8" s="195">
        <f>+'２－１．共同利用・共同研究の実施状況'!W1</f>
        <v>0</v>
      </c>
      <c r="CM8" s="195">
        <f>+'２－１．共同利用・共同研究の実施状況'!X1</f>
        <v>0</v>
      </c>
      <c r="CN8" s="195">
        <f>+'２－１．共同利用・共同研究の実施状況'!Y1</f>
        <v>0</v>
      </c>
      <c r="CO8" s="195" t="str">
        <f>+'２－１．共同利用・共同研究の実施状況'!Z1</f>
        <v/>
      </c>
      <c r="CP8" s="195">
        <f>+'２－１．共同利用・共同研究の実施状況'!AA1</f>
        <v>0</v>
      </c>
      <c r="CQ8" s="195">
        <f>+'２－１．共同利用・共同研究の実施状況'!AB1</f>
        <v>0</v>
      </c>
      <c r="CR8" s="195">
        <f>+'２－１．共同利用・共同研究の実施状況'!AC1</f>
        <v>0</v>
      </c>
      <c r="CS8" s="195">
        <f>+'２－１．共同利用・共同研究の実施状況'!AD1</f>
        <v>0</v>
      </c>
      <c r="CT8" s="195" t="str">
        <f>+'２－１．共同利用・共同研究の実施状況'!AE1</f>
        <v/>
      </c>
      <c r="CU8" s="195">
        <f>+'２－１．共同利用・共同研究の実施状況'!AF1</f>
        <v>0</v>
      </c>
      <c r="CV8" s="195">
        <f>+'２－１．共同利用・共同研究の実施状況'!AG1</f>
        <v>0</v>
      </c>
      <c r="CW8" s="195">
        <f>+'２－１．共同利用・共同研究の実施状況'!AH1</f>
        <v>0</v>
      </c>
      <c r="CX8" s="195">
        <f>+'２－１．共同利用・共同研究の実施状況'!AI1</f>
        <v>0</v>
      </c>
      <c r="CY8" s="195">
        <f>+'２－１．共同利用・共同研究の実施状況'!AJ1</f>
        <v>0</v>
      </c>
      <c r="CZ8" s="195">
        <f>+'２－１．共同利用・共同研究の実施状況'!AK1</f>
        <v>0</v>
      </c>
      <c r="DA8" s="195">
        <f>+'２－１．共同利用・共同研究の実施状況'!AL1</f>
        <v>0</v>
      </c>
      <c r="DB8" s="195">
        <f>+'２－１．共同利用・共同研究の実施状況'!AM1</f>
        <v>0</v>
      </c>
      <c r="DC8" s="195">
        <f>+'２－１．共同利用・共同研究の実施状況'!AN1</f>
        <v>0</v>
      </c>
      <c r="DD8" s="195">
        <f>+'２－１．共同利用・共同研究の実施状況'!AO1</f>
        <v>0</v>
      </c>
      <c r="DE8" s="195">
        <f>+'２－１．共同利用・共同研究の実施状況'!AP1</f>
        <v>0</v>
      </c>
      <c r="DF8" s="195">
        <f>+'２－１．共同利用・共同研究の実施状況'!AQ1</f>
        <v>0</v>
      </c>
      <c r="DG8" s="195">
        <f>+'２－１．共同利用・共同研究の実施状況'!AR1</f>
        <v>0</v>
      </c>
      <c r="DH8" s="195">
        <f>+'２－１．共同利用・共同研究の実施状況'!AS1</f>
        <v>0</v>
      </c>
      <c r="DI8" s="195">
        <f>+'２－１．共同利用・共同研究の実施状況'!AT1</f>
        <v>0</v>
      </c>
      <c r="DJ8" s="195">
        <f>+'２－１．共同利用・共同研究の実施状況'!AU1</f>
        <v>0</v>
      </c>
      <c r="DK8" s="195">
        <f>+'２－１．共同利用・共同研究の実施状況'!AV1</f>
        <v>0</v>
      </c>
      <c r="DL8" s="195">
        <f>+'２－１．共同利用・共同研究の実施状況'!AW1</f>
        <v>0</v>
      </c>
      <c r="DM8" s="195">
        <f>+'２－１．共同利用・共同研究の実施状況'!AX1</f>
        <v>0</v>
      </c>
      <c r="DN8" s="195">
        <f>+'２－１．共同利用・共同研究の実施状況'!AY1</f>
        <v>0</v>
      </c>
      <c r="DO8" s="195">
        <f>+'２－１．共同利用・共同研究の実施状況'!AZ1</f>
        <v>0</v>
      </c>
      <c r="DP8" s="195">
        <f>+'２－１．共同利用・共同研究の実施状況'!BA1</f>
        <v>0</v>
      </c>
      <c r="DQ8" s="195">
        <f>+'２－１．共同利用・共同研究の実施状況'!BB1</f>
        <v>0</v>
      </c>
      <c r="DR8" s="195">
        <f>+'２－１．共同利用・共同研究の実施状況'!BC1</f>
        <v>0</v>
      </c>
      <c r="DS8" s="195">
        <f>+'２－１．共同利用・共同研究の実施状況'!BD1</f>
        <v>0</v>
      </c>
      <c r="DT8" s="195">
        <f>+'２－１．共同利用・共同研究の実施状況'!BE1</f>
        <v>0</v>
      </c>
      <c r="DU8" s="195">
        <f>+'２－１．共同利用・共同研究の実施状況'!BF1</f>
        <v>0</v>
      </c>
      <c r="DV8" s="195">
        <f>+'２－１．共同利用・共同研究の実施状況'!BG1</f>
        <v>0</v>
      </c>
      <c r="DW8" s="195">
        <f>+'２－２．施設、設備、資料及びデータ等の利用状況等'!A1</f>
        <v>0</v>
      </c>
      <c r="DX8" s="195">
        <f>+'２－２．施設、設備、資料及びデータ等の利用状況等'!B1</f>
        <v>0</v>
      </c>
      <c r="DY8" s="195" t="str">
        <f>+'２－２．施設、設備、資料及びデータ等の利用状況等'!C1</f>
        <v/>
      </c>
      <c r="DZ8" s="195">
        <f>+'２－２．施設、設備、資料及びデータ等の利用状況等'!D1</f>
        <v>0</v>
      </c>
      <c r="EA8" s="195">
        <f>+'２－２．施設、設備、資料及びデータ等の利用状況等'!E1</f>
        <v>0</v>
      </c>
      <c r="EB8" s="195">
        <f>+'２－２．施設、設備、資料及びデータ等の利用状況等'!F1</f>
        <v>0</v>
      </c>
      <c r="EC8" s="195">
        <f>+'２－２．施設、設備、資料及びデータ等の利用状況等'!G1</f>
        <v>0</v>
      </c>
    </row>
  </sheetData>
  <mergeCells count="99">
    <mergeCell ref="DP6:DQ6"/>
    <mergeCell ref="AQ6:AU6"/>
    <mergeCell ref="DR6:DS6"/>
    <mergeCell ref="DM6:DM7"/>
    <mergeCell ref="DO6:DO7"/>
    <mergeCell ref="DJ6:DJ7"/>
    <mergeCell ref="DL6:DL7"/>
    <mergeCell ref="BQ4:BQ7"/>
    <mergeCell ref="CP4:CQ5"/>
    <mergeCell ref="CT6:CT7"/>
    <mergeCell ref="CL5:CO6"/>
    <mergeCell ref="BP4:BP7"/>
    <mergeCell ref="CQ6:CQ7"/>
    <mergeCell ref="DI6:DI7"/>
    <mergeCell ref="DP4:DV4"/>
    <mergeCell ref="BV5:BY6"/>
    <mergeCell ref="BZ5:CC6"/>
    <mergeCell ref="AZ4:BA5"/>
    <mergeCell ref="DT6:DT7"/>
    <mergeCell ref="A6:F6"/>
    <mergeCell ref="G6:G7"/>
    <mergeCell ref="H6:K6"/>
    <mergeCell ref="H5:L5"/>
    <mergeCell ref="BM4:BN6"/>
    <mergeCell ref="BF6:BF7"/>
    <mergeCell ref="BE6:BE7"/>
    <mergeCell ref="BD6:BD7"/>
    <mergeCell ref="BI4:BJ6"/>
    <mergeCell ref="BH4:BH7"/>
    <mergeCell ref="DP5:DS5"/>
    <mergeCell ref="AJ6:AJ7"/>
    <mergeCell ref="AK6:AM6"/>
    <mergeCell ref="AO6:AP6"/>
    <mergeCell ref="BB4:BC5"/>
    <mergeCell ref="BG4:BG7"/>
    <mergeCell ref="DH6:DH7"/>
    <mergeCell ref="DN6:DN7"/>
    <mergeCell ref="DG6:DG7"/>
    <mergeCell ref="BO4:BO7"/>
    <mergeCell ref="BK4:BL6"/>
    <mergeCell ref="CD5:CG6"/>
    <mergeCell ref="CH5:CK6"/>
    <mergeCell ref="BR4:CO4"/>
    <mergeCell ref="DB6:DD6"/>
    <mergeCell ref="CR4:DD4"/>
    <mergeCell ref="CR5:CU5"/>
    <mergeCell ref="CV5:DD5"/>
    <mergeCell ref="CR6:CR7"/>
    <mergeCell ref="CV6:CX6"/>
    <mergeCell ref="CU6:CU7"/>
    <mergeCell ref="DE4:DO4"/>
    <mergeCell ref="CS6:CS7"/>
    <mergeCell ref="DE5:DE7"/>
    <mergeCell ref="DF5:DJ5"/>
    <mergeCell ref="DK5:DO5"/>
    <mergeCell ref="CY6:DA6"/>
    <mergeCell ref="BR5:BU6"/>
    <mergeCell ref="N5:P5"/>
    <mergeCell ref="Q5:T5"/>
    <mergeCell ref="N4:T4"/>
    <mergeCell ref="A4:M4"/>
    <mergeCell ref="AX4:AY5"/>
    <mergeCell ref="A5:G5"/>
    <mergeCell ref="AB4:AH5"/>
    <mergeCell ref="U4:AA4"/>
    <mergeCell ref="M5:M7"/>
    <mergeCell ref="U5:U7"/>
    <mergeCell ref="AJ5:AU5"/>
    <mergeCell ref="AV5:AW5"/>
    <mergeCell ref="AA6:AA7"/>
    <mergeCell ref="Z6:Z7"/>
    <mergeCell ref="X6:X7"/>
    <mergeCell ref="Y6:Y7"/>
    <mergeCell ref="AF6:AH6"/>
    <mergeCell ref="BD4:BF5"/>
    <mergeCell ref="V6:V7"/>
    <mergeCell ref="AW6:AW7"/>
    <mergeCell ref="AX6:AY6"/>
    <mergeCell ref="AZ6:BA6"/>
    <mergeCell ref="BB6:BC6"/>
    <mergeCell ref="AI4:AW4"/>
    <mergeCell ref="AI6:AI7"/>
    <mergeCell ref="W6:W7"/>
    <mergeCell ref="AB6:AB7"/>
    <mergeCell ref="AC6:AC7"/>
    <mergeCell ref="AD6:AD7"/>
    <mergeCell ref="AE6:AE7"/>
    <mergeCell ref="AV6:AV7"/>
    <mergeCell ref="DV6:DV7"/>
    <mergeCell ref="DW6:DX6"/>
    <mergeCell ref="DY6:DY7"/>
    <mergeCell ref="DZ6:EA6"/>
    <mergeCell ref="DW4:EC4"/>
    <mergeCell ref="DU5:DV5"/>
    <mergeCell ref="DW5:DY5"/>
    <mergeCell ref="DZ5:EA5"/>
    <mergeCell ref="EB5:EC5"/>
    <mergeCell ref="DU6:DU7"/>
    <mergeCell ref="EB6:EC6"/>
  </mergeCells>
  <phoneticPr fontId="2"/>
  <pageMargins left="0.7" right="0.7" top="0.75" bottom="0.75" header="0.3" footer="0.3"/>
  <pageSetup paperSize="9" orientation="portrait" r:id="rId1"/>
  <colBreaks count="1" manualBreakCount="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１－１．組織等</vt:lpstr>
      <vt:lpstr>１－２．予算・決算・外部資金等</vt:lpstr>
      <vt:lpstr>１－３．国際交流状況</vt:lpstr>
      <vt:lpstr>１－４．教育活動・人材育成</vt:lpstr>
      <vt:lpstr>２－１．共同利用・共同研究の実施状況</vt:lpstr>
      <vt:lpstr>２－２．施設、設備、資料及びデータ等の利用状況等</vt:lpstr>
      <vt:lpstr>集計用</vt:lpstr>
      <vt:lpstr>'１－１．組織等'!Print_Area</vt:lpstr>
      <vt:lpstr>'１－２．予算・決算・外部資金等'!Print_Area</vt:lpstr>
      <vt:lpstr>'１－３．国際交流状況'!Print_Area</vt:lpstr>
      <vt:lpstr>'１－４．教育活動・人材育成'!Print_Area</vt:lpstr>
      <vt:lpstr>'２－１．共同利用・共同研究の実施状況'!Print_Area</vt:lpstr>
      <vt:lpstr>'２－２．施設、設備、資料及びデータ等の利用状況等'!Print_Area</vt:lpstr>
      <vt:lpstr>集計用!Print_Area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盛川敦志</dc:creator>
  <cp:lastModifiedBy>松田梨奈</cp:lastModifiedBy>
  <cp:lastPrinted>2023-11-20T09:09:17Z</cp:lastPrinted>
  <dcterms:created xsi:type="dcterms:W3CDTF">2006-02-01T11:35:33Z</dcterms:created>
  <dcterms:modified xsi:type="dcterms:W3CDTF">2023-12-27T06:19:11Z</dcterms:modified>
</cp:coreProperties>
</file>