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CD7636C6-5ED1-4AA6-95F2-DFD719FA7F85}" xr6:coauthVersionLast="36" xr6:coauthVersionMax="36" xr10:uidLastSave="{00000000-0000-0000-0000-000000000000}"/>
  <bookViews>
    <workbookView xWindow="2050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<sst xmlns="http://schemas.openxmlformats.org/spreadsheetml/2006/main" count="2923" uniqueCount="675">
  <si>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</si>
  <si>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</si>
  <si>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</si>
  <si>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</si>
  <si>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</si>
  <si>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</si>
  <si>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</si>
  <si>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</si>
  <si>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</si>
  <si>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</si>
  <si>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</si>
  <si>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</si>
  <si>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</si>
  <si>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</si>
  <si>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</si>
  <si>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</si>
  <si>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</si>
  <si>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</si>
  <si>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</si>
  <si>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</si>
  <si>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</si>
  <si>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</si>
  <si>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</si>
  <si>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</si>
  <si>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</si>
  <si>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</si>
  <si>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</si>
  <si>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</si>
  <si>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</si>
  <si>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</si>
  <si>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</si>
  <si>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</si>
  <si>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</si>
  <si>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</si>
  <si>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</si>
  <si>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</si>
  <si>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</si>
  <si>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</si>
  <si>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</si>
  <si>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</si>
  <si>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</si>
  <si>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</si>
  <si>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</si>
  <si>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</si>
  <si>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</si>
  <si>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</si>
  <si>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</si>
  <si>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</si>
  <si>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</si>
  <si>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</si>
  <si>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</si>
  <si>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</si>
  <si>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</si>
  <si>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</si>
  <si>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</si>
  <si>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</si>
  <si>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</si>
  <si>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</si>
  <si>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</si>
  <si>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</si>
  <si>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</si>
  <si>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</si>
  <si>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</si>
  <si>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</si>
  <si>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</si>
  <si>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</si>
  <si>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</si>
  <si>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</si>
  <si>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</si>
  <si>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</si>
  <si>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</si>
  <si>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</si>
  <si>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</si>
  <si>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</si>
  <si>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</si>
  <si>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</si>
  <si>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</si>
  <si>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</si>
  <si>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</si>
  <si>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</si>
  <si>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</si>
  <si>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</si>
  <si>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</si>
  <si>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</si>
  <si>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</si>
  <si>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</si>
  <si>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</si>
  <si>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</si>
  <si>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</si>
  <si>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</si>
  <si>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</si>
  <si>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</si>
  <si>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</si>
  <si>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</si>
  <si>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</si>
  <si>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</si>
  <si>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</si>
  <si>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</si>
  <si>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</si>
  <si>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</si>
  <si>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</si>
  <si>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</si>
  <si>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</si>
  <si>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</si>
  <si>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</si>
  <si>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</si>
  <si>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</si>
  <si>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</si>
  <si>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</si>
  <si>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</si>
  <si>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</si>
  <si>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</si>
  <si>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</si>
  <si>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</si>
  <si>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</si>
  <si>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</si>
  <si>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</si>
  <si>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</si>
  <si>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</si>
  <si>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</si>
  <si>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</si>
  <si>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</si>
  <si>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</si>
  <si>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</si>
  <si>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</si>
  <si>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</si>
  <si>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</si>
  <si>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</si>
  <si>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</si>
  <si>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</si>
  <si>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</si>
  <si>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</si>
  <si>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</si>
  <si>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</si>
  <si>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</si>
  <si>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</si>
  <si>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</si>
  <si>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</si>
  <si>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</si>
  <si>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</si>
  <si>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</si>
  <si>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</si>
  <si>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</si>
  <si>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</si>
  <si>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</si>
  <si>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</si>
  <si>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</si>
  <si>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</si>
  <si>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</si>
  <si>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</si>
  <si>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</si>
  <si>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</si>
  <si>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</si>
  <si>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</si>
  <si>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</si>
  <si>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</si>
  <si>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</si>
  <si>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</si>
  <si>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</si>
  <si>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</si>
  <si>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</si>
  <si>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</si>
  <si>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</si>
  <si>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</si>
  <si>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</si>
  <si>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</si>
  <si>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</si>
  <si>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</si>
  <si>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</si>
  <si>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</si>
  <si>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</si>
  <si>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</si>
  <si>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</si>
  <si>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</si>
  <si>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</si>
  <si>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</si>
  <si>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</si>
  <si>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</si>
  <si>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</si>
  <si>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</si>
  <si>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</si>
  <si>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</si>
  <si>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</si>
  <si>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</si>
  <si>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</si>
  <si>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</si>
  <si>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</si>
  <si>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</si>
  <si>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</si>
  <si>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</si>
  <si>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</si>
  <si>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</si>
  <si>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</si>
  <si>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</si>
  <si>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</si>
  <si>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</si>
  <si>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</si>
  <si>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</si>
  <si>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</si>
  <si>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</si>
  <si>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</si>
  <si>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</si>
  <si>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</si>
  <si>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</si>
  <si>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</si>
  <si>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</si>
  <si>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</si>
  <si>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</si>
  <si>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</si>
  <si>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</si>
  <si>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</si>
  <si>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</si>
  <si>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</si>
  <si>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</si>
  <si>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</si>
  <si>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</si>
  <si>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</si>
  <si>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</si>
  <si>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</si>
  <si>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</si>
  <si>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</si>
  <si>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</si>
  <si>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</si>
  <si>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</si>
  <si>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</si>
  <si>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</si>
  <si>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</si>
  <si>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</si>
  <si>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</si>
  <si>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</si>
  <si>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</si>
  <si>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</si>
  <si>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</si>
  <si>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</si>
  <si>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</si>
  <si>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</si>
  <si>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</si>
  <si>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</si>
  <si>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</si>
  <si>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</si>
  <si>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</si>
  <si>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</si>
  <si>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</si>
  <si>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</si>
  <si>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</si>
  <si>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</si>
  <si>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</si>
  <si>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</si>
  <si>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</si>
  <si>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</si>
  <si>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</si>
  <si>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</si>
  <si>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</si>
  <si>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</si>
  <si>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</si>
  <si>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</si>
  <si>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</si>
  <si>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</si>
  <si>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</si>
  <si>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</si>
  <si>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</si>
  <si>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</si>
  <si>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</si>
  <si>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</si>
  <si>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</si>
  <si>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</si>
  <si>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</si>
  <si>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</si>
  <si>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</si>
  <si>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</si>
  <si>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</si>
  <si>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</si>
  <si>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</si>
  <si>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</si>
  <si>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</si>
  <si>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</si>
  <si>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</si>
  <si>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</si>
  <si>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</si>
  <si>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</si>
  <si>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</si>
  <si>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</si>
  <si>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</si>
  <si>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</si>
  <si>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</si>
  <si>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</si>
  <si>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</si>
  <si>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</si>
  <si>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</si>
  <si>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</si>
  <si>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</si>
  <si>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</si>
  <si>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</si>
  <si>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</si>
  <si>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</si>
  <si>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</si>
  <si>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</si>
  <si>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</si>
  <si>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</si>
  <si>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</si>
  <si>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</si>
  <si>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</si>
  <si>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</si>
  <si>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</si>
  <si>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</si>
  <si>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</si>
  <si>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</si>
  <si>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</si>
  <si>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</si>
  <si>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</si>
  <si>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</si>
  <si>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</si>
  <si>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</si>
  <si>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</si>
  <si>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</si>
  <si>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</si>
  <si>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</si>
  <si>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</si>
  <si>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</si>
  <si>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</si>
  <si>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</si>
  <si>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</si>
  <si>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</si>
  <si>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</si>
  <si>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</si>
  <si>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</si>
  <si>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</si>
  <si>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</si>
  <si>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</si>
  <si>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</si>
  <si>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</si>
  <si>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</si>
  <si>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</si>
  <si>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</si>
  <si>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</si>
  <si>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</si>
  <si>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</si>
  <si>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</si>
  <si>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</si>
  <si>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</si>
  <si>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</si>
  <si>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</si>
  <si>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</si>
  <si>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</si>
  <si>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</si>
  <si>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</si>
  <si>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</si>
  <si>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</si>
  <si>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</si>
  <si>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</si>
  <si>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</si>
  <si>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</si>
  <si>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</si>
  <si>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</si>
  <si>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</si>
  <si>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</si>
  <si>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</si>
  <si>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</si>
  <si>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</si>
  <si>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</si>
  <si>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</si>
  <si>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</si>
  <si>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</si>
  <si>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</si>
  <si>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</si>
  <si>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</si>
  <si>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</si>
  <si>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</si>
  <si>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</si>
  <si>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</si>
  <si>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</si>
  <si>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</si>
  <si>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</si>
  <si>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</si>
  <si>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</si>
  <si>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</si>
  <si>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</si>
  <si>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</si>
  <si>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</si>
  <si>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</si>
  <si>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</si>
  <si>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</si>
  <si>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</si>
  <si>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</si>
  <si>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</si>
  <si>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</si>
  <si>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</si>
  <si>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</si>
  <si>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</si>
  <si>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</si>
  <si>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</si>
  <si>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</si>
  <si>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</si>
  <si>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</si>
  <si>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</si>
  <si>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</si>
  <si>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</si>
  <si>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</si>
  <si>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</si>
  <si>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</si>
  <si>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</si>
  <si>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</si>
  <si>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</si>
  <si>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</si>
  <si>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</si>
  <si>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</si>
  <si>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</si>
  <si>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</si>
  <si>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</si>
  <si>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</si>
  <si>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</si>
  <si>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</si>
  <si>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</si>
  <si>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</si>
  <si>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</si>
  <si>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</si>
  <si>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</si>
  <si>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</si>
  <si>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</si>
  <si>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</si>
  <si>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</si>
  <si>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</si>
  <si>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</si>
  <si>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</si>
  <si>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</si>
  <si>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</si>
  <si>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</si>
  <si>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</si>
  <si>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</si>
  <si>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</si>
  <si>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</si>
  <si>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</si>
  <si>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</si>
  <si>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</si>
  <si>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</si>
  <si>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</si>
  <si>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</si>
  <si>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</si>
  <si>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</si>
  <si>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</si>
  <si>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</si>
  <si>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</si>
  <si>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</si>
  <si>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</si>
  <si>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</si>
  <si>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</si>
  <si>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</si>
  <si>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</si>
  <si>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</si>
  <si>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</si>
  <si>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</si>
  <si>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</si>
  <si>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</si>
  <si>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</si>
  <si>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</si>
  <si>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</si>
  <si>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</si>
  <si>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</si>
  <si>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</si>
  <si>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</si>
  <si>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</si>
  <si>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</si>
  <si>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</si>
  <si>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</si>
  <si>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</si>
  <si>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</si>
  <si>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</si>
  <si>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</si>
  <si>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</si>
  <si>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</si>
  <si>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</si>
  <si>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</si>
  <si>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</si>
  <si>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</si>
  <si>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</si>
  <si>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</si>
  <si>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</si>
  <si>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</si>
  <si>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</si>
  <si>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</si>
  <si>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</si>
  <si>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</si>
  <si>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</si>
  <si>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</si>
  <si>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</si>
  <si>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</si>
  <si>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</si>
  <si>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</si>
  <si>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</si>
  <si>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</si>
  <si>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</si>
  <si>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</si>
  <si>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</si>
  <si>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</si>
  <si>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</si>
  <si>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</si>
  <si>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</si>
  <si>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</si>
  <si>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</si>
  <si>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</si>
  <si>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</si>
  <si>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</si>
  <si>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</si>
  <si>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</si>
  <si>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</si>
  <si>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</si>
  <si>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</si>
  <si>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</si>
  <si>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</si>
  <si>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</si>
  <si>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</si>
  <si>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</si>
  <si>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</si>
  <si>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</si>
  <si>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</si>
  <si>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</si>
  <si>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</si>
  <si>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</si>
  <si>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</si>
  <si>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</si>
  <si>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</si>
  <si>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</si>
  <si>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</si>
  <si>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</si>
  <si>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</si>
  <si>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</si>
  <si>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</si>
  <si>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</si>
  <si>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</si>
  <si>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</si>
  <si>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</si>
  <si>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</si>
  <si>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</si>
  <si>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</si>
  <si>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</si>
  <si>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</si>
  <si>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</si>
  <si>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</si>
  <si>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</si>
  <si>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</si>
  <si>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</si>
  <si>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</si>
  <si>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</si>
  <si>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</si>
  <si>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</si>
  <si>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</si>
  <si>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</si>
  <si>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</si>
  <si>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</si>
  <si>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</si>
  <si>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</si>
  <si>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</si>
  <si>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</si>
  <si>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</si>
  <si>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</si>
  <si>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</si>
  <si>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</si>
  <si>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</si>
  <si>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</si>
  <si>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</si>
  <si>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</si>
  <si>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</si>
  <si>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</si>
  <si>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</si>
  <si>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</si>
  <si>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</si>
  <si>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</si>
  <si>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</si>
  <si>
    <t>-</t>
    <phoneticPr fontId="6"/>
  </si>
  <si>
    <t>-</t>
    <phoneticPr fontId="6"/>
  </si>
  <si>
    <t>-</t>
    <phoneticPr fontId="6"/>
  </si>
  <si>
    <t>-</t>
    <phoneticPr fontId="6"/>
  </si>
  <si>
    <t>○</t>
  </si>
  <si>
    <t>文部科学省</t>
    <phoneticPr fontId="6"/>
  </si>
  <si>
    <t>件</t>
    <phoneticPr fontId="6"/>
  </si>
  <si>
    <t>　　/</t>
    <phoneticPr fontId="6"/>
  </si>
  <si>
    <t>文部科学省</t>
    <phoneticPr fontId="6"/>
  </si>
  <si>
    <t>平成２３年度</t>
    <phoneticPr fontId="6"/>
  </si>
  <si>
    <t>終了予定なし</t>
    <phoneticPr fontId="6"/>
  </si>
  <si>
    <t>国際課長　奈良　哲</t>
    <phoneticPr fontId="6"/>
  </si>
  <si>
    <t>教育分野における国際協力、特に東南アジア諸国との協力・交流を一層進めることにより、東アジア関係諸機関との連携を通じた地域協力の強化を目的とする。</t>
    <phoneticPr fontId="6"/>
  </si>
  <si>
    <t>東南アジア教育大臣機構（ＳＥＡＭＥＯ）に対し拠出し、ASEAN諸国におけるESD（持続可能な開発のための教育）の取組の推進に資する顕彰事業を実施する。さらに、SEAMEOが有する専門機関（センター）における研修への講師派遣、当該機構の会議（理事会、高級実務者会合等）への参加等を通じて、同機構との連携を強化する。</t>
    <phoneticPr fontId="6"/>
  </si>
  <si>
    <t>-</t>
    <phoneticPr fontId="6"/>
  </si>
  <si>
    <t>-</t>
    <phoneticPr fontId="6"/>
  </si>
  <si>
    <t>-</t>
    <phoneticPr fontId="6"/>
  </si>
  <si>
    <t>政府開発援助委員等旅費</t>
    <phoneticPr fontId="6"/>
  </si>
  <si>
    <t>政府開発援助職員旅費</t>
  </si>
  <si>
    <t>政府開発援助ユネスコ事業等拠出金</t>
  </si>
  <si>
    <t>政府開発援助諸謝金</t>
  </si>
  <si>
    <t>校</t>
    <phoneticPr fontId="6"/>
  </si>
  <si>
    <t>SEAMEOが設置するセンターの要請に基づき専門家を派遣することで協調関係を築く。</t>
    <phoneticPr fontId="6"/>
  </si>
  <si>
    <t>派遣した専門家が実施したセミナー・基調講演等の参加人数</t>
    <phoneticPr fontId="6"/>
  </si>
  <si>
    <t>人</t>
  </si>
  <si>
    <t>人</t>
    <phoneticPr fontId="6"/>
  </si>
  <si>
    <t>SEAMEOからの報告に基づく（平成29年6月末現在）　数字は職員数。
目標値は出資金の割合に基づく（平成29会計年度SEAMEO収入：32,601,834ドル。うち、本事業による拠出金16,666ドルを含む）</t>
  </si>
  <si>
    <t>SEAMEOが設置するセンターの要請に基づく専門家派遣数</t>
    <phoneticPr fontId="6"/>
  </si>
  <si>
    <t>人</t>
    <phoneticPr fontId="6"/>
  </si>
  <si>
    <t>円/件</t>
    <phoneticPr fontId="6"/>
  </si>
  <si>
    <t>360,000/3</t>
    <phoneticPr fontId="6"/>
  </si>
  <si>
    <t>330,000/3</t>
    <phoneticPr fontId="6"/>
  </si>
  <si>
    <t>各年度の講師派遣事業に係る執行額／事業回数　　　　　　　　　　　　　</t>
    <phoneticPr fontId="6"/>
  </si>
  <si>
    <t>執行額/人</t>
    <phoneticPr fontId="6"/>
  </si>
  <si>
    <t>2,556,360/5</t>
  </si>
  <si>
    <t>2,227,723/6</t>
  </si>
  <si>
    <t>／　　　　　　　　　　　　　　</t>
    <phoneticPr fontId="6"/>
  </si>
  <si>
    <t>　　/</t>
    <phoneticPr fontId="6"/>
  </si>
  <si>
    <t>SEAMEO ESD Awardの応募国数
※ＳＥＡＭＥＯ加盟国は全１１か国</t>
    <phoneticPr fontId="6"/>
  </si>
  <si>
    <t>国</t>
    <phoneticPr fontId="6"/>
  </si>
  <si>
    <t>SEAMEO加盟国内におけるESDの普及促進</t>
  </si>
  <si>
    <t>東南アジア教育大臣機構（SEAMEO）へ拠出し、SEAMEO加盟国内の学校におけるESD（持続可能な開発のための教育）に関する優良な実践例を表彰し、域内のESDの取組を促進する。</t>
  </si>
  <si>
    <t>本事業は、SEAMEOの枠組において実施されるため、多くの国が参加し、効果的にＥＳＤの普及促進を進めることが出来ている。
そのため、本取組は、その実施を通じ、教育分野における東南アジア諸国との関係強化、ひいては国際交流の強化に寄与するものと言える。</t>
    <phoneticPr fontId="6"/>
  </si>
  <si>
    <t>-</t>
    <phoneticPr fontId="6"/>
  </si>
  <si>
    <t>社会および経済のグローバル化が進む中、教育分野における協力・交流を一層進めることが求められており、本事業はそのニーズを反映したものである。</t>
    <phoneticPr fontId="6"/>
  </si>
  <si>
    <t>我が国と国際機関の連携強化を目的とする事業であり、地方自治体、民間等に委ねることはできない。</t>
    <phoneticPr fontId="6"/>
  </si>
  <si>
    <t>東南アジア諸国の教育大臣による枠組みの中で我が国が主導的役割を果たし、教育分野における協力・交流を進めるための手段として必要かつ適切な事業である。</t>
    <phoneticPr fontId="6"/>
  </si>
  <si>
    <t>国際機関（SEAMEO)への拠出金を除き、すべて本省執行であり、適切かつ効果的な予算執行が確保されている。</t>
    <phoneticPr fontId="6"/>
  </si>
  <si>
    <t>（顕彰事業について）当方からの拠出金に加えて、SEAMEO側も事務及び予算の一部を負担しており、受益者との負担関係は妥当である。</t>
    <phoneticPr fontId="6"/>
  </si>
  <si>
    <t>拠出金についてはSEAMEOと緊密な協議を行い必要最小限の費用により実施している。また、その他の予算執行については複数の業者から見積を徴収し、適正な価格で執行しており、全体としてコストの水準は妥当であるといえる。</t>
    <phoneticPr fontId="6"/>
  </si>
  <si>
    <t>予算において計画されている費目、使途全てにおいて執行実績があり、真に必要なものに限定されているといえる。</t>
    <phoneticPr fontId="6"/>
  </si>
  <si>
    <t>顕彰事業に係る最優秀校の日本訪問に際して、民間の代理店等を用いず直接宿泊交通の手配する等、コスト削減の工夫を実施している。</t>
    <phoneticPr fontId="6"/>
  </si>
  <si>
    <t>「成果目標及び成果実績」に記載のとおり、見込みに見合った活動を実施している。</t>
    <phoneticPr fontId="6"/>
  </si>
  <si>
    <t>我が国と国際機関の連携強化を目的とする事業であり、当省が直接実施する以外の手段は存在しない。</t>
    <phoneticPr fontId="6"/>
  </si>
  <si>
    <t>「活動指標及び活動実績」に記載のとおり、見込みに見合った活動を実施している。</t>
    <phoneticPr fontId="6"/>
  </si>
  <si>
    <t>顕彰事業の結果、特に受賞校の取組については、SEAMEOのＷＥＢサイトで公開されており広く共有、活用されている。また、SEAMEOの理事会、高級実務者会合等各国閣僚等が出席する機会においても紹介され、国際協力の促進及び我が国のプレセンス強化につながっている。</t>
    <phoneticPr fontId="6"/>
  </si>
  <si>
    <t>―</t>
  </si>
  <si>
    <t>新23-0005</t>
    <phoneticPr fontId="6"/>
  </si>
  <si>
    <t>14</t>
    <phoneticPr fontId="6"/>
  </si>
  <si>
    <t>437</t>
    <phoneticPr fontId="6"/>
  </si>
  <si>
    <t>433</t>
    <phoneticPr fontId="6"/>
  </si>
  <si>
    <t>428</t>
    <phoneticPr fontId="6"/>
  </si>
  <si>
    <t>411</t>
    <phoneticPr fontId="6"/>
  </si>
  <si>
    <t>13　豊かな国際社会の構築に資する国際交流・協力の推進</t>
    <phoneticPr fontId="6"/>
  </si>
  <si>
    <t>13-2 国際協力の推進</t>
    <phoneticPr fontId="6"/>
  </si>
  <si>
    <t>東アジア関係諸機関との連携強化</t>
    <phoneticPr fontId="6"/>
  </si>
  <si>
    <t>大臣官房国際課</t>
    <phoneticPr fontId="6"/>
  </si>
  <si>
    <t>-</t>
    <phoneticPr fontId="6"/>
  </si>
  <si>
    <t>※金額は単位未満四捨五入して記載していることから、合計が一致しない場合がある</t>
    <phoneticPr fontId="6"/>
  </si>
  <si>
    <t>-</t>
    <phoneticPr fontId="6"/>
  </si>
  <si>
    <t>-</t>
    <phoneticPr fontId="6"/>
  </si>
  <si>
    <t>-</t>
    <phoneticPr fontId="6"/>
  </si>
  <si>
    <t>-</t>
    <phoneticPr fontId="6"/>
  </si>
  <si>
    <t>SEAMEOへの出資比率に応じた日本人職員数の水準を満たす。</t>
    <phoneticPr fontId="6"/>
  </si>
  <si>
    <t>SEAMEOの職員数に占める日本人職員の人数</t>
    <phoneticPr fontId="6"/>
  </si>
  <si>
    <t>-</t>
    <phoneticPr fontId="6"/>
  </si>
  <si>
    <t>-</t>
    <phoneticPr fontId="6"/>
  </si>
  <si>
    <t>SEAMEO-Japan ESD Awardへの応募校数</t>
    <phoneticPr fontId="6"/>
  </si>
  <si>
    <t>SEAMEO加盟国の小中高等学校によるESDの優秀な取組を表彰する（SEAMEO-Japan ESDAward）ことによりＥＳＤの取り組みを推進する。</t>
    <phoneticPr fontId="6"/>
  </si>
  <si>
    <t>SEAMEO加盟国の小中高等学校によるESDの優秀な取組に対する表彰を実施（SEAMEO-Japan ESDAward）</t>
    <phoneticPr fontId="6"/>
  </si>
  <si>
    <t>各年度の顕彰事業（SEAMEO-Japan ESDAward）に係る執行額／表彰数　　　　</t>
    <phoneticPr fontId="6"/>
  </si>
  <si>
    <t>336,000/3</t>
    <phoneticPr fontId="6"/>
  </si>
  <si>
    <t>2,350,618/5</t>
    <phoneticPr fontId="6"/>
  </si>
  <si>
    <t>330,000/3</t>
    <phoneticPr fontId="6"/>
  </si>
  <si>
    <t>2,922,000/6</t>
    <phoneticPr fontId="6"/>
  </si>
  <si>
    <t>-</t>
    <phoneticPr fontId="6"/>
  </si>
  <si>
    <t>-</t>
    <phoneticPr fontId="6"/>
  </si>
  <si>
    <t>無</t>
  </si>
  <si>
    <t>‐</t>
  </si>
  <si>
    <t>上記各項目に記載のとおり本事業は東南アジア地域における我が国のプレゼンスの強化、持続的な協力・連携関係の形成等の観点から極めて重要であり、また、適切かつ効果的な予算執行が確保されている。</t>
    <rPh sb="0" eb="2">
      <t>ジョウキ</t>
    </rPh>
    <rPh sb="2" eb="5">
      <t>カクコウモク</t>
    </rPh>
    <rPh sb="6" eb="8">
      <t>キサイ</t>
    </rPh>
    <rPh sb="12" eb="13">
      <t>ホン</t>
    </rPh>
    <rPh sb="13" eb="15">
      <t>ジギョウ</t>
    </rPh>
    <rPh sb="16" eb="18">
      <t>トウナン</t>
    </rPh>
    <rPh sb="21" eb="23">
      <t>チイキ</t>
    </rPh>
    <rPh sb="27" eb="28">
      <t>ワ</t>
    </rPh>
    <rPh sb="29" eb="30">
      <t>クニ</t>
    </rPh>
    <rPh sb="37" eb="39">
      <t>キョウカ</t>
    </rPh>
    <rPh sb="40" eb="43">
      <t>ジゾクテキ</t>
    </rPh>
    <rPh sb="44" eb="46">
      <t>キョウリョク</t>
    </rPh>
    <rPh sb="47" eb="49">
      <t>レンケイ</t>
    </rPh>
    <rPh sb="49" eb="51">
      <t>カンケイ</t>
    </rPh>
    <rPh sb="52" eb="54">
      <t>ケイセイ</t>
    </rPh>
    <rPh sb="54" eb="55">
      <t>トウ</t>
    </rPh>
    <rPh sb="56" eb="58">
      <t>カンテン</t>
    </rPh>
    <rPh sb="60" eb="61">
      <t>キワ</t>
    </rPh>
    <rPh sb="63" eb="65">
      <t>ジュウヨウ</t>
    </rPh>
    <rPh sb="72" eb="74">
      <t>テキセツ</t>
    </rPh>
    <rPh sb="76" eb="79">
      <t>コウカテキ</t>
    </rPh>
    <rPh sb="80" eb="82">
      <t>ヨサン</t>
    </rPh>
    <rPh sb="82" eb="84">
      <t>シッコウ</t>
    </rPh>
    <rPh sb="85" eb="87">
      <t>カクホ</t>
    </rPh>
    <phoneticPr fontId="6"/>
  </si>
  <si>
    <t>A. 東南アジア教育大臣会合（SEAMEO）</t>
    <rPh sb="3" eb="5">
      <t>トウナン</t>
    </rPh>
    <rPh sb="8" eb="10">
      <t>キョウイク</t>
    </rPh>
    <rPh sb="10" eb="12">
      <t>ダイジン</t>
    </rPh>
    <rPh sb="12" eb="14">
      <t>カイゴウ</t>
    </rPh>
    <phoneticPr fontId="6"/>
  </si>
  <si>
    <t>政府開発援助ユネスコ事業等拠出金</t>
    <rPh sb="0" eb="2">
      <t>セイフ</t>
    </rPh>
    <rPh sb="2" eb="4">
      <t>カイハツ</t>
    </rPh>
    <rPh sb="4" eb="6">
      <t>エンジョ</t>
    </rPh>
    <rPh sb="10" eb="12">
      <t>ジギョウ</t>
    </rPh>
    <rPh sb="12" eb="13">
      <t>トウ</t>
    </rPh>
    <rPh sb="13" eb="16">
      <t>キョシュツキン</t>
    </rPh>
    <phoneticPr fontId="6"/>
  </si>
  <si>
    <t>東南アジア教育大臣機構拠出金
（SEAMEO-Japan ESD Awardの運営）</t>
    <rPh sb="0" eb="2">
      <t>トウナン</t>
    </rPh>
    <rPh sb="5" eb="7">
      <t>キョウイク</t>
    </rPh>
    <rPh sb="7" eb="9">
      <t>ダイジン</t>
    </rPh>
    <rPh sb="9" eb="11">
      <t>キコウ</t>
    </rPh>
    <rPh sb="11" eb="14">
      <t>キョシュツキン</t>
    </rPh>
    <rPh sb="39" eb="41">
      <t>ウンエイ</t>
    </rPh>
    <phoneticPr fontId="6"/>
  </si>
  <si>
    <t>東南アジア教育大臣機構（SEAMEO）</t>
    <phoneticPr fontId="6"/>
  </si>
  <si>
    <t>東南アジア教育大臣機構（SEAMEO）への拠出金による、顕彰事業の実施</t>
    <phoneticPr fontId="6"/>
  </si>
  <si>
    <t>-</t>
    <phoneticPr fontId="6"/>
  </si>
  <si>
    <t>-</t>
    <phoneticPr fontId="6"/>
  </si>
  <si>
    <t>-</t>
    <phoneticPr fontId="6"/>
  </si>
  <si>
    <t>-</t>
    <phoneticPr fontId="6"/>
  </si>
  <si>
    <t>-</t>
    <phoneticPr fontId="6"/>
  </si>
  <si>
    <t xml:space="preserve">SEAMEOへ拠出し、SEAMEO加盟国内の学校におけるESDに関する優良な実践例を表彰した。
今年度はテーマを「伝統的な知恵を用いた環境保護」と設定して募集を行い、最優秀校として、インドネシアの職業訓練高校が実施する、児童が地域の環境問題に着目して自ら解決策を提案、実践する取組を表彰した。地域の伝統的な哲学をベースに学校外の課題を地域と協力して解決する取り組みを表彰することで、持続可能な社会づくりの担い手を育むESDの取組を促進した。
</t>
    <phoneticPr fontId="6"/>
  </si>
  <si>
    <t>SEAMEOが設置するセンターへの専門家派遣について、より幅広いプロジェクトの提案が可能となるよう、平成31年度から応募時期を早めに設定する。</t>
    <rPh sb="7" eb="9">
      <t>セッチ</t>
    </rPh>
    <rPh sb="17" eb="20">
      <t>センモンカ</t>
    </rPh>
    <rPh sb="20" eb="22">
      <t>ハケン</t>
    </rPh>
    <rPh sb="29" eb="31">
      <t>ハバヒロ</t>
    </rPh>
    <rPh sb="39" eb="41">
      <t>テイアン</t>
    </rPh>
    <rPh sb="42" eb="44">
      <t>カノウ</t>
    </rPh>
    <rPh sb="50" eb="52">
      <t>ヘイセイ</t>
    </rPh>
    <rPh sb="54" eb="56">
      <t>ネンド</t>
    </rPh>
    <rPh sb="58" eb="60">
      <t>オウボ</t>
    </rPh>
    <rPh sb="60" eb="62">
      <t>ジキ</t>
    </rPh>
    <rPh sb="63" eb="64">
      <t>ハヤ</t>
    </rPh>
    <rPh sb="66" eb="68">
      <t>セッテイ</t>
    </rPh>
    <phoneticPr fontId="6"/>
  </si>
  <si>
    <t>出典：実績値
※中間目標値は直近３か年の平均値</t>
    <rPh sb="8" eb="10">
      <t>チュウカン</t>
    </rPh>
    <rPh sb="10" eb="13">
      <t>モクヒョウチ</t>
    </rPh>
    <rPh sb="14" eb="16">
      <t>チョッキン</t>
    </rPh>
    <rPh sb="18" eb="19">
      <t>ネン</t>
    </rPh>
    <rPh sb="20" eb="22">
      <t>ヘイキン</t>
    </rPh>
    <rPh sb="22" eb="23">
      <t>アタイ</t>
    </rPh>
    <phoneticPr fontId="6"/>
  </si>
  <si>
    <t>出典：実績値（平成30年度以降測定開始予定）
※中間目標値は過去の実績値から推計。</t>
    <rPh sb="30" eb="32">
      <t>カコ</t>
    </rPh>
    <rPh sb="33" eb="36">
      <t>ジッセキチ</t>
    </rPh>
    <rPh sb="38" eb="40">
      <t>スイケイ</t>
    </rPh>
    <phoneticPr fontId="6"/>
  </si>
  <si>
    <t>－</t>
    <phoneticPr fontId="6"/>
  </si>
  <si>
    <t>１．事業評価の観点：この事業は、東アジア関係諸国への国際教育協力、特に東南アジア諸国との高等教育をはじめとする教育分野における協力・交流を一層進め、東アジア関係諸機関との連携を通じた地域協力の強化を目的として実施しているものであり、長期継続事業の観点から検証を行った。
２．所見：この事業は、教育分野におけるASEAN諸国等との教育分野における協力・交流を一層進める関係強化を進展させ、国際協力の推進に寄与するものとして、本事業の必要性は認められる。引き続き、事業規模の適正化やコスト削減に留意しつつ、効果的・効率的な事業の実施に努めるべきである。</t>
  </si>
  <si>
    <t>外部有識者による点検対象外</t>
    <rPh sb="0" eb="5">
      <t>ガイブユウシキシャ</t>
    </rPh>
    <rPh sb="8" eb="13">
      <t>テンケンタイショウガイ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</si>
</sst>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41964</xdr:colOff>
      <xdr:row>742</xdr:row>
      <xdr:rowOff>37779</xdr:rowOff>
    </xdr:from>
    <xdr:to>
      <xdr:col>29</xdr:col>
      <xdr:colOff>113309</xdr:colOff>
      <xdr:row>744</xdr:row>
      <xdr:rowOff>305788</xdr:rowOff>
    </xdr:to>
    <xdr:sp macro="" textlink="">
      <xdr:nvSpPr>
        <xdr:cNvPr id="14" name="Text Box 2">
          <a:extLst>
            <a:ext uri="{FF2B5EF4-FFF2-40B4-BE49-F238E27FC236}">
              <a16:creationId xmlns:a16="http://schemas.microsoft.com/office/drawing/2014/main" id="{5E73F84E-D207-4289-9722-19DD0499EC01}"/>
            </a:ext>
          </a:extLst>
        </xdr:cNvPr>
        <xdr:cNvSpPr txBox="1">
          <a:spLocks noChangeArrowheads="1"/>
        </xdr:cNvSpPr>
      </xdr:nvSpPr>
      <xdr:spPr bwMode="auto">
        <a:xfrm>
          <a:off x="3442389" y="49082004"/>
          <a:ext cx="2471645" cy="972859"/>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anchorCtr="0"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p>
        <a:p>
          <a:pPr algn="ctr" rtl="0">
            <a:defRPr sz="1000"/>
          </a:pPr>
          <a:r>
            <a:rPr lang="en-US" altLang="ja-JP" sz="1600" b="0" i="0" u="none" strike="noStrike" baseline="0">
              <a:solidFill>
                <a:sysClr val="windowText" lastClr="000000"/>
              </a:solidFill>
              <a:latin typeface="ＭＳ Ｐゴシック"/>
              <a:ea typeface="ＭＳ Ｐゴシック"/>
            </a:rPr>
            <a:t>6.1</a:t>
          </a:r>
          <a:r>
            <a:rPr lang="ja-JP" altLang="en-US" sz="1600" b="0" i="0" u="none" strike="noStrike" baseline="0">
              <a:solidFill>
                <a:sysClr val="windowText" lastClr="000000"/>
              </a:solidFill>
              <a:latin typeface="ＭＳ Ｐゴシック"/>
              <a:ea typeface="ＭＳ Ｐゴシック"/>
            </a:rPr>
            <a:t>百万円</a:t>
          </a:r>
          <a:endParaRPr lang="ja-JP" altLang="en-US" sz="2000" b="0" i="0" u="none" strike="noStrike" baseline="0">
            <a:solidFill>
              <a:sysClr val="windowText" lastClr="000000"/>
            </a:solidFill>
            <a:latin typeface="ＭＳ Ｐゴシック"/>
            <a:ea typeface="ＭＳ Ｐゴシック"/>
          </a:endParaRPr>
        </a:p>
      </xdr:txBody>
    </xdr:sp>
    <xdr:clientData/>
  </xdr:twoCellAnchor>
  <xdr:twoCellAnchor>
    <xdr:from>
      <xdr:col>14</xdr:col>
      <xdr:colOff>16190</xdr:colOff>
      <xdr:row>745</xdr:row>
      <xdr:rowOff>227907</xdr:rowOff>
    </xdr:from>
    <xdr:to>
      <xdr:col>33</xdr:col>
      <xdr:colOff>37961</xdr:colOff>
      <xdr:row>747</xdr:row>
      <xdr:rowOff>339032</xdr:rowOff>
    </xdr:to>
    <xdr:sp macro="" textlink="">
      <xdr:nvSpPr>
        <xdr:cNvPr id="15" name="Text Box 10">
          <a:extLst>
            <a:ext uri="{FF2B5EF4-FFF2-40B4-BE49-F238E27FC236}">
              <a16:creationId xmlns:a16="http://schemas.microsoft.com/office/drawing/2014/main" id="{67BEBC66-0E68-4455-8B92-47945A4C3E07}"/>
            </a:ext>
          </a:extLst>
        </xdr:cNvPr>
        <xdr:cNvSpPr txBox="1">
          <a:spLocks noChangeArrowheads="1"/>
        </xdr:cNvSpPr>
      </xdr:nvSpPr>
      <xdr:spPr bwMode="auto">
        <a:xfrm>
          <a:off x="2816540" y="50329407"/>
          <a:ext cx="3822246" cy="815975"/>
        </a:xfrm>
        <a:prstGeom prst="rect">
          <a:avLst/>
        </a:prstGeom>
        <a:solidFill>
          <a:srgbClr xmlns:mc="http://schemas.openxmlformats.org/markup-compatibility/2006" xmlns:a14="http://schemas.microsoft.com/office/drawing/2010/main" val="FFFFFF" mc:Ignorable="a14" a14:legacySpreadsheetColorIndex="65"/>
        </a:solidFill>
        <a:ln w="38100" cmpd="dbl">
          <a:noFill/>
          <a:miter lim="800000"/>
          <a:headEnd/>
          <a:tailEnd/>
        </a:ln>
      </xdr:spPr>
      <xdr:txBody>
        <a:bodyPr vertOverflow="clip" wrap="square" lIns="27432" tIns="18288" rIns="0" bIns="0" anchor="ctr" anchorCtr="0" upright="1"/>
        <a:lstStyle/>
        <a:p>
          <a:pPr algn="l"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専門家の</a:t>
          </a:r>
          <a:r>
            <a:rPr lang="en-US" altLang="ja-JP">
              <a:solidFill>
                <a:srgbClr xmlns:mc="http://schemas.openxmlformats.org/markup-compatibility/2006" xmlns:a14="http://schemas.microsoft.com/office/drawing/2010/main" val="000000" mc:Ignorable="a14" a14:legacySpreadsheetColorIndex="8"/>
              </a:solidFill>
            </a:rPr>
            <a:t>SEAMEO</a:t>
          </a:r>
          <a:r>
            <a:rPr lang="ja-JP" altLang="en-US">
              <a:solidFill>
                <a:srgbClr xmlns:mc="http://schemas.openxmlformats.org/markup-compatibility/2006" xmlns:a14="http://schemas.microsoft.com/office/drawing/2010/main" val="000000" mc:Ignorable="a14" a14:legacySpreadsheetColorIndex="8"/>
              </a:solidFill>
            </a:rPr>
            <a:t>地域センターへの派遣旅費、</a:t>
          </a:r>
          <a:r>
            <a:rPr lang="en-US" altLang="ja-JP">
              <a:solidFill>
                <a:srgbClr xmlns:mc="http://schemas.openxmlformats.org/markup-compatibility/2006" xmlns:a14="http://schemas.microsoft.com/office/drawing/2010/main" val="000000" mc:Ignorable="a14" a14:legacySpreadsheetColorIndex="8"/>
              </a:solidFill>
            </a:rPr>
            <a:t>SEAMEO</a:t>
          </a:r>
          <a:r>
            <a:rPr lang="ja-JP" altLang="en-US">
              <a:solidFill>
                <a:srgbClr xmlns:mc="http://schemas.openxmlformats.org/markup-compatibility/2006" xmlns:a14="http://schemas.microsoft.com/office/drawing/2010/main" val="000000" mc:Ignorable="a14" a14:legacySpreadsheetColorIndex="8"/>
              </a:solidFill>
            </a:rPr>
            <a:t>開催会議への参加旅費　等</a:t>
          </a:r>
        </a:p>
      </xdr:txBody>
    </xdr:sp>
    <xdr:clientData/>
  </xdr:twoCellAnchor>
  <xdr:twoCellAnchor>
    <xdr:from>
      <xdr:col>20</xdr:col>
      <xdr:colOff>111197</xdr:colOff>
      <xdr:row>748</xdr:row>
      <xdr:rowOff>53282</xdr:rowOff>
    </xdr:from>
    <xdr:to>
      <xdr:col>26</xdr:col>
      <xdr:colOff>76271</xdr:colOff>
      <xdr:row>750</xdr:row>
      <xdr:rowOff>110432</xdr:rowOff>
    </xdr:to>
    <xdr:sp macro="" textlink="">
      <xdr:nvSpPr>
        <xdr:cNvPr id="16" name="AutoShape 4">
          <a:extLst>
            <a:ext uri="{FF2B5EF4-FFF2-40B4-BE49-F238E27FC236}">
              <a16:creationId xmlns:a16="http://schemas.microsoft.com/office/drawing/2014/main" id="{42B68FAD-CC8C-4AA1-AC31-2AC8B14674DE}"/>
            </a:ext>
          </a:extLst>
        </xdr:cNvPr>
        <xdr:cNvSpPr>
          <a:spLocks noChangeArrowheads="1"/>
        </xdr:cNvSpPr>
      </xdr:nvSpPr>
      <xdr:spPr bwMode="auto">
        <a:xfrm>
          <a:off x="4111697" y="51212057"/>
          <a:ext cx="1165224" cy="762000"/>
        </a:xfrm>
        <a:prstGeom prst="downArrow">
          <a:avLst>
            <a:gd name="adj1" fmla="val 50000"/>
            <a:gd name="adj2" fmla="val 2504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152400</xdr:colOff>
      <xdr:row>749</xdr:row>
      <xdr:rowOff>172738</xdr:rowOff>
    </xdr:from>
    <xdr:to>
      <xdr:col>15</xdr:col>
      <xdr:colOff>104773</xdr:colOff>
      <xdr:row>750</xdr:row>
      <xdr:rowOff>259210</xdr:rowOff>
    </xdr:to>
    <xdr:sp macro="" textlink="">
      <xdr:nvSpPr>
        <xdr:cNvPr id="17" name="Text Box 1">
          <a:extLst>
            <a:ext uri="{FF2B5EF4-FFF2-40B4-BE49-F238E27FC236}">
              <a16:creationId xmlns:a16="http://schemas.microsoft.com/office/drawing/2014/main" id="{F84FCFEB-7743-4240-AA35-47E339FD270F}"/>
            </a:ext>
          </a:extLst>
        </xdr:cNvPr>
        <xdr:cNvSpPr txBox="1">
          <a:spLocks noChangeArrowheads="1"/>
        </xdr:cNvSpPr>
      </xdr:nvSpPr>
      <xdr:spPr bwMode="auto">
        <a:xfrm>
          <a:off x="1952625" y="51683938"/>
          <a:ext cx="1152523" cy="4388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38100" cmpd="dbl">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75581</xdr:colOff>
      <xdr:row>750</xdr:row>
      <xdr:rowOff>258925</xdr:rowOff>
    </xdr:from>
    <xdr:to>
      <xdr:col>32</xdr:col>
      <xdr:colOff>81931</xdr:colOff>
      <xdr:row>753</xdr:row>
      <xdr:rowOff>293604</xdr:rowOff>
    </xdr:to>
    <xdr:sp macro="" textlink="">
      <xdr:nvSpPr>
        <xdr:cNvPr id="18" name="Text Box 3">
          <a:extLst>
            <a:ext uri="{FF2B5EF4-FFF2-40B4-BE49-F238E27FC236}">
              <a16:creationId xmlns:a16="http://schemas.microsoft.com/office/drawing/2014/main" id="{1F2870AF-DEED-407F-B657-7433E261D1DE}"/>
            </a:ext>
          </a:extLst>
        </xdr:cNvPr>
        <xdr:cNvSpPr txBox="1">
          <a:spLocks noChangeArrowheads="1"/>
        </xdr:cNvSpPr>
      </xdr:nvSpPr>
      <xdr:spPr bwMode="auto">
        <a:xfrm>
          <a:off x="3075956" y="52122550"/>
          <a:ext cx="3406775" cy="1091954"/>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ctr" rtl="0">
            <a:defRPr sz="1000"/>
          </a:pPr>
          <a:r>
            <a:rPr lang="ja-JP" altLang="en-US"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東アジア関係諸機関との連携強化</a:t>
          </a:r>
          <a:endParaRPr lang="en-US"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defRPr sz="1000"/>
          </a:pPr>
          <a:r>
            <a:rPr lang="ja-JP" altLang="en-US"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２百万円</a:t>
          </a:r>
          <a:endParaRPr lang="en-US"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defRPr sz="1000"/>
          </a:pPr>
          <a:r>
            <a:rPr lang="ja-JP"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東南アジア教育大臣機構（SEAMEO）</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clientData/>
  </xdr:twoCellAnchor>
  <xdr:twoCellAnchor>
    <xdr:from>
      <xdr:col>13</xdr:col>
      <xdr:colOff>18913</xdr:colOff>
      <xdr:row>754</xdr:row>
      <xdr:rowOff>174618</xdr:rowOff>
    </xdr:from>
    <xdr:to>
      <xdr:col>34</xdr:col>
      <xdr:colOff>199888</xdr:colOff>
      <xdr:row>755</xdr:row>
      <xdr:rowOff>269495</xdr:rowOff>
    </xdr:to>
    <xdr:sp macro="" textlink="">
      <xdr:nvSpPr>
        <xdr:cNvPr id="19" name="Text Box 5">
          <a:extLst>
            <a:ext uri="{FF2B5EF4-FFF2-40B4-BE49-F238E27FC236}">
              <a16:creationId xmlns:a16="http://schemas.microsoft.com/office/drawing/2014/main" id="{752537FA-A00E-4657-AFB5-EB8001E15B67}"/>
            </a:ext>
          </a:extLst>
        </xdr:cNvPr>
        <xdr:cNvSpPr txBox="1">
          <a:spLocks noChangeArrowheads="1"/>
        </xdr:cNvSpPr>
      </xdr:nvSpPr>
      <xdr:spPr bwMode="auto">
        <a:xfrm>
          <a:off x="2619238" y="53447943"/>
          <a:ext cx="4381500" cy="44730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38100" cmpd="dbl">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lnSpc>
              <a:spcPts val="1700"/>
            </a:lnSpc>
            <a:defRPr sz="1000"/>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東南アジア教育大臣機構（</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SEAMEO</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）への拠出による関係強化</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165415</xdr:colOff>
      <xdr:row>745</xdr:row>
      <xdr:rowOff>253307</xdr:rowOff>
    </xdr:from>
    <xdr:to>
      <xdr:col>13</xdr:col>
      <xdr:colOff>165415</xdr:colOff>
      <xdr:row>748</xdr:row>
      <xdr:rowOff>24707</xdr:rowOff>
    </xdr:to>
    <xdr:sp macro="" textlink="">
      <xdr:nvSpPr>
        <xdr:cNvPr id="20" name="AutoShape 9">
          <a:extLst>
            <a:ext uri="{FF2B5EF4-FFF2-40B4-BE49-F238E27FC236}">
              <a16:creationId xmlns:a16="http://schemas.microsoft.com/office/drawing/2014/main" id="{80BAD4D6-A436-4DB3-95BC-5431C05FD683}"/>
            </a:ext>
          </a:extLst>
        </xdr:cNvPr>
        <xdr:cNvSpPr>
          <a:spLocks/>
        </xdr:cNvSpPr>
      </xdr:nvSpPr>
      <xdr:spPr bwMode="auto">
        <a:xfrm>
          <a:off x="2565715" y="50354807"/>
          <a:ext cx="200025" cy="828675"/>
        </a:xfrm>
        <a:prstGeom prst="leftBracket">
          <a:avLst>
            <a:gd name="adj" fmla="val 433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1678</xdr:colOff>
      <xdr:row>754</xdr:row>
      <xdr:rowOff>145986</xdr:rowOff>
    </xdr:from>
    <xdr:to>
      <xdr:col>13</xdr:col>
      <xdr:colOff>63713</xdr:colOff>
      <xdr:row>756</xdr:row>
      <xdr:rowOff>65598</xdr:rowOff>
    </xdr:to>
    <xdr:sp macro="" textlink="">
      <xdr:nvSpPr>
        <xdr:cNvPr id="21" name="AutoShape 7">
          <a:extLst>
            <a:ext uri="{FF2B5EF4-FFF2-40B4-BE49-F238E27FC236}">
              <a16:creationId xmlns:a16="http://schemas.microsoft.com/office/drawing/2014/main" id="{92E0EC5E-773A-4852-90D8-E4B4B098BE46}"/>
            </a:ext>
          </a:extLst>
        </xdr:cNvPr>
        <xdr:cNvSpPr>
          <a:spLocks/>
        </xdr:cNvSpPr>
      </xdr:nvSpPr>
      <xdr:spPr bwMode="auto">
        <a:xfrm>
          <a:off x="2602003" y="53419311"/>
          <a:ext cx="62035" cy="624462"/>
        </a:xfrm>
        <a:prstGeom prst="leftBracket">
          <a:avLst>
            <a:gd name="adj" fmla="val 268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150071</xdr:colOff>
      <xdr:row>753</xdr:row>
      <xdr:rowOff>300911</xdr:rowOff>
    </xdr:from>
    <xdr:to>
      <xdr:col>35</xdr:col>
      <xdr:colOff>35136</xdr:colOff>
      <xdr:row>756</xdr:row>
      <xdr:rowOff>9142</xdr:rowOff>
    </xdr:to>
    <xdr:sp macro="" textlink="">
      <xdr:nvSpPr>
        <xdr:cNvPr id="22" name="AutoShape 6">
          <a:extLst>
            <a:ext uri="{FF2B5EF4-FFF2-40B4-BE49-F238E27FC236}">
              <a16:creationId xmlns:a16="http://schemas.microsoft.com/office/drawing/2014/main" id="{D7E231E6-BB78-4CDF-AF35-A1F7336F290A}"/>
            </a:ext>
          </a:extLst>
        </xdr:cNvPr>
        <xdr:cNvSpPr>
          <a:spLocks/>
        </xdr:cNvSpPr>
      </xdr:nvSpPr>
      <xdr:spPr bwMode="auto">
        <a:xfrm flipH="1" flipV="1">
          <a:off x="6950921" y="53221811"/>
          <a:ext cx="85090" cy="765506"/>
        </a:xfrm>
        <a:prstGeom prst="leftBracket">
          <a:avLst>
            <a:gd name="adj" fmla="val 214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180543</xdr:colOff>
      <xdr:row>741</xdr:row>
      <xdr:rowOff>342900</xdr:rowOff>
    </xdr:from>
    <xdr:to>
      <xdr:col>40</xdr:col>
      <xdr:colOff>170858</xdr:colOff>
      <xdr:row>745</xdr:row>
      <xdr:rowOff>351732</xdr:rowOff>
    </xdr:to>
    <xdr:sp macro="" textlink="">
      <xdr:nvSpPr>
        <xdr:cNvPr id="23" name="AutoShape 11">
          <a:extLst>
            <a:ext uri="{FF2B5EF4-FFF2-40B4-BE49-F238E27FC236}">
              <a16:creationId xmlns:a16="http://schemas.microsoft.com/office/drawing/2014/main" id="{0A1CAF91-1C54-4541-BB09-06362A2D5178}"/>
            </a:ext>
          </a:extLst>
        </xdr:cNvPr>
        <xdr:cNvSpPr>
          <a:spLocks noChangeArrowheads="1"/>
        </xdr:cNvSpPr>
      </xdr:nvSpPr>
      <xdr:spPr bwMode="auto">
        <a:xfrm>
          <a:off x="5981268" y="49034700"/>
          <a:ext cx="2190590" cy="1418532"/>
        </a:xfrm>
        <a:prstGeom prst="flowChartProcess">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政府開発援助諸謝金　　　 </a:t>
          </a:r>
          <a:r>
            <a:rPr lang="en-US" altLang="ja-JP"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0.7</a:t>
          </a:r>
          <a:r>
            <a:rPr lang="ja-JP" altLang="en-US"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百万円</a:t>
          </a:r>
          <a:endParaRPr lang="en-US" altLang="ja-JP"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ja-JP" altLang="en-US"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政府開発援助委員等旅費</a:t>
          </a:r>
          <a:r>
            <a:rPr lang="en-US" altLang="ja-JP"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 1.7</a:t>
          </a:r>
          <a:r>
            <a:rPr lang="ja-JP" altLang="en-US"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百万円　　　　</a:t>
          </a:r>
        </a:p>
        <a:p>
          <a:pPr algn="l" rtl="0">
            <a:lnSpc>
              <a:spcPts val="1200"/>
            </a:lnSpc>
            <a:defRPr sz="1000"/>
          </a:pPr>
          <a:r>
            <a:rPr lang="ja-JP" altLang="en-US"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政府開発援助職員旅費　　</a:t>
          </a:r>
          <a:r>
            <a:rPr lang="en-US" altLang="ja-JP"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1.8</a:t>
          </a:r>
          <a:r>
            <a:rPr lang="ja-JP" altLang="en-US"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百万円　        </a:t>
          </a:r>
        </a:p>
      </xdr:txBody>
    </xdr:sp>
    <xdr:clientData/>
  </xdr:twoCellAnchor>
  <xdr:twoCellAnchor>
    <xdr:from>
      <xdr:col>32</xdr:col>
      <xdr:colOff>161019</xdr:colOff>
      <xdr:row>745</xdr:row>
      <xdr:rowOff>104082</xdr:rowOff>
    </xdr:from>
    <xdr:to>
      <xdr:col>33</xdr:col>
      <xdr:colOff>180069</xdr:colOff>
      <xdr:row>748</xdr:row>
      <xdr:rowOff>34232</xdr:rowOff>
    </xdr:to>
    <xdr:sp macro="" textlink="">
      <xdr:nvSpPr>
        <xdr:cNvPr id="24" name="AutoShape 8">
          <a:extLst>
            <a:ext uri="{FF2B5EF4-FFF2-40B4-BE49-F238E27FC236}">
              <a16:creationId xmlns:a16="http://schemas.microsoft.com/office/drawing/2014/main" id="{FA09288C-D6CD-4EAA-AC46-1E5D965F8DFE}"/>
            </a:ext>
          </a:extLst>
        </xdr:cNvPr>
        <xdr:cNvSpPr>
          <a:spLocks/>
        </xdr:cNvSpPr>
      </xdr:nvSpPr>
      <xdr:spPr bwMode="auto">
        <a:xfrm flipH="1" flipV="1">
          <a:off x="6561819" y="50205582"/>
          <a:ext cx="219075" cy="987425"/>
        </a:xfrm>
        <a:prstGeom prst="leftBracket">
          <a:avLst>
            <a:gd name="adj" fmla="val 3263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189" zoomScale="80" zoomScaleNormal="75" zoomScaleSheetLayoutView="80" zoomScalePageLayoutView="85" workbookViewId="0">
      <selection activeCell="AO751" sqref="AO75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415</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633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634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577</v>
      </c>
      <c r="H5" s="559"/>
      <c r="I5" s="559"/>
      <c r="J5" s="559"/>
      <c r="K5" s="559"/>
      <c r="L5" s="559"/>
      <c r="M5" s="560" t="s">
        <v>66</v>
      </c>
      <c r="N5" s="561"/>
      <c r="O5" s="561"/>
      <c r="P5" s="561"/>
      <c r="Q5" s="561"/>
      <c r="R5" s="562"/>
      <c r="S5" s="563" t="s">
        <v>578</v>
      </c>
      <c r="T5" s="559"/>
      <c r="U5" s="559"/>
      <c r="V5" s="559"/>
      <c r="W5" s="559"/>
      <c r="X5" s="564"/>
      <c r="Y5" s="714" t="s">
        <v>3</v>
      </c>
      <c r="Z5" s="715"/>
      <c r="AA5" s="715"/>
      <c r="AB5" s="715"/>
      <c r="AC5" s="715"/>
      <c r="AD5" s="716"/>
      <c r="AE5" s="717" t="s">
        <v>634</v>
      </c>
      <c r="AF5" s="717"/>
      <c r="AG5" s="717"/>
      <c r="AH5" s="717"/>
      <c r="AI5" s="717"/>
      <c r="AJ5" s="717"/>
      <c r="AK5" s="717"/>
      <c r="AL5" s="717"/>
      <c r="AM5" s="717"/>
      <c r="AN5" s="717"/>
      <c r="AO5" s="717"/>
      <c r="AP5" s="718"/>
      <c r="AQ5" s="719" t="s">
        <v>579</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568</v>
      </c>
      <c r="H7" s="830"/>
      <c r="I7" s="830"/>
      <c r="J7" s="830"/>
      <c r="K7" s="830"/>
      <c r="L7" s="830"/>
      <c r="M7" s="830"/>
      <c r="N7" s="830"/>
      <c r="O7" s="830"/>
      <c r="P7" s="830"/>
      <c r="Q7" s="830"/>
      <c r="R7" s="830"/>
      <c r="S7" s="830"/>
      <c r="T7" s="830"/>
      <c r="U7" s="830"/>
      <c r="V7" s="830"/>
      <c r="W7" s="830"/>
      <c r="X7" s="831"/>
      <c r="Y7" s="395" t="s">
        <v>512</v>
      </c>
      <c r="Z7" s="296"/>
      <c r="AA7" s="296"/>
      <c r="AB7" s="296"/>
      <c r="AC7" s="296"/>
      <c r="AD7" s="396"/>
      <c r="AE7" s="383" t="s">
        <v>568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医療分野の研究開発関連、国土強靱化施策、知的財産</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0.25" customHeight="1" x14ac:dyDescent="0.15">
      <c r="A10" s="739" t="s">
        <v>30</v>
      </c>
      <c r="B10" s="740"/>
      <c r="C10" s="740"/>
      <c r="D10" s="740"/>
      <c r="E10" s="740"/>
      <c r="F10" s="740"/>
      <c r="G10" s="672" t="s">
        <v>581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7" customHeight="1" x14ac:dyDescent="0.15">
      <c r="A11" s="739" t="s">
        <v>5</v>
      </c>
      <c r="B11" s="740"/>
      <c r="C11" s="740"/>
      <c r="D11" s="740"/>
      <c r="E11" s="740"/>
      <c r="F11" s="748"/>
      <c r="G11" s="711" t="str">
        <f>入力規則等!P10</f>
        <v>直接実施、その他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7</v>
      </c>
      <c r="Q13" s="109"/>
      <c r="R13" s="109"/>
      <c r="S13" s="109"/>
      <c r="T13" s="109"/>
      <c r="U13" s="109"/>
      <c r="V13" s="110"/>
      <c r="W13" s="108">
        <v>6.8280000000000003</v>
      </c>
      <c r="X13" s="109"/>
      <c r="Y13" s="109"/>
      <c r="Z13" s="109"/>
      <c r="AA13" s="109"/>
      <c r="AB13" s="109"/>
      <c r="AC13" s="110"/>
      <c r="AD13" s="108">
        <v>6.8</v>
      </c>
      <c r="AE13" s="109"/>
      <c r="AF13" s="109"/>
      <c r="AG13" s="109"/>
      <c r="AH13" s="109"/>
      <c r="AI13" s="109"/>
      <c r="AJ13" s="110"/>
      <c r="AK13" s="108">
        <v>6.8</v>
      </c>
      <c r="AL13" s="109"/>
      <c r="AM13" s="109"/>
      <c r="AN13" s="109"/>
      <c r="AO13" s="109"/>
      <c r="AP13" s="109"/>
      <c r="AQ13" s="110"/>
      <c r="AR13" s="105">
        <v>7.9</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582</v>
      </c>
      <c r="Q14" s="109"/>
      <c r="R14" s="109"/>
      <c r="S14" s="109"/>
      <c r="T14" s="109"/>
      <c r="U14" s="109"/>
      <c r="V14" s="110"/>
      <c r="W14" s="108" t="s">
        <v>582</v>
      </c>
      <c r="X14" s="109"/>
      <c r="Y14" s="109"/>
      <c r="Z14" s="109"/>
      <c r="AA14" s="109"/>
      <c r="AB14" s="109"/>
      <c r="AC14" s="110"/>
      <c r="AD14" s="108" t="s">
        <v>635</v>
      </c>
      <c r="AE14" s="109"/>
      <c r="AF14" s="109"/>
      <c r="AG14" s="109"/>
      <c r="AH14" s="109"/>
      <c r="AI14" s="109"/>
      <c r="AJ14" s="110"/>
      <c r="AK14" s="108" t="s">
        <v>666</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583</v>
      </c>
      <c r="Q15" s="109"/>
      <c r="R15" s="109"/>
      <c r="S15" s="109"/>
      <c r="T15" s="109"/>
      <c r="U15" s="109"/>
      <c r="V15" s="110"/>
      <c r="W15" s="108" t="s">
        <v>568</v>
      </c>
      <c r="X15" s="109"/>
      <c r="Y15" s="109"/>
      <c r="Z15" s="109"/>
      <c r="AA15" s="109"/>
      <c r="AB15" s="109"/>
      <c r="AC15" s="110"/>
      <c r="AD15" s="108" t="s">
        <v>583</v>
      </c>
      <c r="AE15" s="109"/>
      <c r="AF15" s="109"/>
      <c r="AG15" s="109"/>
      <c r="AH15" s="109"/>
      <c r="AI15" s="109"/>
      <c r="AJ15" s="110"/>
      <c r="AK15" s="108" t="s">
        <v>667</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584</v>
      </c>
      <c r="Q16" s="109"/>
      <c r="R16" s="109"/>
      <c r="S16" s="109"/>
      <c r="T16" s="109"/>
      <c r="U16" s="109"/>
      <c r="V16" s="110"/>
      <c r="W16" s="108" t="s">
        <v>584</v>
      </c>
      <c r="X16" s="109"/>
      <c r="Y16" s="109"/>
      <c r="Z16" s="109"/>
      <c r="AA16" s="109"/>
      <c r="AB16" s="109"/>
      <c r="AC16" s="110"/>
      <c r="AD16" s="108" t="s">
        <v>568</v>
      </c>
      <c r="AE16" s="109"/>
      <c r="AF16" s="109"/>
      <c r="AG16" s="109"/>
      <c r="AH16" s="109"/>
      <c r="AI16" s="109"/>
      <c r="AJ16" s="110"/>
      <c r="AK16" s="108" t="s">
        <v>666</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568</v>
      </c>
      <c r="Q17" s="109"/>
      <c r="R17" s="109"/>
      <c r="S17" s="109"/>
      <c r="T17" s="109"/>
      <c r="U17" s="109"/>
      <c r="V17" s="110"/>
      <c r="W17" s="108" t="s">
        <v>584</v>
      </c>
      <c r="X17" s="109"/>
      <c r="Y17" s="109"/>
      <c r="Z17" s="109"/>
      <c r="AA17" s="109"/>
      <c r="AB17" s="109"/>
      <c r="AC17" s="110"/>
      <c r="AD17" s="108" t="s">
        <v>568</v>
      </c>
      <c r="AE17" s="109"/>
      <c r="AF17" s="109"/>
      <c r="AG17" s="109"/>
      <c r="AH17" s="109"/>
      <c r="AI17" s="109"/>
      <c r="AJ17" s="110"/>
      <c r="AK17" s="108" t="s">
        <v>667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7</v>
      </c>
      <c r="Q18" s="115"/>
      <c r="R18" s="115"/>
      <c r="S18" s="115"/>
      <c r="T18" s="115"/>
      <c r="U18" s="115"/>
      <c r="V18" s="116"/>
      <c r="W18" s="114">
        <f>SUM(W13:AC17)</f>
        <v>6.8280000000000003</v>
      </c>
      <c r="X18" s="115"/>
      <c r="Y18" s="115"/>
      <c r="Z18" s="115"/>
      <c r="AA18" s="115"/>
      <c r="AB18" s="115"/>
      <c r="AC18" s="116"/>
      <c r="AD18" s="114">
        <f>SUM(AD13:AJ17)</f>
        <v>6.8</v>
      </c>
      <c r="AE18" s="115"/>
      <c r="AF18" s="115"/>
      <c r="AG18" s="115"/>
      <c r="AH18" s="115"/>
      <c r="AI18" s="115"/>
      <c r="AJ18" s="116"/>
      <c r="AK18" s="114">
        <f>SUM(AK13:AQ17)</f>
        <v>6.8</v>
      </c>
      <c r="AL18" s="115"/>
      <c r="AM18" s="115"/>
      <c r="AN18" s="115"/>
      <c r="AO18" s="115"/>
      <c r="AP18" s="115"/>
      <c r="AQ18" s="116"/>
      <c r="AR18" s="114">
        <f>SUM(AR13:AX17)</f>
        <v>7.9</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6.3</v>
      </c>
      <c r="Q19" s="109"/>
      <c r="R19" s="109"/>
      <c r="S19" s="109"/>
      <c r="T19" s="109"/>
      <c r="U19" s="109"/>
      <c r="V19" s="110"/>
      <c r="W19" s="108">
        <v>6.2249999999999996</v>
      </c>
      <c r="X19" s="109"/>
      <c r="Y19" s="109"/>
      <c r="Z19" s="109"/>
      <c r="AA19" s="109"/>
      <c r="AB19" s="109"/>
      <c r="AC19" s="110"/>
      <c r="AD19" s="108">
        <v>6.1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v>
      </c>
      <c r="Q20" s="539"/>
      <c r="R20" s="539"/>
      <c r="S20" s="539"/>
      <c r="T20" s="539"/>
      <c r="U20" s="539"/>
      <c r="V20" s="539"/>
      <c r="W20" s="539">
        <f t="shared" ref="W20" si="0">IF(W18=0, "-", SUM(W19)/W18)</f>
        <v>0.91168717047451664</v>
      </c>
      <c r="X20" s="539"/>
      <c r="Y20" s="539"/>
      <c r="Z20" s="539"/>
      <c r="AA20" s="539"/>
      <c r="AB20" s="539"/>
      <c r="AC20" s="539"/>
      <c r="AD20" s="539">
        <f t="shared" ref="AD20" si="1">IF(AD18=0, "-", SUM(AD19)/AD18)</f>
        <v>0.89705882352941169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v>
      </c>
      <c r="Q21" s="539"/>
      <c r="R21" s="539"/>
      <c r="S21" s="539"/>
      <c r="T21" s="539"/>
      <c r="U21" s="539"/>
      <c r="V21" s="539"/>
      <c r="W21" s="539">
        <f t="shared" ref="W21" si="2">IF(W19=0, "-", SUM(W19)/SUM(W13,W14))</f>
        <v>0.91168717047451664</v>
      </c>
      <c r="X21" s="539"/>
      <c r="Y21" s="539"/>
      <c r="Z21" s="539"/>
      <c r="AA21" s="539"/>
      <c r="AB21" s="539"/>
      <c r="AC21" s="539"/>
      <c r="AD21" s="539">
        <f t="shared" ref="AD21" si="3">IF(AD19=0, "-", SUM(AD19)/SUM(AD13,AD14))</f>
        <v>0.89705882352941169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585</v>
      </c>
      <c r="H23" s="187"/>
      <c r="I23" s="187"/>
      <c r="J23" s="187"/>
      <c r="K23" s="187"/>
      <c r="L23" s="187"/>
      <c r="M23" s="187"/>
      <c r="N23" s="187"/>
      <c r="O23" s="188"/>
      <c r="P23" s="105">
        <v>2.2000000000000002</v>
      </c>
      <c r="Q23" s="106"/>
      <c r="R23" s="106"/>
      <c r="S23" s="106"/>
      <c r="T23" s="106"/>
      <c r="U23" s="106"/>
      <c r="V23" s="107"/>
      <c r="W23" s="105">
        <v>2.8</v>
      </c>
      <c r="X23" s="106"/>
      <c r="Y23" s="106"/>
      <c r="Z23" s="106"/>
      <c r="AA23" s="106"/>
      <c r="AB23" s="106"/>
      <c r="AC23" s="107"/>
      <c r="AD23" s="209" t="s">
        <v>636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586</v>
      </c>
      <c r="H24" s="190"/>
      <c r="I24" s="190"/>
      <c r="J24" s="190"/>
      <c r="K24" s="190"/>
      <c r="L24" s="190"/>
      <c r="M24" s="190"/>
      <c r="N24" s="190"/>
      <c r="O24" s="191"/>
      <c r="P24" s="108">
        <v>1.8</v>
      </c>
      <c r="Q24" s="109"/>
      <c r="R24" s="109"/>
      <c r="S24" s="109"/>
      <c r="T24" s="109"/>
      <c r="U24" s="109"/>
      <c r="V24" s="110"/>
      <c r="W24" s="108">
        <v>1.8</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39.75" customHeight="1" x14ac:dyDescent="0.15">
      <c r="A25" s="201"/>
      <c r="B25" s="202"/>
      <c r="C25" s="202"/>
      <c r="D25" s="202"/>
      <c r="E25" s="202"/>
      <c r="F25" s="203"/>
      <c r="G25" s="189" t="s">
        <v>587</v>
      </c>
      <c r="H25" s="190"/>
      <c r="I25" s="190"/>
      <c r="J25" s="190"/>
      <c r="K25" s="190"/>
      <c r="L25" s="190"/>
      <c r="M25" s="190"/>
      <c r="N25" s="190"/>
      <c r="O25" s="191"/>
      <c r="P25" s="108">
        <v>2</v>
      </c>
      <c r="Q25" s="109"/>
      <c r="R25" s="109"/>
      <c r="S25" s="109"/>
      <c r="T25" s="109"/>
      <c r="U25" s="109"/>
      <c r="V25" s="110"/>
      <c r="W25" s="108">
        <v>2</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588</v>
      </c>
      <c r="H26" s="190"/>
      <c r="I26" s="190"/>
      <c r="J26" s="190"/>
      <c r="K26" s="190"/>
      <c r="L26" s="190"/>
      <c r="M26" s="190"/>
      <c r="N26" s="190"/>
      <c r="O26" s="191"/>
      <c r="P26" s="108">
        <v>0.8</v>
      </c>
      <c r="Q26" s="109"/>
      <c r="R26" s="109"/>
      <c r="S26" s="109"/>
      <c r="T26" s="109"/>
      <c r="U26" s="109"/>
      <c r="V26" s="110"/>
      <c r="W26" s="108">
        <v>1.3</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6.8</v>
      </c>
      <c r="Q29" s="109"/>
      <c r="R29" s="109"/>
      <c r="S29" s="109"/>
      <c r="T29" s="109"/>
      <c r="U29" s="109"/>
      <c r="V29" s="110"/>
      <c r="W29" s="227">
        <f>AR13</f>
        <v>7.9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32</v>
      </c>
      <c r="AR31" s="136"/>
      <c r="AS31" s="137" t="s">
        <v>355</v>
      </c>
      <c r="AT31" s="172"/>
      <c r="AU31" s="271"/>
      <c r="AV31" s="271"/>
      <c r="AW31" s="379" t="s">
        <v>300</v>
      </c>
      <c r="AX31" s="380"/>
    </row>
    <row r="32" spans="1:50" ht="33" customHeight="1" x14ac:dyDescent="0.15">
      <c r="A32" s="515"/>
      <c r="B32" s="513"/>
      <c r="C32" s="513"/>
      <c r="D32" s="513"/>
      <c r="E32" s="513"/>
      <c r="F32" s="514"/>
      <c r="G32" s="540" t="s">
        <v>646</v>
      </c>
      <c r="H32" s="541"/>
      <c r="I32" s="541"/>
      <c r="J32" s="541"/>
      <c r="K32" s="541"/>
      <c r="L32" s="541"/>
      <c r="M32" s="541"/>
      <c r="N32" s="541"/>
      <c r="O32" s="542"/>
      <c r="P32" s="161" t="s">
        <v>645</v>
      </c>
      <c r="Q32" s="161"/>
      <c r="R32" s="161"/>
      <c r="S32" s="161"/>
      <c r="T32" s="161"/>
      <c r="U32" s="161"/>
      <c r="V32" s="161"/>
      <c r="W32" s="161"/>
      <c r="X32" s="231"/>
      <c r="Y32" s="338" t="s">
        <v>12</v>
      </c>
      <c r="Z32" s="549"/>
      <c r="AA32" s="550"/>
      <c r="AB32" s="551" t="s">
        <v>589</v>
      </c>
      <c r="AC32" s="551"/>
      <c r="AD32" s="551"/>
      <c r="AE32" s="364">
        <v>43</v>
      </c>
      <c r="AF32" s="365"/>
      <c r="AG32" s="365"/>
      <c r="AH32" s="365"/>
      <c r="AI32" s="364">
        <v>56</v>
      </c>
      <c r="AJ32" s="365"/>
      <c r="AK32" s="365"/>
      <c r="AL32" s="365"/>
      <c r="AM32" s="364">
        <v>94</v>
      </c>
      <c r="AN32" s="365"/>
      <c r="AO32" s="365"/>
      <c r="AP32" s="365"/>
      <c r="AQ32" s="111" t="s">
        <v>568</v>
      </c>
      <c r="AR32" s="112"/>
      <c r="AS32" s="112"/>
      <c r="AT32" s="113"/>
      <c r="AU32" s="365" t="s">
        <v>568</v>
      </c>
      <c r="AV32" s="365"/>
      <c r="AW32" s="365"/>
      <c r="AX32" s="367"/>
    </row>
    <row r="33" spans="1:50" ht="33"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589</v>
      </c>
      <c r="AC33" s="522"/>
      <c r="AD33" s="522"/>
      <c r="AE33" s="364" t="s">
        <v>567</v>
      </c>
      <c r="AF33" s="365"/>
      <c r="AG33" s="365"/>
      <c r="AH33" s="365"/>
      <c r="AI33" s="364" t="s">
        <v>567</v>
      </c>
      <c r="AJ33" s="365"/>
      <c r="AK33" s="365"/>
      <c r="AL33" s="365"/>
      <c r="AM33" s="364" t="s">
        <v>637</v>
      </c>
      <c r="AN33" s="365"/>
      <c r="AO33" s="365"/>
      <c r="AP33" s="365"/>
      <c r="AQ33" s="111">
        <v>64</v>
      </c>
      <c r="AR33" s="112"/>
      <c r="AS33" s="112"/>
      <c r="AT33" s="113"/>
      <c r="AU33" s="365" t="s">
        <v>582</v>
      </c>
      <c r="AV33" s="365"/>
      <c r="AW33" s="365"/>
      <c r="AX33" s="367"/>
    </row>
    <row r="34" spans="1:50" ht="33"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567</v>
      </c>
      <c r="AF34" s="365"/>
      <c r="AG34" s="365"/>
      <c r="AH34" s="365"/>
      <c r="AI34" s="364" t="s">
        <v>567</v>
      </c>
      <c r="AJ34" s="365"/>
      <c r="AK34" s="365"/>
      <c r="AL34" s="365"/>
      <c r="AM34" s="364" t="s">
        <v>638</v>
      </c>
      <c r="AN34" s="365"/>
      <c r="AO34" s="365"/>
      <c r="AP34" s="365"/>
      <c r="AQ34" s="111" t="s">
        <v>568</v>
      </c>
      <c r="AR34" s="112"/>
      <c r="AS34" s="112"/>
      <c r="AT34" s="113"/>
      <c r="AU34" s="365" t="s">
        <v>568</v>
      </c>
      <c r="AV34" s="365"/>
      <c r="AW34" s="365"/>
      <c r="AX34" s="367"/>
    </row>
    <row r="35" spans="1:50" ht="21" customHeight="1" x14ac:dyDescent="0.15">
      <c r="A35" s="897" t="s">
        <v>502</v>
      </c>
      <c r="B35" s="898"/>
      <c r="C35" s="898"/>
      <c r="D35" s="898"/>
      <c r="E35" s="898"/>
      <c r="F35" s="899"/>
      <c r="G35" s="903" t="s">
        <v>670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1"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32</v>
      </c>
      <c r="AR38" s="136"/>
      <c r="AS38" s="137" t="s">
        <v>355</v>
      </c>
      <c r="AT38" s="172"/>
      <c r="AU38" s="271"/>
      <c r="AV38" s="271"/>
      <c r="AW38" s="379" t="s">
        <v>300</v>
      </c>
      <c r="AX38" s="380"/>
    </row>
    <row r="39" spans="1:50" ht="23.25" customHeight="1" x14ac:dyDescent="0.15">
      <c r="A39" s="515"/>
      <c r="B39" s="513"/>
      <c r="C39" s="513"/>
      <c r="D39" s="513"/>
      <c r="E39" s="513"/>
      <c r="F39" s="514"/>
      <c r="G39" s="540" t="s">
        <v>590</v>
      </c>
      <c r="H39" s="541"/>
      <c r="I39" s="541"/>
      <c r="J39" s="541"/>
      <c r="K39" s="541"/>
      <c r="L39" s="541"/>
      <c r="M39" s="541"/>
      <c r="N39" s="541"/>
      <c r="O39" s="542"/>
      <c r="P39" s="161" t="s">
        <v>591</v>
      </c>
      <c r="Q39" s="161"/>
      <c r="R39" s="161"/>
      <c r="S39" s="161"/>
      <c r="T39" s="161"/>
      <c r="U39" s="161"/>
      <c r="V39" s="161"/>
      <c r="W39" s="161"/>
      <c r="X39" s="231"/>
      <c r="Y39" s="338" t="s">
        <v>12</v>
      </c>
      <c r="Z39" s="549"/>
      <c r="AA39" s="550"/>
      <c r="AB39" s="551" t="s">
        <v>593</v>
      </c>
      <c r="AC39" s="551"/>
      <c r="AD39" s="551"/>
      <c r="AE39" s="364" t="s">
        <v>567</v>
      </c>
      <c r="AF39" s="365"/>
      <c r="AG39" s="365"/>
      <c r="AH39" s="365"/>
      <c r="AI39" s="364" t="s">
        <v>567</v>
      </c>
      <c r="AJ39" s="365"/>
      <c r="AK39" s="365"/>
      <c r="AL39" s="365"/>
      <c r="AM39" s="364">
        <v>367</v>
      </c>
      <c r="AN39" s="365"/>
      <c r="AO39" s="365"/>
      <c r="AP39" s="365"/>
      <c r="AQ39" s="111" t="s">
        <v>584</v>
      </c>
      <c r="AR39" s="112"/>
      <c r="AS39" s="112"/>
      <c r="AT39" s="113"/>
      <c r="AU39" s="365" t="s">
        <v>584</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593</v>
      </c>
      <c r="AC40" s="522"/>
      <c r="AD40" s="522"/>
      <c r="AE40" s="364" t="s">
        <v>567</v>
      </c>
      <c r="AF40" s="365"/>
      <c r="AG40" s="365"/>
      <c r="AH40" s="365"/>
      <c r="AI40" s="364" t="s">
        <v>567</v>
      </c>
      <c r="AJ40" s="365"/>
      <c r="AK40" s="365"/>
      <c r="AL40" s="365"/>
      <c r="AM40" s="364" t="s">
        <v>639</v>
      </c>
      <c r="AN40" s="365"/>
      <c r="AO40" s="365"/>
      <c r="AP40" s="365"/>
      <c r="AQ40" s="111">
        <v>300</v>
      </c>
      <c r="AR40" s="112"/>
      <c r="AS40" s="112"/>
      <c r="AT40" s="113"/>
      <c r="AU40" s="365" t="s">
        <v>582</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567</v>
      </c>
      <c r="AF41" s="365"/>
      <c r="AG41" s="365"/>
      <c r="AH41" s="365"/>
      <c r="AI41" s="364" t="s">
        <v>567</v>
      </c>
      <c r="AJ41" s="365"/>
      <c r="AK41" s="365"/>
      <c r="AL41" s="365"/>
      <c r="AM41" s="364" t="s">
        <v>640</v>
      </c>
      <c r="AN41" s="365"/>
      <c r="AO41" s="365"/>
      <c r="AP41" s="365"/>
      <c r="AQ41" s="111" t="s">
        <v>568</v>
      </c>
      <c r="AR41" s="112"/>
      <c r="AS41" s="112"/>
      <c r="AT41" s="113"/>
      <c r="AU41" s="365"/>
      <c r="AV41" s="365"/>
      <c r="AW41" s="365"/>
      <c r="AX41" s="367"/>
    </row>
    <row r="42" spans="1:50" ht="20.25" customHeight="1" x14ac:dyDescent="0.15">
      <c r="A42" s="897" t="s">
        <v>502</v>
      </c>
      <c r="B42" s="898"/>
      <c r="C42" s="898"/>
      <c r="D42" s="898"/>
      <c r="E42" s="898"/>
      <c r="F42" s="899"/>
      <c r="G42" s="903" t="s">
        <v>671</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0.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v>32</v>
      </c>
      <c r="AR45" s="136"/>
      <c r="AS45" s="137" t="s">
        <v>355</v>
      </c>
      <c r="AT45" s="172"/>
      <c r="AU45" s="271"/>
      <c r="AV45" s="271"/>
      <c r="AW45" s="379" t="s">
        <v>300</v>
      </c>
      <c r="AX45" s="380"/>
    </row>
    <row r="46" spans="1:50" ht="23.25" customHeight="1" x14ac:dyDescent="0.15">
      <c r="A46" s="515"/>
      <c r="B46" s="513"/>
      <c r="C46" s="513"/>
      <c r="D46" s="513"/>
      <c r="E46" s="513"/>
      <c r="F46" s="514"/>
      <c r="G46" s="540" t="s">
        <v>641</v>
      </c>
      <c r="H46" s="541"/>
      <c r="I46" s="541"/>
      <c r="J46" s="541"/>
      <c r="K46" s="541"/>
      <c r="L46" s="541"/>
      <c r="M46" s="541"/>
      <c r="N46" s="541"/>
      <c r="O46" s="542"/>
      <c r="P46" s="161" t="s">
        <v>642</v>
      </c>
      <c r="Q46" s="161"/>
      <c r="R46" s="161"/>
      <c r="S46" s="161"/>
      <c r="T46" s="161"/>
      <c r="U46" s="161"/>
      <c r="V46" s="161"/>
      <c r="W46" s="161"/>
      <c r="X46" s="231"/>
      <c r="Y46" s="338" t="s">
        <v>12</v>
      </c>
      <c r="Z46" s="549"/>
      <c r="AA46" s="550"/>
      <c r="AB46" s="551" t="s">
        <v>592</v>
      </c>
      <c r="AC46" s="551"/>
      <c r="AD46" s="551"/>
      <c r="AE46" s="364">
        <v>0</v>
      </c>
      <c r="AF46" s="365"/>
      <c r="AG46" s="365"/>
      <c r="AH46" s="365"/>
      <c r="AI46" s="364">
        <v>1</v>
      </c>
      <c r="AJ46" s="365"/>
      <c r="AK46" s="365"/>
      <c r="AL46" s="365"/>
      <c r="AM46" s="364">
        <v>2</v>
      </c>
      <c r="AN46" s="365"/>
      <c r="AO46" s="365"/>
      <c r="AP46" s="365"/>
      <c r="AQ46" s="111" t="s">
        <v>567</v>
      </c>
      <c r="AR46" s="112"/>
      <c r="AS46" s="112"/>
      <c r="AT46" s="113"/>
      <c r="AU46" s="365" t="s">
        <v>567</v>
      </c>
      <c r="AV46" s="365"/>
      <c r="AW46" s="365"/>
      <c r="AX46" s="367"/>
    </row>
    <row r="47" spans="1:50" ht="23.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592</v>
      </c>
      <c r="AC47" s="522"/>
      <c r="AD47" s="522"/>
      <c r="AE47" s="364" t="s">
        <v>643</v>
      </c>
      <c r="AF47" s="365"/>
      <c r="AG47" s="365"/>
      <c r="AH47" s="365"/>
      <c r="AI47" s="364" t="s">
        <v>643</v>
      </c>
      <c r="AJ47" s="365"/>
      <c r="AK47" s="365"/>
      <c r="AL47" s="365"/>
      <c r="AM47" s="364" t="s">
        <v>644</v>
      </c>
      <c r="AN47" s="365"/>
      <c r="AO47" s="365"/>
      <c r="AP47" s="365"/>
      <c r="AQ47" s="111">
        <v>1</v>
      </c>
      <c r="AR47" s="112"/>
      <c r="AS47" s="112"/>
      <c r="AT47" s="113"/>
      <c r="AU47" s="365" t="s">
        <v>567</v>
      </c>
      <c r="AV47" s="365"/>
      <c r="AW47" s="365"/>
      <c r="AX47" s="367"/>
    </row>
    <row r="48" spans="1:50" ht="23.2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t="s">
        <v>639</v>
      </c>
      <c r="AF48" s="365"/>
      <c r="AG48" s="365"/>
      <c r="AH48" s="365"/>
      <c r="AI48" s="364" t="s">
        <v>567</v>
      </c>
      <c r="AJ48" s="365"/>
      <c r="AK48" s="365"/>
      <c r="AL48" s="365"/>
      <c r="AM48" s="364" t="s">
        <v>639</v>
      </c>
      <c r="AN48" s="365"/>
      <c r="AO48" s="365"/>
      <c r="AP48" s="365"/>
      <c r="AQ48" s="111" t="s">
        <v>567</v>
      </c>
      <c r="AR48" s="112"/>
      <c r="AS48" s="112"/>
      <c r="AT48" s="113"/>
      <c r="AU48" s="365"/>
      <c r="AV48" s="365"/>
      <c r="AW48" s="365"/>
      <c r="AX48" s="367"/>
    </row>
    <row r="49" spans="1:50" ht="20.25" customHeight="1" x14ac:dyDescent="0.15">
      <c r="A49" s="897" t="s">
        <v>502</v>
      </c>
      <c r="B49" s="898"/>
      <c r="C49" s="898"/>
      <c r="D49" s="898"/>
      <c r="E49" s="898"/>
      <c r="F49" s="899"/>
      <c r="G49" s="903" t="s">
        <v>594</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0.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532</v>
      </c>
      <c r="AF65" s="369"/>
      <c r="AG65" s="369"/>
      <c r="AH65" s="370"/>
      <c r="AI65" s="368" t="s">
        <v>529</v>
      </c>
      <c r="AJ65" s="369"/>
      <c r="AK65" s="369"/>
      <c r="AL65" s="370"/>
      <c r="AM65" s="375" t="s">
        <v>524</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505</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v>32</v>
      </c>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t="s">
        <v>592</v>
      </c>
      <c r="AC97" s="407"/>
      <c r="AD97" s="408"/>
      <c r="AE97" s="364">
        <v>0</v>
      </c>
      <c r="AF97" s="365"/>
      <c r="AG97" s="365"/>
      <c r="AH97" s="366"/>
      <c r="AI97" s="364">
        <v>1</v>
      </c>
      <c r="AJ97" s="365"/>
      <c r="AK97" s="365"/>
      <c r="AL97" s="366"/>
      <c r="AM97" s="364"/>
      <c r="AN97" s="365"/>
      <c r="AO97" s="365"/>
      <c r="AP97" s="365"/>
      <c r="AQ97" s="111" t="s">
        <v>567</v>
      </c>
      <c r="AR97" s="112"/>
      <c r="AS97" s="112"/>
      <c r="AT97" s="113"/>
      <c r="AU97" s="365" t="s">
        <v>567</v>
      </c>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t="s">
        <v>592</v>
      </c>
      <c r="AC98" s="301"/>
      <c r="AD98" s="302"/>
      <c r="AE98" s="364">
        <v>0</v>
      </c>
      <c r="AF98" s="365"/>
      <c r="AG98" s="365"/>
      <c r="AH98" s="366"/>
      <c r="AI98" s="364">
        <v>0</v>
      </c>
      <c r="AJ98" s="365"/>
      <c r="AK98" s="365"/>
      <c r="AL98" s="366"/>
      <c r="AM98" s="364"/>
      <c r="AN98" s="365"/>
      <c r="AO98" s="365"/>
      <c r="AP98" s="365"/>
      <c r="AQ98" s="111">
        <v>1</v>
      </c>
      <c r="AR98" s="112"/>
      <c r="AS98" s="112"/>
      <c r="AT98" s="113"/>
      <c r="AU98" s="365" t="s">
        <v>567</v>
      </c>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v>0</v>
      </c>
      <c r="AF99" s="818"/>
      <c r="AG99" s="818"/>
      <c r="AH99" s="845"/>
      <c r="AI99" s="817" t="s">
        <v>567</v>
      </c>
      <c r="AJ99" s="818"/>
      <c r="AK99" s="818"/>
      <c r="AL99" s="845"/>
      <c r="AM99" s="817"/>
      <c r="AN99" s="818"/>
      <c r="AO99" s="818"/>
      <c r="AP99" s="818"/>
      <c r="AQ99" s="819" t="s">
        <v>567</v>
      </c>
      <c r="AR99" s="820"/>
      <c r="AS99" s="820"/>
      <c r="AT99" s="821"/>
      <c r="AU99" s="818" t="s">
        <v>567</v>
      </c>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15">
      <c r="A101" s="491"/>
      <c r="B101" s="492"/>
      <c r="C101" s="492"/>
      <c r="D101" s="492"/>
      <c r="E101" s="492"/>
      <c r="F101" s="493"/>
      <c r="G101" s="161" t="s">
        <v>647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574</v>
      </c>
      <c r="AC101" s="551"/>
      <c r="AD101" s="551"/>
      <c r="AE101" s="364">
        <v>3</v>
      </c>
      <c r="AF101" s="365"/>
      <c r="AG101" s="365"/>
      <c r="AH101" s="366"/>
      <c r="AI101" s="364">
        <v>3</v>
      </c>
      <c r="AJ101" s="365"/>
      <c r="AK101" s="365"/>
      <c r="AL101" s="366"/>
      <c r="AM101" s="364">
        <v>3</v>
      </c>
      <c r="AN101" s="365"/>
      <c r="AO101" s="365"/>
      <c r="AP101" s="366"/>
      <c r="AQ101" s="364">
        <v>3</v>
      </c>
      <c r="AR101" s="365"/>
      <c r="AS101" s="365"/>
      <c r="AT101" s="366"/>
      <c r="AU101" s="364" t="s">
        <v>653</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574</v>
      </c>
      <c r="AC102" s="551"/>
      <c r="AD102" s="551"/>
      <c r="AE102" s="358">
        <v>3</v>
      </c>
      <c r="AF102" s="358"/>
      <c r="AG102" s="358"/>
      <c r="AH102" s="358"/>
      <c r="AI102" s="358">
        <v>3</v>
      </c>
      <c r="AJ102" s="358"/>
      <c r="AK102" s="358"/>
      <c r="AL102" s="358"/>
      <c r="AM102" s="358">
        <v>3</v>
      </c>
      <c r="AN102" s="358"/>
      <c r="AO102" s="358"/>
      <c r="AP102" s="358"/>
      <c r="AQ102" s="814">
        <v>3</v>
      </c>
      <c r="AR102" s="815"/>
      <c r="AS102" s="815"/>
      <c r="AT102" s="816"/>
      <c r="AU102" s="814">
        <v>3</v>
      </c>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customHeight="1" x14ac:dyDescent="0.15">
      <c r="A104" s="491"/>
      <c r="B104" s="492"/>
      <c r="C104" s="492"/>
      <c r="D104" s="492"/>
      <c r="E104" s="492"/>
      <c r="F104" s="493"/>
      <c r="G104" s="161" t="s">
        <v>595</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596</v>
      </c>
      <c r="AC104" s="472"/>
      <c r="AD104" s="473"/>
      <c r="AE104" s="364">
        <v>5</v>
      </c>
      <c r="AF104" s="365"/>
      <c r="AG104" s="365"/>
      <c r="AH104" s="366"/>
      <c r="AI104" s="364">
        <v>6</v>
      </c>
      <c r="AJ104" s="365"/>
      <c r="AK104" s="365"/>
      <c r="AL104" s="366"/>
      <c r="AM104" s="364">
        <v>6</v>
      </c>
      <c r="AN104" s="365"/>
      <c r="AO104" s="365"/>
      <c r="AP104" s="366"/>
      <c r="AQ104" s="364">
        <v>6</v>
      </c>
      <c r="AR104" s="365"/>
      <c r="AS104" s="365"/>
      <c r="AT104" s="366"/>
      <c r="AU104" s="364" t="s">
        <v>654</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596</v>
      </c>
      <c r="AC105" s="407"/>
      <c r="AD105" s="408"/>
      <c r="AE105" s="358">
        <v>6</v>
      </c>
      <c r="AF105" s="358"/>
      <c r="AG105" s="358"/>
      <c r="AH105" s="358"/>
      <c r="AI105" s="358">
        <v>6</v>
      </c>
      <c r="AJ105" s="358"/>
      <c r="AK105" s="358"/>
      <c r="AL105" s="358"/>
      <c r="AM105" s="358">
        <v>6</v>
      </c>
      <c r="AN105" s="358"/>
      <c r="AO105" s="358"/>
      <c r="AP105" s="358"/>
      <c r="AQ105" s="364">
        <v>6</v>
      </c>
      <c r="AR105" s="365"/>
      <c r="AS105" s="365"/>
      <c r="AT105" s="366"/>
      <c r="AU105" s="814">
        <v>6</v>
      </c>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648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574</v>
      </c>
      <c r="AC116" s="301"/>
      <c r="AD116" s="302"/>
      <c r="AE116" s="358">
        <v>120000</v>
      </c>
      <c r="AF116" s="358"/>
      <c r="AG116" s="358"/>
      <c r="AH116" s="358"/>
      <c r="AI116" s="358">
        <v>110000</v>
      </c>
      <c r="AJ116" s="358"/>
      <c r="AK116" s="358"/>
      <c r="AL116" s="358"/>
      <c r="AM116" s="358">
        <v>112000</v>
      </c>
      <c r="AN116" s="358"/>
      <c r="AO116" s="358"/>
      <c r="AP116" s="358"/>
      <c r="AQ116" s="364">
        <v>110000</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597</v>
      </c>
      <c r="AC117" s="342"/>
      <c r="AD117" s="343"/>
      <c r="AE117" s="306" t="s">
        <v>598</v>
      </c>
      <c r="AF117" s="306"/>
      <c r="AG117" s="306"/>
      <c r="AH117" s="306"/>
      <c r="AI117" s="306" t="s">
        <v>599</v>
      </c>
      <c r="AJ117" s="306"/>
      <c r="AK117" s="306"/>
      <c r="AL117" s="306"/>
      <c r="AM117" s="306" t="s">
        <v>649</v>
      </c>
      <c r="AN117" s="306"/>
      <c r="AO117" s="306"/>
      <c r="AP117" s="306"/>
      <c r="AQ117" s="306" t="s">
        <v>651</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customHeight="1" x14ac:dyDescent="0.15">
      <c r="A119" s="292"/>
      <c r="B119" s="293"/>
      <c r="C119" s="293"/>
      <c r="D119" s="293"/>
      <c r="E119" s="293"/>
      <c r="F119" s="294"/>
      <c r="G119" s="351" t="s">
        <v>600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592</v>
      </c>
      <c r="AC119" s="301"/>
      <c r="AD119" s="302"/>
      <c r="AE119" s="358">
        <v>511272</v>
      </c>
      <c r="AF119" s="358"/>
      <c r="AG119" s="358"/>
      <c r="AH119" s="358"/>
      <c r="AI119" s="358">
        <v>371287</v>
      </c>
      <c r="AJ119" s="358"/>
      <c r="AK119" s="358"/>
      <c r="AL119" s="358"/>
      <c r="AM119" s="358">
        <v>470124</v>
      </c>
      <c r="AN119" s="358"/>
      <c r="AO119" s="358"/>
      <c r="AP119" s="358"/>
      <c r="AQ119" s="358">
        <v>487000</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601</v>
      </c>
      <c r="AC120" s="342"/>
      <c r="AD120" s="343"/>
      <c r="AE120" s="306" t="s">
        <v>602</v>
      </c>
      <c r="AF120" s="306"/>
      <c r="AG120" s="306"/>
      <c r="AH120" s="306"/>
      <c r="AI120" s="306" t="s">
        <v>603</v>
      </c>
      <c r="AJ120" s="306"/>
      <c r="AK120" s="306"/>
      <c r="AL120" s="306"/>
      <c r="AM120" s="306" t="s">
        <v>650</v>
      </c>
      <c r="AN120" s="306"/>
      <c r="AO120" s="306"/>
      <c r="AP120" s="306"/>
      <c r="AQ120" s="306" t="s">
        <v>652</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604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575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604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605</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604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575</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631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32</v>
      </c>
      <c r="AR133" s="271"/>
      <c r="AS133" s="137" t="s">
        <v>355</v>
      </c>
      <c r="AT133" s="172"/>
      <c r="AU133" s="136"/>
      <c r="AV133" s="136"/>
      <c r="AW133" s="137" t="s">
        <v>300</v>
      </c>
      <c r="AX133" s="138"/>
    </row>
    <row r="134" spans="1:50" ht="39.75" customHeight="1" x14ac:dyDescent="0.15">
      <c r="A134" s="994"/>
      <c r="B134" s="252"/>
      <c r="C134" s="251"/>
      <c r="D134" s="252"/>
      <c r="E134" s="251"/>
      <c r="F134" s="314"/>
      <c r="G134" s="230" t="s">
        <v>606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607</v>
      </c>
      <c r="AC134" s="221"/>
      <c r="AD134" s="221"/>
      <c r="AE134" s="266">
        <v>8</v>
      </c>
      <c r="AF134" s="112"/>
      <c r="AG134" s="112"/>
      <c r="AH134" s="112"/>
      <c r="AI134" s="266">
        <v>8</v>
      </c>
      <c r="AJ134" s="112"/>
      <c r="AK134" s="112"/>
      <c r="AL134" s="112"/>
      <c r="AM134" s="266">
        <v>7</v>
      </c>
      <c r="AN134" s="112"/>
      <c r="AO134" s="112"/>
      <c r="AP134" s="112"/>
      <c r="AQ134" s="266" t="s">
        <v>568</v>
      </c>
      <c r="AR134" s="112"/>
      <c r="AS134" s="112"/>
      <c r="AT134" s="112"/>
      <c r="AU134" s="266" t="s">
        <v>568</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607</v>
      </c>
      <c r="AC135" s="133"/>
      <c r="AD135" s="133"/>
      <c r="AE135" s="266">
        <v>11</v>
      </c>
      <c r="AF135" s="112"/>
      <c r="AG135" s="112"/>
      <c r="AH135" s="112"/>
      <c r="AI135" s="266">
        <v>11</v>
      </c>
      <c r="AJ135" s="112"/>
      <c r="AK135" s="112"/>
      <c r="AL135" s="112"/>
      <c r="AM135" s="266">
        <v>11</v>
      </c>
      <c r="AN135" s="112"/>
      <c r="AO135" s="112"/>
      <c r="AP135" s="112"/>
      <c r="AQ135" s="266">
        <v>11</v>
      </c>
      <c r="AR135" s="112"/>
      <c r="AS135" s="112"/>
      <c r="AT135" s="112"/>
      <c r="AU135" s="266" t="s">
        <v>568</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30" customHeight="1" x14ac:dyDescent="0.15">
      <c r="A154" s="994"/>
      <c r="B154" s="252"/>
      <c r="C154" s="251"/>
      <c r="D154" s="252"/>
      <c r="E154" s="251"/>
      <c r="F154" s="314"/>
      <c r="G154" s="230" t="s">
        <v>608</v>
      </c>
      <c r="H154" s="161"/>
      <c r="I154" s="161"/>
      <c r="J154" s="161"/>
      <c r="K154" s="161"/>
      <c r="L154" s="161"/>
      <c r="M154" s="161"/>
      <c r="N154" s="161"/>
      <c r="O154" s="161"/>
      <c r="P154" s="231"/>
      <c r="Q154" s="160" t="s">
        <v>608</v>
      </c>
      <c r="R154" s="161"/>
      <c r="S154" s="161"/>
      <c r="T154" s="161"/>
      <c r="U154" s="161"/>
      <c r="V154" s="161"/>
      <c r="W154" s="161"/>
      <c r="X154" s="161"/>
      <c r="Y154" s="161"/>
      <c r="Z154" s="161"/>
      <c r="AA154" s="923"/>
      <c r="AB154" s="255">
        <v>32</v>
      </c>
      <c r="AC154" s="256"/>
      <c r="AD154" s="256"/>
      <c r="AE154" s="261" t="s">
        <v>609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30"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5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668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68.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610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4"/>
      <c r="B430" s="252"/>
      <c r="C430" s="249" t="s">
        <v>558</v>
      </c>
      <c r="D430" s="250"/>
      <c r="E430" s="238" t="s">
        <v>542</v>
      </c>
      <c r="F430" s="448"/>
      <c r="G430" s="240" t="s">
        <v>374</v>
      </c>
      <c r="H430" s="158"/>
      <c r="I430" s="158"/>
      <c r="J430" s="241" t="s">
        <v>568</v>
      </c>
      <c r="K430" s="242"/>
      <c r="L430" s="242"/>
      <c r="M430" s="242"/>
      <c r="N430" s="242"/>
      <c r="O430" s="242"/>
      <c r="P430" s="242"/>
      <c r="Q430" s="242"/>
      <c r="R430" s="242"/>
      <c r="S430" s="242"/>
      <c r="T430" s="243"/>
      <c r="U430" s="244" t="s">
        <v>568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hidden="1"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3"/>
      <c r="AI433" s="111"/>
      <c r="AJ433" s="112"/>
      <c r="AK433" s="112"/>
      <c r="AL433" s="112"/>
      <c r="AM433" s="111" t="s">
        <v>567</v>
      </c>
      <c r="AN433" s="112"/>
      <c r="AO433" s="112"/>
      <c r="AP433" s="113"/>
      <c r="AQ433" s="111"/>
      <c r="AR433" s="112"/>
      <c r="AS433" s="112"/>
      <c r="AT433" s="113"/>
      <c r="AU433" s="112"/>
      <c r="AV433" s="112"/>
      <c r="AW433" s="112"/>
      <c r="AX433" s="222"/>
    </row>
    <row r="434" spans="1:50" ht="23.25" hidden="1"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t="s">
        <v>567</v>
      </c>
      <c r="AN434" s="112"/>
      <c r="AO434" s="112"/>
      <c r="AP434" s="113"/>
      <c r="AQ434" s="111"/>
      <c r="AR434" s="112"/>
      <c r="AS434" s="112"/>
      <c r="AT434" s="113"/>
      <c r="AU434" s="112"/>
      <c r="AV434" s="112"/>
      <c r="AW434" s="112"/>
      <c r="AX434" s="222"/>
    </row>
    <row r="435" spans="1:50" ht="23.25" hidden="1"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t="s">
        <v>567</v>
      </c>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568</v>
      </c>
      <c r="AF457" s="136"/>
      <c r="AG457" s="137" t="s">
        <v>355</v>
      </c>
      <c r="AH457" s="172"/>
      <c r="AI457" s="182"/>
      <c r="AJ457" s="182"/>
      <c r="AK457" s="182"/>
      <c r="AL457" s="177"/>
      <c r="AM457" s="182"/>
      <c r="AN457" s="182"/>
      <c r="AO457" s="182"/>
      <c r="AP457" s="177"/>
      <c r="AQ457" s="217" t="s">
        <v>568</v>
      </c>
      <c r="AR457" s="136"/>
      <c r="AS457" s="137" t="s">
        <v>355</v>
      </c>
      <c r="AT457" s="172"/>
      <c r="AU457" s="136" t="s">
        <v>568</v>
      </c>
      <c r="AV457" s="136"/>
      <c r="AW457" s="137" t="s">
        <v>300</v>
      </c>
      <c r="AX457" s="138"/>
    </row>
    <row r="458" spans="1:50" ht="23.25" customHeight="1" x14ac:dyDescent="0.15">
      <c r="A458" s="994"/>
      <c r="B458" s="252"/>
      <c r="C458" s="251"/>
      <c r="D458" s="252"/>
      <c r="E458" s="166"/>
      <c r="F458" s="167"/>
      <c r="G458" s="230" t="s">
        <v>568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568</v>
      </c>
      <c r="AC458" s="133"/>
      <c r="AD458" s="133"/>
      <c r="AE458" s="111" t="s">
        <v>584</v>
      </c>
      <c r="AF458" s="112"/>
      <c r="AG458" s="112"/>
      <c r="AH458" s="112"/>
      <c r="AI458" s="111" t="s">
        <v>568</v>
      </c>
      <c r="AJ458" s="112"/>
      <c r="AK458" s="112"/>
      <c r="AL458" s="112"/>
      <c r="AM458" s="111" t="s">
        <v>567</v>
      </c>
      <c r="AN458" s="112"/>
      <c r="AO458" s="112"/>
      <c r="AP458" s="113"/>
      <c r="AQ458" s="111" t="s">
        <v>568</v>
      </c>
      <c r="AR458" s="112"/>
      <c r="AS458" s="112"/>
      <c r="AT458" s="113"/>
      <c r="AU458" s="112" t="s">
        <v>611</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568</v>
      </c>
      <c r="AC459" s="221"/>
      <c r="AD459" s="221"/>
      <c r="AE459" s="111" t="s">
        <v>584</v>
      </c>
      <c r="AF459" s="112"/>
      <c r="AG459" s="112"/>
      <c r="AH459" s="113"/>
      <c r="AI459" s="111" t="s">
        <v>568</v>
      </c>
      <c r="AJ459" s="112"/>
      <c r="AK459" s="112"/>
      <c r="AL459" s="112"/>
      <c r="AM459" s="111" t="s">
        <v>567</v>
      </c>
      <c r="AN459" s="112"/>
      <c r="AO459" s="112"/>
      <c r="AP459" s="113"/>
      <c r="AQ459" s="111" t="s">
        <v>584</v>
      </c>
      <c r="AR459" s="112"/>
      <c r="AS459" s="112"/>
      <c r="AT459" s="113"/>
      <c r="AU459" s="112" t="s">
        <v>611</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568</v>
      </c>
      <c r="AF460" s="112"/>
      <c r="AG460" s="112"/>
      <c r="AH460" s="113"/>
      <c r="AI460" s="111" t="s">
        <v>584</v>
      </c>
      <c r="AJ460" s="112"/>
      <c r="AK460" s="112"/>
      <c r="AL460" s="112"/>
      <c r="AM460" s="111" t="s">
        <v>567</v>
      </c>
      <c r="AN460" s="112"/>
      <c r="AO460" s="112"/>
      <c r="AP460" s="113"/>
      <c r="AQ460" s="111" t="s">
        <v>568</v>
      </c>
      <c r="AR460" s="112"/>
      <c r="AS460" s="112"/>
      <c r="AT460" s="113"/>
      <c r="AU460" s="112" t="s">
        <v>611</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t="s">
        <v>584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572</v>
      </c>
      <c r="AE702" s="896"/>
      <c r="AF702" s="896"/>
      <c r="AG702" s="885" t="s">
        <v>612</v>
      </c>
      <c r="AH702" s="886"/>
      <c r="AI702" s="886"/>
      <c r="AJ702" s="886"/>
      <c r="AK702" s="886"/>
      <c r="AL702" s="886"/>
      <c r="AM702" s="886"/>
      <c r="AN702" s="886"/>
      <c r="AO702" s="886"/>
      <c r="AP702" s="886"/>
      <c r="AQ702" s="886"/>
      <c r="AR702" s="886"/>
      <c r="AS702" s="886"/>
      <c r="AT702" s="886"/>
      <c r="AU702" s="886"/>
      <c r="AV702" s="886"/>
      <c r="AW702" s="886"/>
      <c r="AX702" s="887"/>
    </row>
    <row r="703" spans="1:50" ht="41.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4" t="s">
        <v>613</v>
      </c>
      <c r="AH703" s="665"/>
      <c r="AI703" s="665"/>
      <c r="AJ703" s="665"/>
      <c r="AK703" s="665"/>
      <c r="AL703" s="665"/>
      <c r="AM703" s="665"/>
      <c r="AN703" s="665"/>
      <c r="AO703" s="665"/>
      <c r="AP703" s="665"/>
      <c r="AQ703" s="665"/>
      <c r="AR703" s="665"/>
      <c r="AS703" s="665"/>
      <c r="AT703" s="665"/>
      <c r="AU703" s="665"/>
      <c r="AV703" s="665"/>
      <c r="AW703" s="665"/>
      <c r="AX703" s="666"/>
    </row>
    <row r="704" spans="1:50" ht="57.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614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572</v>
      </c>
      <c r="AE705" s="733"/>
      <c r="AF705" s="733"/>
      <c r="AG705" s="160" t="s">
        <v>615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655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655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4"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572</v>
      </c>
      <c r="AE708" s="668"/>
      <c r="AF708" s="668"/>
      <c r="AG708" s="526" t="s">
        <v>616</v>
      </c>
      <c r="AH708" s="527"/>
      <c r="AI708" s="527"/>
      <c r="AJ708" s="527"/>
      <c r="AK708" s="527"/>
      <c r="AL708" s="527"/>
      <c r="AM708" s="527"/>
      <c r="AN708" s="527"/>
      <c r="AO708" s="527"/>
      <c r="AP708" s="527"/>
      <c r="AQ708" s="527"/>
      <c r="AR708" s="527"/>
      <c r="AS708" s="527"/>
      <c r="AT708" s="527"/>
      <c r="AU708" s="527"/>
      <c r="AV708" s="527"/>
      <c r="AW708" s="527"/>
      <c r="AX708" s="528"/>
    </row>
    <row r="709" spans="1:50" ht="71.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572</v>
      </c>
      <c r="AE709" s="155"/>
      <c r="AF709" s="155"/>
      <c r="AG709" s="664" t="s">
        <v>617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656</v>
      </c>
      <c r="AE710" s="155"/>
      <c r="AF710" s="155"/>
      <c r="AG710" s="664" t="s">
        <v>568</v>
      </c>
      <c r="AH710" s="665"/>
      <c r="AI710" s="665"/>
      <c r="AJ710" s="665"/>
      <c r="AK710" s="665"/>
      <c r="AL710" s="665"/>
      <c r="AM710" s="665"/>
      <c r="AN710" s="665"/>
      <c r="AO710" s="665"/>
      <c r="AP710" s="665"/>
      <c r="AQ710" s="665"/>
      <c r="AR710" s="665"/>
      <c r="AS710" s="665"/>
      <c r="AT710" s="665"/>
      <c r="AU710" s="665"/>
      <c r="AV710" s="665"/>
      <c r="AW710" s="665"/>
      <c r="AX710" s="666"/>
    </row>
    <row r="711" spans="1:50" ht="41.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4" t="s">
        <v>618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656</v>
      </c>
      <c r="AE712" s="586"/>
      <c r="AF712" s="586"/>
      <c r="AG712" s="594" t="s">
        <v>568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656</v>
      </c>
      <c r="AE713" s="155"/>
      <c r="AF713" s="156"/>
      <c r="AG713" s="664" t="s">
        <v>611</v>
      </c>
      <c r="AH713" s="665"/>
      <c r="AI713" s="665"/>
      <c r="AJ713" s="665"/>
      <c r="AK713" s="665"/>
      <c r="AL713" s="665"/>
      <c r="AM713" s="665"/>
      <c r="AN713" s="665"/>
      <c r="AO713" s="665"/>
      <c r="AP713" s="665"/>
      <c r="AQ713" s="665"/>
      <c r="AR713" s="665"/>
      <c r="AS713" s="665"/>
      <c r="AT713" s="665"/>
      <c r="AU713" s="665"/>
      <c r="AV713" s="665"/>
      <c r="AW713" s="665"/>
      <c r="AX713" s="666"/>
    </row>
    <row r="714" spans="1:50" ht="54"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572</v>
      </c>
      <c r="AE714" s="592"/>
      <c r="AF714" s="593"/>
      <c r="AG714" s="689" t="s">
        <v>619</v>
      </c>
      <c r="AH714" s="690"/>
      <c r="AI714" s="690"/>
      <c r="AJ714" s="690"/>
      <c r="AK714" s="690"/>
      <c r="AL714" s="690"/>
      <c r="AM714" s="690"/>
      <c r="AN714" s="690"/>
      <c r="AO714" s="690"/>
      <c r="AP714" s="690"/>
      <c r="AQ714" s="690"/>
      <c r="AR714" s="690"/>
      <c r="AS714" s="690"/>
      <c r="AT714" s="690"/>
      <c r="AU714" s="690"/>
      <c r="AV714" s="690"/>
      <c r="AW714" s="690"/>
      <c r="AX714" s="691"/>
    </row>
    <row r="715" spans="1:50" ht="4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572</v>
      </c>
      <c r="AE715" s="668"/>
      <c r="AF715" s="777"/>
      <c r="AG715" s="526" t="s">
        <v>620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572</v>
      </c>
      <c r="AE716" s="759"/>
      <c r="AF716" s="759"/>
      <c r="AG716" s="664" t="s">
        <v>621</v>
      </c>
      <c r="AH716" s="665"/>
      <c r="AI716" s="665"/>
      <c r="AJ716" s="665"/>
      <c r="AK716" s="665"/>
      <c r="AL716" s="665"/>
      <c r="AM716" s="665"/>
      <c r="AN716" s="665"/>
      <c r="AO716" s="665"/>
      <c r="AP716" s="665"/>
      <c r="AQ716" s="665"/>
      <c r="AR716" s="665"/>
      <c r="AS716" s="665"/>
      <c r="AT716" s="665"/>
      <c r="AU716" s="665"/>
      <c r="AV716" s="665"/>
      <c r="AW716" s="665"/>
      <c r="AX716" s="666"/>
    </row>
    <row r="717" spans="1:50" ht="37.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572</v>
      </c>
      <c r="AE717" s="155"/>
      <c r="AF717" s="155"/>
      <c r="AG717" s="664" t="s">
        <v>622</v>
      </c>
      <c r="AH717" s="665"/>
      <c r="AI717" s="665"/>
      <c r="AJ717" s="665"/>
      <c r="AK717" s="665"/>
      <c r="AL717" s="665"/>
      <c r="AM717" s="665"/>
      <c r="AN717" s="665"/>
      <c r="AO717" s="665"/>
      <c r="AP717" s="665"/>
      <c r="AQ717" s="665"/>
      <c r="AR717" s="665"/>
      <c r="AS717" s="665"/>
      <c r="AT717" s="665"/>
      <c r="AU717" s="665"/>
      <c r="AV717" s="665"/>
      <c r="AW717" s="665"/>
      <c r="AX717" s="666"/>
    </row>
    <row r="718" spans="1:50" ht="80.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572</v>
      </c>
      <c r="AE718" s="155"/>
      <c r="AF718" s="155"/>
      <c r="AG718" s="163" t="s">
        <v>623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656</v>
      </c>
      <c r="AE719" s="668"/>
      <c r="AF719" s="668"/>
      <c r="AG719" s="160" t="s">
        <v>582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657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669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9" customHeight="1" thickBot="1" x14ac:dyDescent="0.2">
      <c r="A729" s="765" t="s">
        <v>674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673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6" customHeight="1" thickBot="1" x14ac:dyDescent="0.2">
      <c r="A733" s="749" t="s">
        <v>257</v>
      </c>
      <c r="B733" s="750"/>
      <c r="C733" s="750"/>
      <c r="D733" s="750"/>
      <c r="E733" s="751"/>
      <c r="F733" s="766" t="s">
        <v>672</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9.25" customHeight="1" thickBot="1" x14ac:dyDescent="0.2">
      <c r="A735" s="611" t="s">
        <v>624</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568</v>
      </c>
      <c r="F737" s="122"/>
      <c r="G737" s="122"/>
      <c r="H737" s="122"/>
      <c r="I737" s="122"/>
      <c r="J737" s="122"/>
      <c r="K737" s="122"/>
      <c r="L737" s="122"/>
      <c r="M737" s="122"/>
      <c r="N737" s="101" t="s">
        <v>539</v>
      </c>
      <c r="O737" s="101"/>
      <c r="P737" s="101"/>
      <c r="Q737" s="101"/>
      <c r="R737" s="122" t="s">
        <v>625</v>
      </c>
      <c r="S737" s="122"/>
      <c r="T737" s="122"/>
      <c r="U737" s="122"/>
      <c r="V737" s="122"/>
      <c r="W737" s="122"/>
      <c r="X737" s="122"/>
      <c r="Y737" s="122"/>
      <c r="Z737" s="122"/>
      <c r="AA737" s="101" t="s">
        <v>538</v>
      </c>
      <c r="AB737" s="101"/>
      <c r="AC737" s="101"/>
      <c r="AD737" s="101"/>
      <c r="AE737" s="122" t="s">
        <v>626</v>
      </c>
      <c r="AF737" s="122"/>
      <c r="AG737" s="122"/>
      <c r="AH737" s="122"/>
      <c r="AI737" s="122"/>
      <c r="AJ737" s="122"/>
      <c r="AK737" s="122"/>
      <c r="AL737" s="122"/>
      <c r="AM737" s="122"/>
      <c r="AN737" s="101" t="s">
        <v>537</v>
      </c>
      <c r="AO737" s="101"/>
      <c r="AP737" s="101"/>
      <c r="AQ737" s="101"/>
      <c r="AR737" s="102" t="s">
        <v>627</v>
      </c>
      <c r="AS737" s="103"/>
      <c r="AT737" s="103"/>
      <c r="AU737" s="103"/>
      <c r="AV737" s="103"/>
      <c r="AW737" s="103"/>
      <c r="AX737" s="104"/>
      <c r="AY737" s="89"/>
      <c r="AZ737" s="89"/>
    </row>
    <row r="738" spans="1:52" ht="24.75" customHeight="1" x14ac:dyDescent="0.15">
      <c r="A738" s="123" t="s">
        <v>536</v>
      </c>
      <c r="B738" s="124"/>
      <c r="C738" s="124"/>
      <c r="D738" s="125"/>
      <c r="E738" s="122" t="s">
        <v>628</v>
      </c>
      <c r="F738" s="122"/>
      <c r="G738" s="122"/>
      <c r="H738" s="122"/>
      <c r="I738" s="122"/>
      <c r="J738" s="122"/>
      <c r="K738" s="122"/>
      <c r="L738" s="122"/>
      <c r="M738" s="122"/>
      <c r="N738" s="101" t="s">
        <v>535</v>
      </c>
      <c r="O738" s="101"/>
      <c r="P738" s="101"/>
      <c r="Q738" s="101"/>
      <c r="R738" s="122" t="s">
        <v>629</v>
      </c>
      <c r="S738" s="122"/>
      <c r="T738" s="122"/>
      <c r="U738" s="122"/>
      <c r="V738" s="122"/>
      <c r="W738" s="122"/>
      <c r="X738" s="122"/>
      <c r="Y738" s="122"/>
      <c r="Z738" s="122"/>
      <c r="AA738" s="101" t="s">
        <v>534</v>
      </c>
      <c r="AB738" s="101"/>
      <c r="AC738" s="101"/>
      <c r="AD738" s="101"/>
      <c r="AE738" s="122" t="s">
        <v>630</v>
      </c>
      <c r="AF738" s="122"/>
      <c r="AG738" s="122"/>
      <c r="AH738" s="122"/>
      <c r="AI738" s="122"/>
      <c r="AJ738" s="122"/>
      <c r="AK738" s="122"/>
      <c r="AL738" s="122"/>
      <c r="AM738" s="122"/>
      <c r="AN738" s="101" t="s">
        <v>530</v>
      </c>
      <c r="AO738" s="101"/>
      <c r="AP738" s="101"/>
      <c r="AQ738" s="101"/>
      <c r="AR738" s="102">
        <v>419</v>
      </c>
      <c r="AS738" s="103"/>
      <c r="AT738" s="103"/>
      <c r="AU738" s="103"/>
      <c r="AV738" s="103"/>
      <c r="AW738" s="103"/>
      <c r="AX738" s="104"/>
    </row>
    <row r="739" spans="1:52" ht="24.75" customHeight="1" thickBot="1" x14ac:dyDescent="0.2">
      <c r="A739" s="126" t="s">
        <v>526</v>
      </c>
      <c r="B739" s="127"/>
      <c r="C739" s="127"/>
      <c r="D739" s="128"/>
      <c r="E739" s="129" t="s">
        <v>573</v>
      </c>
      <c r="F739" s="117"/>
      <c r="G739" s="117"/>
      <c r="H739" s="93" t="str">
        <f>IF(E739="", "", "(")</f>
        <v>(</v>
      </c>
      <c r="I739" s="117"/>
      <c r="J739" s="117"/>
      <c r="K739" s="93" t="str">
        <f>IF(OR(I739="　", I739=""), "", "-")</f>
        <v/>
      </c>
      <c r="L739" s="118">
        <v>422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6" customHeight="1" x14ac:dyDescent="0.15">
      <c r="A779" s="760" t="s">
        <v>508</v>
      </c>
      <c r="B779" s="761"/>
      <c r="C779" s="761"/>
      <c r="D779" s="761"/>
      <c r="E779" s="761"/>
      <c r="F779" s="762"/>
      <c r="G779" s="439" t="s">
        <v>658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9.5" customHeight="1" x14ac:dyDescent="0.15">
      <c r="A781" s="556"/>
      <c r="B781" s="763"/>
      <c r="C781" s="763"/>
      <c r="D781" s="763"/>
      <c r="E781" s="763"/>
      <c r="F781" s="764"/>
      <c r="G781" s="449" t="s">
        <v>659</v>
      </c>
      <c r="H781" s="450"/>
      <c r="I781" s="450"/>
      <c r="J781" s="450"/>
      <c r="K781" s="451"/>
      <c r="L781" s="452" t="s">
        <v>660</v>
      </c>
      <c r="M781" s="453"/>
      <c r="N781" s="453"/>
      <c r="O781" s="453"/>
      <c r="P781" s="453"/>
      <c r="Q781" s="453"/>
      <c r="R781" s="453"/>
      <c r="S781" s="453"/>
      <c r="T781" s="453"/>
      <c r="U781" s="453"/>
      <c r="V781" s="453"/>
      <c r="W781" s="453"/>
      <c r="X781" s="454"/>
      <c r="Y781" s="455">
        <v>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49.5" customHeight="1" x14ac:dyDescent="0.15">
      <c r="A837" s="404">
        <v>1</v>
      </c>
      <c r="B837" s="404">
        <v>1</v>
      </c>
      <c r="C837" s="424" t="s">
        <v>661</v>
      </c>
      <c r="D837" s="418"/>
      <c r="E837" s="418"/>
      <c r="F837" s="418"/>
      <c r="G837" s="418"/>
      <c r="H837" s="418"/>
      <c r="I837" s="418"/>
      <c r="J837" s="419" t="s">
        <v>663</v>
      </c>
      <c r="K837" s="420"/>
      <c r="L837" s="420"/>
      <c r="M837" s="420"/>
      <c r="N837" s="420"/>
      <c r="O837" s="420"/>
      <c r="P837" s="425" t="s">
        <v>662</v>
      </c>
      <c r="Q837" s="317"/>
      <c r="R837" s="317"/>
      <c r="S837" s="317"/>
      <c r="T837" s="317"/>
      <c r="U837" s="317"/>
      <c r="V837" s="317"/>
      <c r="W837" s="317"/>
      <c r="X837" s="317"/>
      <c r="Y837" s="318">
        <v>2</v>
      </c>
      <c r="Z837" s="319"/>
      <c r="AA837" s="319"/>
      <c r="AB837" s="320"/>
      <c r="AC837" s="328" t="s">
        <v>196</v>
      </c>
      <c r="AD837" s="423"/>
      <c r="AE837" s="423"/>
      <c r="AF837" s="423"/>
      <c r="AG837" s="423"/>
      <c r="AH837" s="421" t="s">
        <v>653</v>
      </c>
      <c r="AI837" s="422"/>
      <c r="AJ837" s="422"/>
      <c r="AK837" s="422"/>
      <c r="AL837" s="325" t="s">
        <v>664</v>
      </c>
      <c r="AM837" s="326"/>
      <c r="AN837" s="326"/>
      <c r="AO837" s="327"/>
      <c r="AP837" s="321" t="s">
        <v>665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568</v>
      </c>
      <c r="F1102" s="892"/>
      <c r="G1102" s="892"/>
      <c r="H1102" s="892"/>
      <c r="I1102" s="892"/>
      <c r="J1102" s="419" t="s">
        <v>569</v>
      </c>
      <c r="K1102" s="420"/>
      <c r="L1102" s="420"/>
      <c r="M1102" s="420"/>
      <c r="N1102" s="420"/>
      <c r="O1102" s="420"/>
      <c r="P1102" s="425" t="s">
        <v>568</v>
      </c>
      <c r="Q1102" s="317"/>
      <c r="R1102" s="317"/>
      <c r="S1102" s="317"/>
      <c r="T1102" s="317"/>
      <c r="U1102" s="317"/>
      <c r="V1102" s="317"/>
      <c r="W1102" s="317"/>
      <c r="X1102" s="317"/>
      <c r="Y1102" s="318" t="s">
        <v>570</v>
      </c>
      <c r="Z1102" s="319"/>
      <c r="AA1102" s="319"/>
      <c r="AB1102" s="320"/>
      <c r="AC1102" s="322"/>
      <c r="AD1102" s="322"/>
      <c r="AE1102" s="322"/>
      <c r="AF1102" s="322"/>
      <c r="AG1102" s="322"/>
      <c r="AH1102" s="323" t="s">
        <v>569</v>
      </c>
      <c r="AI1102" s="324"/>
      <c r="AJ1102" s="324"/>
      <c r="AK1102" s="324"/>
      <c r="AL1102" s="325" t="s">
        <v>571</v>
      </c>
      <c r="AM1102" s="326"/>
      <c r="AN1102" s="326"/>
      <c r="AO1102" s="327"/>
      <c r="AP1102" s="321" t="s">
        <v>568</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79" max="49" man="1"/>
    <brk id="699" max="49" man="1"/>
    <brk id="7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572</v>
      </c>
      <c r="C2" s="13" t="str">
        <f>IF(B2="","",A2)</f>
        <v>医療分野の研究開発関連</v>
      </c>
      <c r="D2" s="13" t="str">
        <f>IF(C2="","",IF(D1&lt;&gt;"",CONCATENATE(D1,"、",C2),C2))</f>
        <v>医療分野の研究開発関連</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医療分野の研究開発関連</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医療分野の研究開発関連</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医療分野の研究開発関連</v>
      </c>
      <c r="F8" s="18" t="s">
        <v>234</v>
      </c>
      <c r="G8" s="17"/>
      <c r="H8" s="13" t="str">
        <f t="shared" si="1"/>
        <v/>
      </c>
      <c r="I8" s="13" t="str">
        <f t="shared" si="5"/>
        <v>一般会計</v>
      </c>
      <c r="K8" s="14" t="s">
        <v>227</v>
      </c>
      <c r="L8" s="15"/>
      <c r="M8" s="13" t="str">
        <f t="shared" si="2"/>
        <v/>
      </c>
      <c r="N8" s="13" t="str">
        <f t="shared" si="6"/>
        <v/>
      </c>
      <c r="O8" s="13"/>
      <c r="P8" s="12" t="s">
        <v>196</v>
      </c>
      <c r="Q8" s="17" t="s">
        <v>572</v>
      </c>
      <c r="R8" s="13" t="str">
        <f t="shared" si="3"/>
        <v>その他</v>
      </c>
      <c r="S8" s="13" t="str">
        <f t="shared" si="4"/>
        <v>直接実施、その他</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医療分野の研究開発関連</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t="s">
        <v>572</v>
      </c>
      <c r="C10" s="13" t="str">
        <f t="shared" si="0"/>
        <v>国土強靱化施策</v>
      </c>
      <c r="D10" s="13" t="str">
        <f t="shared" si="8"/>
        <v>医療分野の研究開発関連、国土強靱化施策</v>
      </c>
      <c r="F10" s="18" t="s">
        <v>235</v>
      </c>
      <c r="G10" s="17"/>
      <c r="H10" s="13" t="str">
        <f t="shared" si="1"/>
        <v/>
      </c>
      <c r="I10" s="13" t="str">
        <f t="shared" si="5"/>
        <v>一般会計</v>
      </c>
      <c r="K10" s="14" t="s">
        <v>454</v>
      </c>
      <c r="L10" s="15"/>
      <c r="M10" s="13" t="str">
        <f t="shared" si="2"/>
        <v/>
      </c>
      <c r="N10" s="13" t="str">
        <f t="shared" si="6"/>
        <v/>
      </c>
      <c r="O10" s="13"/>
      <c r="P10" s="13" t="str">
        <f>S8</f>
        <v>直接実施、その他</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医療分野の研究開発関連、国土強靱化施策</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医療分野の研究開発関連、国土強靱化施策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医療分野の研究開発関連、国土強靱化施策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医療分野の研究開発関連、国土強靱化施策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t="s">
        <v>572</v>
      </c>
      <c r="C21" s="13" t="str">
        <f t="shared" si="0"/>
        <v>知的財産</v>
      </c>
      <c r="D21" s="13" t="str">
        <f t="shared" si="8"/>
        <v>医療分野の研究開発関連、国土強靱化施策、知的財産</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医療分野の研究開発関連、国土強靱化施策、知的財産</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医療分野の研究開発関連、国土強靱化施策、知的財産</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医療分野の研究開発関連、国土強靱化施策、知的財産</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医療分野の研究開発関連、国土強靱化施策、知的財産</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医療分野の研究開発関連、国土強靱化施策、知的財産</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2019-08-29T11:36:00Z</cp:lastPrinted>
  <dcterms:created xsi:type="dcterms:W3CDTF">2012-03-13T00:50:25Z</dcterms:created>
  <dcterms:modified xsi:type="dcterms:W3CDTF">2019-09-02T00:30:33Z</dcterms:modified>
</cp:coreProperties>
</file>