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90E346F-F6FC-4B6A-BCEF-A38AB8C32F4E}" xr6:coauthVersionLast="36" xr6:coauthVersionMax="36" xr10:uidLastSave="{00000000-0000-0000-0000-000000000000}"/>
  <bookViews>
    <workbookView xWindow="2269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<sst xmlns="http://schemas.openxmlformats.org/spreadsheetml/2006/main" count="2889" uniqueCount="667">
  <si>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</si>
  <si>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</si>
  <si>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</si>
  <si>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</si>
  <si>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</si>
  <si>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</si>
  <si>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</si>
  <si>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</si>
  <si>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</si>
  <si>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</si>
  <si>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</si>
  <si>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</si>
  <si>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</si>
  <si>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</si>
  <si>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</si>
  <si>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</si>
  <si>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</si>
  <si>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</si>
  <si>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</si>
  <si>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</si>
  <si>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</si>
  <si>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</si>
  <si>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</si>
  <si>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</si>
  <si>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</si>
  <si>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</si>
  <si>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</si>
  <si>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</si>
  <si>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</si>
  <si>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</si>
  <si>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</si>
  <si>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</si>
  <si>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</si>
  <si>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</si>
  <si>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</si>
  <si>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</si>
  <si>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</si>
  <si>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</si>
  <si>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</si>
  <si>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</si>
  <si>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</si>
  <si>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</si>
  <si>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</si>
  <si>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</si>
  <si>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</si>
  <si>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</si>
  <si>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</si>
  <si>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</si>
  <si>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</si>
  <si>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</si>
  <si>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</si>
  <si>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</si>
  <si>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</si>
  <si>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</si>
  <si>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</si>
  <si>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</si>
  <si>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</si>
  <si>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</si>
  <si>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</si>
  <si>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</si>
  <si>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</si>
  <si>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</si>
  <si>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</si>
  <si>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</si>
  <si>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</si>
  <si>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</si>
  <si>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</si>
  <si>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</si>
  <si>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</si>
  <si>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</si>
  <si>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</si>
  <si>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</si>
  <si>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</si>
  <si>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</si>
  <si>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</si>
  <si>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</si>
  <si>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</si>
  <si>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</si>
  <si>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</si>
  <si>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</si>
  <si>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</si>
  <si>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</si>
  <si>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</si>
  <si>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</si>
  <si>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</si>
  <si>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</si>
  <si>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</si>
  <si>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</si>
  <si>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</si>
  <si>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</si>
  <si>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</si>
  <si>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</si>
  <si>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</si>
  <si>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</si>
  <si>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</si>
  <si>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</si>
  <si>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</si>
  <si>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</si>
  <si>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</si>
  <si>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</si>
  <si>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</si>
  <si>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</si>
  <si>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</si>
  <si>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</si>
  <si>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</si>
  <si>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</si>
  <si>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</si>
  <si>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</si>
  <si>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</si>
  <si>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</si>
  <si>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</si>
  <si>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</si>
  <si>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</si>
  <si>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</si>
  <si>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</si>
  <si>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</si>
  <si>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</si>
  <si>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</si>
  <si>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</si>
  <si>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</si>
  <si>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</si>
  <si>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</si>
  <si>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</si>
  <si>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</si>
  <si>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</si>
  <si>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</si>
  <si>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</si>
  <si>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</si>
  <si>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</si>
  <si>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</si>
  <si>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</si>
  <si>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</si>
  <si>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</si>
  <si>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</si>
  <si>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</si>
  <si>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</si>
  <si>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</si>
  <si>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</si>
  <si>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</si>
  <si>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</si>
  <si>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</si>
  <si>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</si>
  <si>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</si>
  <si>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</si>
  <si>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</si>
  <si>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</si>
  <si>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</si>
  <si>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</si>
  <si>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</si>
  <si>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</si>
  <si>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</si>
  <si>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</si>
  <si>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</si>
  <si>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</si>
  <si>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</si>
  <si>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</si>
  <si>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</si>
  <si>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</si>
  <si>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</si>
  <si>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</si>
  <si>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</si>
  <si>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</si>
  <si>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</si>
  <si>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</si>
  <si>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</si>
  <si>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</si>
  <si>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</si>
  <si>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</si>
  <si>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</si>
  <si>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</si>
  <si>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</si>
  <si>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</si>
  <si>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</si>
  <si>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</si>
  <si>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</si>
  <si>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</si>
  <si>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</si>
  <si>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</si>
  <si>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</si>
  <si>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</si>
  <si>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</si>
  <si>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</si>
  <si>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</si>
  <si>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</si>
  <si>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</si>
  <si>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</si>
  <si>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</si>
  <si>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</si>
  <si>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</si>
  <si>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</si>
  <si>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</si>
  <si>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</si>
  <si>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</si>
  <si>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</si>
  <si>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</si>
  <si>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</si>
  <si>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</si>
  <si>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</si>
  <si>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</si>
  <si>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</si>
  <si>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</si>
  <si>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</si>
  <si>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</si>
  <si>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</si>
  <si>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</si>
  <si>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</si>
  <si>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</si>
  <si>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</si>
  <si>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</si>
  <si>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</si>
  <si>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</si>
  <si>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</si>
  <si>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</si>
  <si>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</si>
  <si>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</si>
  <si>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</si>
  <si>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</si>
  <si>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</si>
  <si>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</si>
  <si>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</si>
  <si>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</si>
  <si>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</si>
  <si>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</si>
  <si>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</si>
  <si>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</si>
  <si>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</si>
  <si>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</si>
  <si>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</si>
  <si>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</si>
  <si>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</si>
  <si>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</si>
  <si>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</si>
  <si>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</si>
  <si>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</si>
  <si>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</si>
  <si>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</si>
  <si>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</si>
  <si>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</si>
  <si>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</si>
  <si>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</si>
  <si>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</si>
  <si>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</si>
  <si>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</si>
  <si>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</si>
  <si>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</si>
  <si>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</si>
  <si>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</si>
  <si>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</si>
  <si>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</si>
  <si>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</si>
  <si>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</si>
  <si>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</si>
  <si>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</si>
  <si>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</si>
  <si>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</si>
  <si>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</si>
  <si>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</si>
  <si>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</si>
  <si>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</si>
  <si>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</si>
  <si>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</si>
  <si>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</si>
  <si>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</si>
  <si>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</si>
  <si>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</si>
  <si>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</si>
  <si>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</si>
  <si>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</si>
  <si>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</si>
  <si>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</si>
  <si>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</si>
  <si>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</si>
  <si>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</si>
  <si>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</si>
  <si>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</si>
  <si>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</si>
  <si>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</si>
  <si>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</si>
  <si>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</si>
  <si>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</si>
  <si>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</si>
  <si>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</si>
  <si>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</si>
  <si>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</si>
  <si>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</si>
  <si>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</si>
  <si>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</si>
  <si>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</si>
  <si>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</si>
  <si>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</si>
  <si>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</si>
  <si>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</si>
  <si>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</si>
  <si>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</si>
  <si>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</si>
  <si>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</si>
  <si>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</si>
  <si>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</si>
  <si>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</si>
  <si>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</si>
  <si>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</si>
  <si>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</si>
  <si>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</si>
  <si>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</si>
  <si>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</si>
  <si>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</si>
  <si>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</si>
  <si>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</si>
  <si>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</si>
  <si>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</si>
  <si>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</si>
  <si>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</si>
  <si>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</si>
  <si>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</si>
  <si>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</si>
  <si>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</si>
  <si>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</si>
  <si>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</si>
  <si>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</si>
  <si>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</si>
  <si>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</si>
  <si>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</si>
  <si>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</si>
  <si>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</si>
  <si>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</si>
  <si>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</si>
  <si>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</si>
  <si>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</si>
  <si>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</si>
  <si>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</si>
  <si>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</si>
  <si>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</si>
  <si>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</si>
  <si>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</si>
  <si>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</si>
  <si>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</si>
  <si>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</si>
  <si>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</si>
  <si>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</si>
  <si>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</si>
  <si>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</si>
  <si>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</si>
  <si>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</si>
  <si>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</si>
  <si>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</si>
  <si>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</si>
  <si>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</si>
  <si>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</si>
  <si>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</si>
  <si>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</si>
  <si>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</si>
  <si>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</si>
  <si>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</si>
  <si>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</si>
  <si>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</si>
  <si>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</si>
  <si>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</si>
  <si>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</si>
  <si>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</si>
  <si>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</si>
  <si>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</si>
  <si>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</si>
  <si>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</si>
  <si>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</si>
  <si>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</si>
  <si>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</si>
  <si>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</si>
  <si>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</si>
  <si>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</si>
  <si>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</si>
  <si>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</si>
  <si>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</si>
  <si>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</si>
  <si>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</si>
  <si>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</si>
  <si>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</si>
  <si>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</si>
  <si>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</si>
  <si>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</si>
  <si>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</si>
  <si>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</si>
  <si>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</si>
  <si>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</si>
  <si>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</si>
  <si>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</si>
  <si>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</si>
  <si>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</si>
  <si>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</si>
  <si>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</si>
  <si>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</si>
  <si>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</si>
  <si>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</si>
  <si>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</si>
  <si>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</si>
  <si>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</si>
  <si>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</si>
  <si>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</si>
  <si>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</si>
  <si>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</si>
  <si>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</si>
  <si>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</si>
  <si>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</si>
  <si>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</si>
  <si>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</si>
  <si>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</si>
  <si>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</si>
  <si>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</si>
  <si>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</si>
  <si>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</si>
  <si>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</si>
  <si>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</si>
  <si>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</si>
  <si>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</si>
  <si>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</si>
  <si>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</si>
  <si>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</si>
  <si>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</si>
  <si>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</si>
  <si>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</si>
  <si>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</si>
  <si>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</si>
  <si>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</si>
  <si>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</si>
  <si>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</si>
  <si>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</si>
  <si>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</si>
  <si>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</si>
  <si>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</si>
  <si>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</si>
  <si>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</si>
  <si>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</si>
  <si>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</si>
  <si>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</si>
  <si>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</si>
  <si>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</si>
  <si>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</si>
  <si>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</si>
  <si>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</si>
  <si>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</si>
  <si>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</si>
  <si>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</si>
  <si>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</si>
  <si>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</si>
  <si>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</si>
  <si>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</si>
  <si>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</si>
  <si>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</si>
  <si>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</si>
  <si>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</si>
  <si>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</si>
  <si>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</si>
  <si>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</si>
  <si>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</si>
  <si>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</si>
  <si>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</si>
  <si>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</si>
  <si>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</si>
  <si>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</si>
  <si>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</si>
  <si>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</si>
  <si>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</si>
  <si>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</si>
  <si>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</si>
  <si>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</si>
  <si>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</si>
  <si>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</si>
  <si>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</si>
  <si>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</si>
  <si>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</si>
  <si>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</si>
  <si>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</si>
  <si>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</si>
  <si>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</si>
  <si>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</si>
  <si>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</si>
  <si>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</si>
  <si>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</si>
  <si>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</si>
  <si>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</si>
  <si>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</si>
  <si>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</si>
  <si>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</si>
  <si>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</si>
  <si>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</si>
  <si>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</si>
  <si>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</si>
  <si>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</si>
  <si>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</si>
  <si>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</si>
  <si>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</si>
  <si>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</si>
  <si>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</si>
  <si>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</si>
  <si>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</si>
  <si>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</si>
  <si>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</si>
  <si>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</si>
  <si>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</si>
  <si>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</si>
  <si>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</si>
  <si>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</si>
  <si>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</si>
  <si>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</si>
  <si>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</si>
  <si>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</si>
  <si>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</si>
  <si>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</si>
  <si>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</si>
  <si>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</si>
  <si>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</si>
  <si>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</si>
  <si>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</si>
  <si>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</si>
  <si>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</si>
  <si>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</si>
  <si>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</si>
  <si>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</si>
  <si>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</si>
  <si>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</si>
  <si>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</si>
  <si>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</si>
  <si>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</si>
  <si>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</si>
  <si>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</si>
  <si>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</si>
  <si>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</si>
  <si>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</si>
  <si>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</si>
  <si>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</si>
  <si>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</si>
  <si>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</si>
  <si>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</si>
  <si>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</si>
  <si>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</si>
  <si>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</si>
  <si>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</si>
  <si>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</si>
  <si>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</si>
  <si>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</si>
  <si>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</si>
  <si>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</si>
  <si>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</si>
  <si>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</si>
  <si>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</si>
  <si>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</si>
  <si>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</si>
  <si>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</si>
  <si>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</si>
  <si>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</si>
  <si>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</si>
  <si>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</si>
  <si>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</si>
  <si>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</si>
  <si>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</si>
  <si>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</si>
  <si>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</si>
  <si>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</si>
  <si>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</si>
  <si>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</si>
  <si>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</si>
  <si>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</si>
  <si>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</si>
  <si>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</si>
  <si>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</si>
  <si>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</si>
  <si>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</si>
  <si>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</si>
  <si>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</si>
  <si>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</si>
  <si>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</si>
  <si>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</si>
  <si>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</si>
  <si>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</si>
  <si>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</si>
  <si>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百万円</t>
  </si>
  <si>
    <t>／　　　　　　　　　　　　　　</t>
    <phoneticPr fontId="5"/>
  </si>
  <si>
    <t>○</t>
  </si>
  <si>
    <t>文部科学省</t>
    <phoneticPr fontId="5"/>
  </si>
  <si>
    <t>宇宙・航空分野の戦略的研究開発・国際展開の推進</t>
    <phoneticPr fontId="5"/>
  </si>
  <si>
    <t>研究開発局</t>
    <phoneticPr fontId="5"/>
  </si>
  <si>
    <t>平成２３年度</t>
    <phoneticPr fontId="5"/>
  </si>
  <si>
    <t>終了予定なし</t>
    <phoneticPr fontId="5"/>
  </si>
  <si>
    <t>宇宙開発利用課</t>
    <phoneticPr fontId="5"/>
  </si>
  <si>
    <t>宇宙開発利用課長
藤吉　尚之</t>
    <phoneticPr fontId="5"/>
  </si>
  <si>
    <t>-</t>
    <phoneticPr fontId="5"/>
  </si>
  <si>
    <t>上記目的に照らし、我が国の宇宙開発利用政策推進に係る調査・研究や、国際協力調整に関する各種事務を行う。具体的には、以下の事項を実施。
①宇宙開発利用等に係る国内外の動向調査、その他の事務。
②宇宙分野の国際会議等や二国間の会談等により国際協力・調整を積極的に進め、宇宙分野の戦略的な国際展開を推進。
③政府職員を諸外国の宇宙政策等の中核をなす専門家のもとに派遣し、調査・協力業務に当たらせ、宇宙分野の国際動向・技術動向の情報収集体制を強化。
④宇宙インフラの海外展開に資する、アジア等の宇宙新興国に対する宇宙分野の人材育成等に係る調査・研究。</t>
    <phoneticPr fontId="5"/>
  </si>
  <si>
    <t>-</t>
    <phoneticPr fontId="5"/>
  </si>
  <si>
    <t>在外研究員等旅費</t>
    <phoneticPr fontId="5"/>
  </si>
  <si>
    <t>庁費</t>
  </si>
  <si>
    <t>職員旅費</t>
  </si>
  <si>
    <t>地球観測技術等調査研究委託費</t>
  </si>
  <si>
    <t>非常勤職員手当</t>
  </si>
  <si>
    <t>国際協力・交流により、世界的な共通課題への対応を図るべく、諸外国との協力関係を拡大するため、アジア・太平洋地域宇宙機関会議（APRSAF)に各国から参加を得る。</t>
    <phoneticPr fontId="5"/>
  </si>
  <si>
    <t>人</t>
    <phoneticPr fontId="5"/>
  </si>
  <si>
    <t>レジストレーションデータ</t>
    <phoneticPr fontId="5"/>
  </si>
  <si>
    <t>国内外での動向調査、
国際会議への参加などの実績</t>
    <phoneticPr fontId="5"/>
  </si>
  <si>
    <t>回</t>
    <phoneticPr fontId="5"/>
  </si>
  <si>
    <t>諸外国の宇宙政策などの中核をなす専門家の元への派遣人数</t>
    <phoneticPr fontId="5"/>
  </si>
  <si>
    <t>｛職員旅費＋委員等旅費（実績）｝／｛国内外への動向調査回数＋国際会議出席等の実績回数｝　　</t>
    <phoneticPr fontId="5"/>
  </si>
  <si>
    <t>百万円</t>
    <phoneticPr fontId="5"/>
  </si>
  <si>
    <t>百万円/回</t>
    <phoneticPr fontId="5"/>
  </si>
  <si>
    <t>21.6/188</t>
    <phoneticPr fontId="5"/>
  </si>
  <si>
    <t>21.8/188</t>
    <phoneticPr fontId="5"/>
  </si>
  <si>
    <t>在外研究員旅費（実績）／諸外国の宇宙政策等の中核をなす専門家の元への派遣人数(（前年度＋当該年度）÷2）</t>
    <phoneticPr fontId="5"/>
  </si>
  <si>
    <t>百万円/人</t>
    <phoneticPr fontId="5"/>
  </si>
  <si>
    <t>19.9/4</t>
  </si>
  <si>
    <t>23.1/4</t>
  </si>
  <si>
    <t>_</t>
  </si>
  <si>
    <t>_</t>
    <phoneticPr fontId="5"/>
  </si>
  <si>
    <t>件</t>
    <phoneticPr fontId="5"/>
  </si>
  <si>
    <t>_</t>
    <phoneticPr fontId="5"/>
  </si>
  <si>
    <t>宇宙開発利用政策推進に係る調査・研究や、国際協力調整によって、戦略的研究開発・国際展開の推進に寄与する。</t>
    <phoneticPr fontId="5"/>
  </si>
  <si>
    <t>-</t>
    <phoneticPr fontId="5"/>
  </si>
  <si>
    <t>-</t>
    <phoneticPr fontId="5"/>
  </si>
  <si>
    <t>本事業は、宇宙基本計画の実現に必要な研究や国際調整等を推進するために必要な経費であることから、国民や社会のニーズを踏まえたものである。</t>
    <phoneticPr fontId="5"/>
  </si>
  <si>
    <t>本事業にかかる経費は、我が国の宇宙開発利用に係る政策推進のための事務等に使用するものであることから、国が実施するものである。</t>
    <phoneticPr fontId="5"/>
  </si>
  <si>
    <t>本事業は、宇宙基本計画に記載された政策推進に必要な事業であるため、優先度が高く、必要かつ適切な事業である。</t>
    <phoneticPr fontId="5"/>
  </si>
  <si>
    <t>本事業にかかる経費は、我が国の宇宙開発利用に係る政策推進のための事務等に使用するものであることから、国が実施するべき取組であり、負担関係は妥当である。</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</si>
  <si>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また、文部科学省が直接実施するものについては、会計規則に基づき適切に処理している。</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</si>
  <si>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</si>
  <si>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また、文部科学省が直接実施するものについては、会計規則に基づき適切に処理している。</t>
    <phoneticPr fontId="5"/>
  </si>
  <si>
    <t>本事業において公募・委託を行う際には、競争入札等によりコストの低減を図ると共に、文部科学省が直接実施するものについては、会計規則に基づき適切に処理している。</t>
    <phoneticPr fontId="5"/>
  </si>
  <si>
    <t>23-0059</t>
    <phoneticPr fontId="5"/>
  </si>
  <si>
    <t>24-0304</t>
    <phoneticPr fontId="5"/>
  </si>
  <si>
    <t>25-0298</t>
    <phoneticPr fontId="5"/>
  </si>
  <si>
    <t>26-0292</t>
    <phoneticPr fontId="5"/>
  </si>
  <si>
    <t>27-0282</t>
    <phoneticPr fontId="5"/>
  </si>
  <si>
    <t>28-0279</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</si>
  <si>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</si>
  <si>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</si>
  <si>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</si>
  <si>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</si>
  <si>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t>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</si>
  <si>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</si>
  <si>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</si>
  <si>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</si>
  <si>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</si>
  <si>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</si>
  <si>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旅費</t>
    <rPh sb="0" eb="2">
      <t>リョヒ</t>
    </rPh>
    <phoneticPr fontId="5"/>
  </si>
  <si>
    <t>一般財団法人リモート・センシング技術センター</t>
    <rPh sb="0" eb="2">
      <t>イッパン</t>
    </rPh>
    <rPh sb="2" eb="4">
      <t>ザイダン</t>
    </rPh>
    <rPh sb="4" eb="6">
      <t>ホウジン</t>
    </rPh>
    <rPh sb="16" eb="18">
      <t>ギジュツ</t>
    </rPh>
    <phoneticPr fontId="5"/>
  </si>
  <si>
    <t>-</t>
    <phoneticPr fontId="5"/>
  </si>
  <si>
    <t>A.一般財団法人リモート・センシング技術センター</t>
    <rPh sb="2" eb="4">
      <t>イッパン</t>
    </rPh>
    <rPh sb="4" eb="8">
      <t>ザイダンホウジン</t>
    </rPh>
    <rPh sb="18" eb="20">
      <t>ギジュツ</t>
    </rPh>
    <phoneticPr fontId="5"/>
  </si>
  <si>
    <t>「国内教育研究機関における宇宙開発利用分野の研究シーズ及び当該シーズの海外における協力ニーズに係る調査検討」を実施</t>
    <rPh sb="55" eb="57">
      <t>ジッシ</t>
    </rPh>
    <phoneticPr fontId="5"/>
  </si>
  <si>
    <t>事業実施費</t>
    <rPh sb="0" eb="4">
      <t>ジギョウジッシ</t>
    </rPh>
    <rPh sb="4" eb="5">
      <t>ヒ</t>
    </rPh>
    <phoneticPr fontId="5"/>
  </si>
  <si>
    <t>-</t>
    <phoneticPr fontId="5"/>
  </si>
  <si>
    <t>-</t>
    <phoneticPr fontId="5"/>
  </si>
  <si>
    <t>15.9/138</t>
    <phoneticPr fontId="5"/>
  </si>
  <si>
    <t>23.3/3</t>
    <phoneticPr fontId="5"/>
  </si>
  <si>
    <t>28.3/3</t>
    <phoneticPr fontId="5"/>
  </si>
  <si>
    <t>24.7/135</t>
    <phoneticPr fontId="5"/>
  </si>
  <si>
    <t>宇宙基本計画（平成28年4月1日閣議決定） 等</t>
    <phoneticPr fontId="5"/>
  </si>
  <si>
    <t xml:space="preserve">「宇宙基本計画」（平成28年4月1日閣議決定）に掲げられた「宇宙外交の推進及び宇宙分野に関連する海外展開戦略の強化」等を踏まえ、戦略的研究・国際展開の推進を図る。 </t>
    <phoneticPr fontId="5"/>
  </si>
  <si>
    <t>有</t>
  </si>
  <si>
    <t>無</t>
  </si>
  <si>
    <t>‐</t>
  </si>
  <si>
    <t>成果実績である平成30年のアジア・太平洋地域宇宙機関会議（APRSAF）の参加者数は成果目標を上回っており、目標に見合った実績と言える。</t>
    <phoneticPr fontId="5"/>
  </si>
  <si>
    <t>平成30年度においては、国連の委員会等の国際宇宙会議への積極的な出席、二国間会談の実施等、日本の国際的な宇宙協力の推進に貢献しており、見込みに見合った実績を上げた。</t>
    <rPh sb="43" eb="44">
      <t>ナド</t>
    </rPh>
    <phoneticPr fontId="5"/>
  </si>
  <si>
    <t>本事業において、公募・委託を行う際には、支出先の選定にあたり、十分な公告期間を確保して公募を実施するなど、その妥当性や競争性の確保に努めている。一者応札となった案件については、国内外の宇宙関係機関の研究開発動向について幅広い知見を要することから、応札者が限られたものと考えているが、引き続き十分な公告期間を確保して公募を実施するなど、競争性の確保に努めたい。</t>
    <rPh sb="88" eb="90">
      <t>コクナイ</t>
    </rPh>
    <rPh sb="90" eb="91">
      <t>ガイ</t>
    </rPh>
    <rPh sb="92" eb="94">
      <t>ウチュウ</t>
    </rPh>
    <rPh sb="94" eb="96">
      <t>カンケイ</t>
    </rPh>
    <rPh sb="96" eb="98">
      <t>キカン</t>
    </rPh>
    <rPh sb="99" eb="101">
      <t>ケンキュウ</t>
    </rPh>
    <rPh sb="101" eb="103">
      <t>カイハツ</t>
    </rPh>
    <rPh sb="103" eb="105">
      <t>ドウコウ</t>
    </rPh>
    <rPh sb="109" eb="111">
      <t>ハバヒロ</t>
    </rPh>
    <rPh sb="112" eb="114">
      <t>チケン</t>
    </rPh>
    <phoneticPr fontId="5"/>
  </si>
  <si>
    <t>当初予定していた会議をメール・電話等での対応に切り換えたことにより、職員旅費や委員等旅費の不用額が大きくなった等の理由による。</t>
    <rPh sb="0" eb="2">
      <t>トウショ</t>
    </rPh>
    <rPh sb="2" eb="4">
      <t>ヨテイ</t>
    </rPh>
    <rPh sb="8" eb="10">
      <t>カイギ</t>
    </rPh>
    <rPh sb="15" eb="17">
      <t>デンワ</t>
    </rPh>
    <rPh sb="17" eb="18">
      <t>ナド</t>
    </rPh>
    <rPh sb="20" eb="22">
      <t>タイオウ</t>
    </rPh>
    <rPh sb="23" eb="24">
      <t>キ</t>
    </rPh>
    <rPh sb="25" eb="26">
      <t>カ</t>
    </rPh>
    <rPh sb="34" eb="36">
      <t>ショクイン</t>
    </rPh>
    <rPh sb="36" eb="38">
      <t>リョヒ</t>
    </rPh>
    <rPh sb="39" eb="41">
      <t>イイン</t>
    </rPh>
    <rPh sb="41" eb="42">
      <t>トウ</t>
    </rPh>
    <rPh sb="42" eb="44">
      <t>リョヒ</t>
    </rPh>
    <rPh sb="45" eb="47">
      <t>フヨウ</t>
    </rPh>
    <rPh sb="47" eb="48">
      <t>ガク</t>
    </rPh>
    <rPh sb="49" eb="50">
      <t>オオ</t>
    </rPh>
    <rPh sb="55" eb="56">
      <t>ナド</t>
    </rPh>
    <rPh sb="57" eb="59">
      <t>リユウ</t>
    </rPh>
    <phoneticPr fontId="5"/>
  </si>
  <si>
    <t>アジア・太平洋地域宇宙機関会議（APRSAF）の参加者数
（中間目標年度・目標最終年度には30年度事業の目標値を記載している）</t>
    <phoneticPr fontId="5"/>
  </si>
  <si>
    <t>-</t>
    <phoneticPr fontId="5"/>
  </si>
  <si>
    <t>今後も引き続き、事業の効率的な実施に努めていくものとする。また、今後の事業の実施に当たっては、予算規模を踏まえ、引き続き適切に実施していくものとする。</t>
    <phoneticPr fontId="5"/>
  </si>
  <si>
    <t>本事業により、我が国における宇宙外交や国際協力の推進、宇宙システム海外展開への貢献がなされている。本事業にかかる経費は、文部科学省において直接執行しているものについては会計規則に基づき適切な処理を行い、公募・委託については透明性・公平性を確保することに努めている。</t>
    <rPh sb="119" eb="121">
      <t>カクホ</t>
    </rPh>
    <phoneticPr fontId="5"/>
  </si>
  <si>
    <t>外部有識者による点検対象外</t>
    <phoneticPr fontId="5"/>
  </si>
  <si>
    <t>１．事業評価の観点：この事業は、戦略的研究開発・国際展開の推進を図るため、宇宙開発利用政策推進に係る調査・研究を委託実施等するものであり、契約・執行手続き等の観点から検証を行った。
２．所見：この事業は、我が国の宇宙外交や宇宙関連システムの発展のために、多様な取り組みを実施していることが認められる。一方で、契約においては、競争参加条件を見直すなど、より一層の契約の競争性と透明性の確保に努めるべきである。</t>
    <phoneticPr fontId="5"/>
  </si>
  <si>
    <t>引き続き、十分な公告期間の確保及び周知により、競争性の確保に努める。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</si>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</sst>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19051</xdr:colOff>
      <xdr:row>742</xdr:row>
      <xdr:rowOff>1</xdr:rowOff>
    </xdr:from>
    <xdr:to>
      <xdr:col>30</xdr:col>
      <xdr:colOff>1</xdr:colOff>
      <xdr:row>744</xdr:row>
      <xdr:rowOff>163287</xdr:rowOff>
    </xdr:to>
    <xdr:sp macro="" textlink="">
      <xdr:nvSpPr>
        <xdr:cNvPr id="3" name="テキスト ボックス 2">
          <a:extLst>
            <a:ext uri="{FF2B5EF4-FFF2-40B4-BE49-F238E27FC236}">
              <a16:creationId xmlns:a16="http://schemas.microsoft.com/office/drawing/2014/main" id="{FF1E515E-C2D0-4343-9321-E80964653CD1}"/>
            </a:ext>
          </a:extLst>
        </xdr:cNvPr>
        <xdr:cNvSpPr txBox="1"/>
      </xdr:nvSpPr>
      <xdr:spPr>
        <a:xfrm>
          <a:off x="1619251" y="60740926"/>
          <a:ext cx="4381500" cy="868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71</a:t>
          </a:r>
          <a:r>
            <a:rPr kumimoji="1" lang="ja-JP" altLang="en-US" sz="1600"/>
            <a:t>百万円</a:t>
          </a:r>
        </a:p>
      </xdr:txBody>
    </xdr:sp>
    <xdr:clientData/>
  </xdr:twoCellAnchor>
  <xdr:twoCellAnchor>
    <xdr:from>
      <xdr:col>32</xdr:col>
      <xdr:colOff>171450</xdr:colOff>
      <xdr:row>741</xdr:row>
      <xdr:rowOff>351063</xdr:rowOff>
    </xdr:from>
    <xdr:to>
      <xdr:col>49</xdr:col>
      <xdr:colOff>400050</xdr:colOff>
      <xdr:row>746</xdr:row>
      <xdr:rowOff>342899</xdr:rowOff>
    </xdr:to>
    <xdr:sp macro="" textlink="">
      <xdr:nvSpPr>
        <xdr:cNvPr id="4" name="テキスト ボックス 3">
          <a:extLst>
            <a:ext uri="{FF2B5EF4-FFF2-40B4-BE49-F238E27FC236}">
              <a16:creationId xmlns:a16="http://schemas.microsoft.com/office/drawing/2014/main" id="{3881058C-7A9D-49E8-9167-CDD8DC0ECD1B}"/>
            </a:ext>
          </a:extLst>
        </xdr:cNvPr>
        <xdr:cNvSpPr txBox="1"/>
      </xdr:nvSpPr>
      <xdr:spPr>
        <a:xfrm>
          <a:off x="6572250" y="60739563"/>
          <a:ext cx="3629025" cy="1753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内訳：</a:t>
          </a:r>
          <a:endParaRPr kumimoji="1" lang="en-US" altLang="ja-JP" sz="1100"/>
        </a:p>
        <a:p>
          <a:r>
            <a:rPr kumimoji="1" lang="ja-JP" altLang="en-US" sz="1100"/>
            <a:t>非常勤職員手当</a:t>
          </a:r>
          <a:r>
            <a:rPr kumimoji="1" lang="en-US" altLang="ja-JP" sz="1100"/>
            <a:t>	7</a:t>
          </a:r>
          <a:r>
            <a:rPr kumimoji="1" lang="ja-JP" altLang="en-US" sz="1100"/>
            <a:t>百万円</a:t>
          </a:r>
          <a:endParaRPr kumimoji="1" lang="en-US" altLang="ja-JP" sz="1100"/>
        </a:p>
        <a:p>
          <a:r>
            <a:rPr kumimoji="1" lang="ja-JP" altLang="en-US" sz="1100"/>
            <a:t>諸謝金</a:t>
          </a:r>
          <a:r>
            <a:rPr kumimoji="1" lang="en-US" altLang="ja-JP" sz="1100"/>
            <a:t>		0.2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職員旅費</a:t>
          </a:r>
          <a:r>
            <a:rPr kumimoji="1" lang="en-US" altLang="ja-JP" sz="1100"/>
            <a:t>		12</a:t>
          </a:r>
          <a:r>
            <a:rPr kumimoji="1" lang="ja-JP" altLang="en-US" sz="1100"/>
            <a:t>百万円</a:t>
          </a:r>
          <a:r>
            <a:rPr kumimoji="1" lang="ja-JP" altLang="ja-JP" sz="1100">
              <a:solidFill>
                <a:schemeClr val="dk1"/>
              </a:solidFill>
              <a:effectLst/>
              <a:latin typeface="+mn-lt"/>
              <a:ea typeface="+mn-ea"/>
              <a:cs typeface="+mn-cs"/>
            </a:rPr>
            <a:t>　　を含む</a:t>
          </a:r>
          <a:endParaRPr kumimoji="1" lang="en-US" altLang="ja-JP" sz="1100"/>
        </a:p>
        <a:p>
          <a:r>
            <a:rPr kumimoji="1" lang="ja-JP" altLang="en-US" sz="1100"/>
            <a:t>委員等旅費</a:t>
          </a:r>
          <a:r>
            <a:rPr kumimoji="1" lang="en-US" altLang="ja-JP" sz="1100"/>
            <a:t>		3</a:t>
          </a:r>
          <a:r>
            <a:rPr kumimoji="1" lang="ja-JP" altLang="en-US" sz="1100"/>
            <a:t>百万円　</a:t>
          </a:r>
          <a:endParaRPr kumimoji="1" lang="en-US" altLang="ja-JP" sz="1100"/>
        </a:p>
        <a:p>
          <a:r>
            <a:rPr kumimoji="1" lang="ja-JP" altLang="en-US" sz="1100"/>
            <a:t>在外研究員旅費</a:t>
          </a:r>
          <a:r>
            <a:rPr kumimoji="1" lang="en-US" altLang="ja-JP" sz="1100"/>
            <a:t>	23</a:t>
          </a:r>
          <a:r>
            <a:rPr kumimoji="1" lang="ja-JP" altLang="en-US" sz="1100"/>
            <a:t>百万円</a:t>
          </a:r>
          <a:endParaRPr kumimoji="1" lang="en-US" altLang="ja-JP" sz="1100"/>
        </a:p>
        <a:p>
          <a:r>
            <a:rPr kumimoji="1" lang="ja-JP" altLang="en-US" sz="1100"/>
            <a:t>庁費</a:t>
          </a:r>
          <a:r>
            <a:rPr kumimoji="1" lang="en-US" altLang="ja-JP" sz="1100"/>
            <a:t>		17</a:t>
          </a:r>
          <a:r>
            <a:rPr kumimoji="1" lang="ja-JP" altLang="en-US" sz="1100"/>
            <a:t>百万円</a:t>
          </a:r>
        </a:p>
      </xdr:txBody>
    </xdr:sp>
    <xdr:clientData/>
  </xdr:twoCellAnchor>
  <xdr:twoCellAnchor>
    <xdr:from>
      <xdr:col>8</xdr:col>
      <xdr:colOff>19051</xdr:colOff>
      <xdr:row>751</xdr:row>
      <xdr:rowOff>13607</xdr:rowOff>
    </xdr:from>
    <xdr:to>
      <xdr:col>29</xdr:col>
      <xdr:colOff>190502</xdr:colOff>
      <xdr:row>753</xdr:row>
      <xdr:rowOff>176892</xdr:rowOff>
    </xdr:to>
    <xdr:sp macro="" textlink="">
      <xdr:nvSpPr>
        <xdr:cNvPr id="7" name="テキスト ボックス 6">
          <a:extLst>
            <a:ext uri="{FF2B5EF4-FFF2-40B4-BE49-F238E27FC236}">
              <a16:creationId xmlns:a16="http://schemas.microsoft.com/office/drawing/2014/main" id="{5A8462CC-8828-4BE3-A5D6-925F9FB69D42}"/>
            </a:ext>
          </a:extLst>
        </xdr:cNvPr>
        <xdr:cNvSpPr txBox="1"/>
      </xdr:nvSpPr>
      <xdr:spPr>
        <a:xfrm>
          <a:off x="1619251" y="63926357"/>
          <a:ext cx="4371976" cy="8681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（一財）リモート・センシング技術センター</a:t>
          </a:r>
          <a:endParaRPr kumimoji="1" lang="en-US" altLang="ja-JP" sz="1600"/>
        </a:p>
        <a:p>
          <a:pPr algn="ctr"/>
          <a:r>
            <a:rPr kumimoji="1" lang="en-US" altLang="ja-JP" sz="1600"/>
            <a:t>8</a:t>
          </a:r>
          <a:r>
            <a:rPr kumimoji="1" lang="ja-JP" altLang="en-US" sz="1600"/>
            <a:t>百万円</a:t>
          </a:r>
        </a:p>
      </xdr:txBody>
    </xdr:sp>
    <xdr:clientData/>
  </xdr:twoCellAnchor>
  <xdr:twoCellAnchor>
    <xdr:from>
      <xdr:col>8</xdr:col>
      <xdr:colOff>47625</xdr:colOff>
      <xdr:row>753</xdr:row>
      <xdr:rowOff>285750</xdr:rowOff>
    </xdr:from>
    <xdr:to>
      <xdr:col>29</xdr:col>
      <xdr:colOff>190501</xdr:colOff>
      <xdr:row>757</xdr:row>
      <xdr:rowOff>28575</xdr:rowOff>
    </xdr:to>
    <xdr:sp macro="" textlink="">
      <xdr:nvSpPr>
        <xdr:cNvPr id="8" name="テキスト ボックス 7">
          <a:extLst>
            <a:ext uri="{FF2B5EF4-FFF2-40B4-BE49-F238E27FC236}">
              <a16:creationId xmlns:a16="http://schemas.microsoft.com/office/drawing/2014/main" id="{A85CD8DF-4645-4EB0-98C8-F9E261F5676A}"/>
            </a:ext>
          </a:extLst>
        </xdr:cNvPr>
        <xdr:cNvSpPr txBox="1"/>
      </xdr:nvSpPr>
      <xdr:spPr>
        <a:xfrm>
          <a:off x="1647825" y="64903350"/>
          <a:ext cx="4343401"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国内教育研究機関における宇宙開発利用分野の研究活動状況と海外研究機関との共同研究等のニーズの調査を実施</a:t>
          </a:r>
        </a:p>
      </xdr:txBody>
    </xdr:sp>
    <xdr:clientData/>
  </xdr:twoCellAnchor>
  <xdr:twoCellAnchor>
    <xdr:from>
      <xdr:col>19</xdr:col>
      <xdr:colOff>4764</xdr:colOff>
      <xdr:row>744</xdr:row>
      <xdr:rowOff>163287</xdr:rowOff>
    </xdr:from>
    <xdr:to>
      <xdr:col>19</xdr:col>
      <xdr:colOff>9526</xdr:colOff>
      <xdr:row>751</xdr:row>
      <xdr:rowOff>13607</xdr:rowOff>
    </xdr:to>
    <xdr:cxnSp macro="">
      <xdr:nvCxnSpPr>
        <xdr:cNvPr id="10" name="直線矢印コネクタ 9">
          <a:extLst>
            <a:ext uri="{FF2B5EF4-FFF2-40B4-BE49-F238E27FC236}">
              <a16:creationId xmlns:a16="http://schemas.microsoft.com/office/drawing/2014/main" id="{C6F48ACC-6FA0-4FFB-A80D-3ADCAE65D8CA}"/>
            </a:ext>
          </a:extLst>
        </xdr:cNvPr>
        <xdr:cNvCxnSpPr>
          <a:stCxn id="3" idx="2"/>
          <a:endCxn id="7" idx="0"/>
        </xdr:cNvCxnSpPr>
      </xdr:nvCxnSpPr>
      <xdr:spPr>
        <a:xfrm flipH="1">
          <a:off x="3805239" y="61609062"/>
          <a:ext cx="4762" cy="2317295"/>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38100</xdr:colOff>
      <xdr:row>744</xdr:row>
      <xdr:rowOff>272143</xdr:rowOff>
    </xdr:from>
    <xdr:to>
      <xdr:col>29</xdr:col>
      <xdr:colOff>190500</xdr:colOff>
      <xdr:row>748</xdr:row>
      <xdr:rowOff>152400</xdr:rowOff>
    </xdr:to>
    <xdr:sp macro="" textlink="">
      <xdr:nvSpPr>
        <xdr:cNvPr id="5" name="テキスト ボックス 4">
          <a:extLst>
            <a:ext uri="{FF2B5EF4-FFF2-40B4-BE49-F238E27FC236}">
              <a16:creationId xmlns:a16="http://schemas.microsoft.com/office/drawing/2014/main" id="{16CBA2E5-4056-4847-BE5F-D0917EB85EC9}"/>
            </a:ext>
          </a:extLst>
        </xdr:cNvPr>
        <xdr:cNvSpPr txBox="1"/>
      </xdr:nvSpPr>
      <xdr:spPr>
        <a:xfrm>
          <a:off x="1638300" y="61717918"/>
          <a:ext cx="4352925" cy="1289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我が国における、宇宙システム海外展開への貢献、宇宙外交の推進や、国際的競争力強化等の観点から事務事業を実施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257</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580</v>
      </c>
      <c r="H5" s="559"/>
      <c r="I5" s="559"/>
      <c r="J5" s="559"/>
      <c r="K5" s="559"/>
      <c r="L5" s="559"/>
      <c r="M5" s="560" t="s">
        <v>66</v>
      </c>
      <c r="N5" s="561"/>
      <c r="O5" s="561"/>
      <c r="P5" s="561"/>
      <c r="Q5" s="561"/>
      <c r="R5" s="562"/>
      <c r="S5" s="563" t="s">
        <v>581</v>
      </c>
      <c r="T5" s="559"/>
      <c r="U5" s="559"/>
      <c r="V5" s="559"/>
      <c r="W5" s="559"/>
      <c r="X5" s="564"/>
      <c r="Y5" s="714" t="s">
        <v>3</v>
      </c>
      <c r="Z5" s="715"/>
      <c r="AA5" s="715"/>
      <c r="AB5" s="715"/>
      <c r="AC5" s="715"/>
      <c r="AD5" s="716"/>
      <c r="AE5" s="717" t="s">
        <v>582</v>
      </c>
      <c r="AF5" s="717"/>
      <c r="AG5" s="717"/>
      <c r="AH5" s="717"/>
      <c r="AI5" s="717"/>
      <c r="AJ5" s="717"/>
      <c r="AK5" s="717"/>
      <c r="AL5" s="717"/>
      <c r="AM5" s="717"/>
      <c r="AN5" s="717"/>
      <c r="AO5" s="717"/>
      <c r="AP5" s="718"/>
      <c r="AQ5" s="719" t="s">
        <v>583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584</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宇宙開発利用</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96</v>
      </c>
      <c r="Q13" s="109"/>
      <c r="R13" s="109"/>
      <c r="S13" s="109"/>
      <c r="T13" s="109"/>
      <c r="U13" s="109"/>
      <c r="V13" s="110"/>
      <c r="W13" s="108">
        <v>129.94999999999999</v>
      </c>
      <c r="X13" s="109"/>
      <c r="Y13" s="109"/>
      <c r="Z13" s="109"/>
      <c r="AA13" s="109"/>
      <c r="AB13" s="109"/>
      <c r="AC13" s="110"/>
      <c r="AD13" s="108">
        <v>91</v>
      </c>
      <c r="AE13" s="109"/>
      <c r="AF13" s="109"/>
      <c r="AG13" s="109"/>
      <c r="AH13" s="109"/>
      <c r="AI13" s="109"/>
      <c r="AJ13" s="110"/>
      <c r="AK13" s="108">
        <v>89</v>
      </c>
      <c r="AL13" s="109"/>
      <c r="AM13" s="109"/>
      <c r="AN13" s="109"/>
      <c r="AO13" s="109"/>
      <c r="AP13" s="109"/>
      <c r="AQ13" s="110"/>
      <c r="AR13" s="105">
        <v>89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586</v>
      </c>
      <c r="Q14" s="109"/>
      <c r="R14" s="109"/>
      <c r="S14" s="109"/>
      <c r="T14" s="109"/>
      <c r="U14" s="109"/>
      <c r="V14" s="110"/>
      <c r="W14" s="108" t="s">
        <v>586</v>
      </c>
      <c r="X14" s="109"/>
      <c r="Y14" s="109"/>
      <c r="Z14" s="109"/>
      <c r="AA14" s="109"/>
      <c r="AB14" s="109"/>
      <c r="AC14" s="110"/>
      <c r="AD14" s="108" t="s">
        <v>570</v>
      </c>
      <c r="AE14" s="109"/>
      <c r="AF14" s="109"/>
      <c r="AG14" s="109"/>
      <c r="AH14" s="109"/>
      <c r="AI14" s="109"/>
      <c r="AJ14" s="110"/>
      <c r="AK14" s="108" t="s">
        <v>632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586</v>
      </c>
      <c r="Q15" s="109"/>
      <c r="R15" s="109"/>
      <c r="S15" s="109"/>
      <c r="T15" s="109"/>
      <c r="U15" s="109"/>
      <c r="V15" s="110"/>
      <c r="W15" s="108" t="s">
        <v>586</v>
      </c>
      <c r="X15" s="109"/>
      <c r="Y15" s="109"/>
      <c r="Z15" s="109"/>
      <c r="AA15" s="109"/>
      <c r="AB15" s="109"/>
      <c r="AC15" s="110"/>
      <c r="AD15" s="108" t="s">
        <v>569</v>
      </c>
      <c r="AE15" s="109"/>
      <c r="AF15" s="109"/>
      <c r="AG15" s="109"/>
      <c r="AH15" s="109"/>
      <c r="AI15" s="109"/>
      <c r="AJ15" s="110"/>
      <c r="AK15" s="108" t="s">
        <v>633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586</v>
      </c>
      <c r="Q16" s="109"/>
      <c r="R16" s="109"/>
      <c r="S16" s="109"/>
      <c r="T16" s="109"/>
      <c r="U16" s="109"/>
      <c r="V16" s="110"/>
      <c r="W16" s="108" t="s">
        <v>569</v>
      </c>
      <c r="X16" s="109"/>
      <c r="Y16" s="109"/>
      <c r="Z16" s="109"/>
      <c r="AA16" s="109"/>
      <c r="AB16" s="109"/>
      <c r="AC16" s="110"/>
      <c r="AD16" s="108" t="s">
        <v>586</v>
      </c>
      <c r="AE16" s="109"/>
      <c r="AF16" s="109"/>
      <c r="AG16" s="109"/>
      <c r="AH16" s="109"/>
      <c r="AI16" s="109"/>
      <c r="AJ16" s="110"/>
      <c r="AK16" s="108" t="s">
        <v>634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586</v>
      </c>
      <c r="Q17" s="109"/>
      <c r="R17" s="109"/>
      <c r="S17" s="109"/>
      <c r="T17" s="109"/>
      <c r="U17" s="109"/>
      <c r="V17" s="110"/>
      <c r="W17" s="108" t="s">
        <v>584</v>
      </c>
      <c r="X17" s="109"/>
      <c r="Y17" s="109"/>
      <c r="Z17" s="109"/>
      <c r="AA17" s="109"/>
      <c r="AB17" s="109"/>
      <c r="AC17" s="110"/>
      <c r="AD17" s="108">
        <v>-2</v>
      </c>
      <c r="AE17" s="109"/>
      <c r="AF17" s="109"/>
      <c r="AG17" s="109"/>
      <c r="AH17" s="109"/>
      <c r="AI17" s="109"/>
      <c r="AJ17" s="110"/>
      <c r="AK17" s="108" t="s">
        <v>635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96</v>
      </c>
      <c r="Q18" s="115"/>
      <c r="R18" s="115"/>
      <c r="S18" s="115"/>
      <c r="T18" s="115"/>
      <c r="U18" s="115"/>
      <c r="V18" s="116"/>
      <c r="W18" s="114">
        <f>SUM(W13:AC17)</f>
        <v>129.94999999999999</v>
      </c>
      <c r="X18" s="115"/>
      <c r="Y18" s="115"/>
      <c r="Z18" s="115"/>
      <c r="AA18" s="115"/>
      <c r="AB18" s="115"/>
      <c r="AC18" s="116"/>
      <c r="AD18" s="114">
        <f>SUM(AD13:AJ17)</f>
        <v>89</v>
      </c>
      <c r="AE18" s="115"/>
      <c r="AF18" s="115"/>
      <c r="AG18" s="115"/>
      <c r="AH18" s="115"/>
      <c r="AI18" s="115"/>
      <c r="AJ18" s="116"/>
      <c r="AK18" s="114">
        <f>SUM(AK13:AQ17)</f>
        <v>89</v>
      </c>
      <c r="AL18" s="115"/>
      <c r="AM18" s="115"/>
      <c r="AN18" s="115"/>
      <c r="AO18" s="115"/>
      <c r="AP18" s="115"/>
      <c r="AQ18" s="116"/>
      <c r="AR18" s="114">
        <f>SUM(AR13:AX17)</f>
        <v>89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78.8</v>
      </c>
      <c r="Q19" s="109"/>
      <c r="R19" s="109"/>
      <c r="S19" s="109"/>
      <c r="T19" s="109"/>
      <c r="U19" s="109"/>
      <c r="V19" s="110"/>
      <c r="W19" s="108">
        <v>113.046302</v>
      </c>
      <c r="X19" s="109"/>
      <c r="Y19" s="109"/>
      <c r="Z19" s="109"/>
      <c r="AA19" s="109"/>
      <c r="AB19" s="109"/>
      <c r="AC19" s="110"/>
      <c r="AD19" s="108">
        <v>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0.8208333333333333</v>
      </c>
      <c r="Q20" s="539"/>
      <c r="R20" s="539"/>
      <c r="S20" s="539"/>
      <c r="T20" s="539"/>
      <c r="U20" s="539"/>
      <c r="V20" s="539"/>
      <c r="W20" s="539">
        <f t="shared" ref="W20" si="0">IF(W18=0, "-", SUM(W19)/W18)</f>
        <v>0.86992152366294739</v>
      </c>
      <c r="X20" s="539"/>
      <c r="Y20" s="539"/>
      <c r="Z20" s="539"/>
      <c r="AA20" s="539"/>
      <c r="AB20" s="539"/>
      <c r="AC20" s="539"/>
      <c r="AD20" s="539">
        <f t="shared" ref="AD20" si="1">IF(AD18=0, "-", SUM(AD19)/AD18)</f>
        <v>0.797752808988764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0.8208333333333333</v>
      </c>
      <c r="Q21" s="539"/>
      <c r="R21" s="539"/>
      <c r="S21" s="539"/>
      <c r="T21" s="539"/>
      <c r="U21" s="539"/>
      <c r="V21" s="539"/>
      <c r="W21" s="539">
        <f t="shared" ref="W21" si="2">IF(W19=0, "-", SUM(W19)/SUM(W13,W14))</f>
        <v>0.86992152366294739</v>
      </c>
      <c r="X21" s="539"/>
      <c r="Y21" s="539"/>
      <c r="Z21" s="539"/>
      <c r="AA21" s="539"/>
      <c r="AB21" s="539"/>
      <c r="AC21" s="539"/>
      <c r="AD21" s="539">
        <f t="shared" ref="AD21" si="3">IF(AD19=0, "-", SUM(AD19)/SUM(AD13,AD14))</f>
        <v>0.78021978021978022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28</v>
      </c>
      <c r="Q23" s="106"/>
      <c r="R23" s="106"/>
      <c r="S23" s="106"/>
      <c r="T23" s="106"/>
      <c r="U23" s="106"/>
      <c r="V23" s="107"/>
      <c r="W23" s="105">
        <v>28</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19</v>
      </c>
      <c r="Q24" s="109"/>
      <c r="R24" s="109"/>
      <c r="S24" s="109"/>
      <c r="T24" s="109"/>
      <c r="U24" s="109"/>
      <c r="V24" s="110"/>
      <c r="W24" s="108">
        <v>19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589</v>
      </c>
      <c r="H25" s="190"/>
      <c r="I25" s="190"/>
      <c r="J25" s="190"/>
      <c r="K25" s="190"/>
      <c r="L25" s="190"/>
      <c r="M25" s="190"/>
      <c r="N25" s="190"/>
      <c r="O25" s="191"/>
      <c r="P25" s="108">
        <v>18</v>
      </c>
      <c r="Q25" s="109"/>
      <c r="R25" s="109"/>
      <c r="S25" s="109"/>
      <c r="T25" s="109"/>
      <c r="U25" s="109"/>
      <c r="V25" s="110"/>
      <c r="W25" s="108">
        <v>18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9</v>
      </c>
      <c r="Q26" s="109"/>
      <c r="R26" s="109"/>
      <c r="S26" s="109"/>
      <c r="T26" s="109"/>
      <c r="U26" s="109"/>
      <c r="V26" s="110"/>
      <c r="W26" s="108">
        <v>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591</v>
      </c>
      <c r="H27" s="190"/>
      <c r="I27" s="190"/>
      <c r="J27" s="190"/>
      <c r="K27" s="190"/>
      <c r="L27" s="190"/>
      <c r="M27" s="190"/>
      <c r="N27" s="190"/>
      <c r="O27" s="191"/>
      <c r="P27" s="108">
        <v>7</v>
      </c>
      <c r="Q27" s="109"/>
      <c r="R27" s="109"/>
      <c r="S27" s="109"/>
      <c r="T27" s="109"/>
      <c r="U27" s="109"/>
      <c r="V27" s="110"/>
      <c r="W27" s="108">
        <v>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8</v>
      </c>
      <c r="Q28" s="115"/>
      <c r="R28" s="115"/>
      <c r="S28" s="115"/>
      <c r="T28" s="115"/>
      <c r="U28" s="115"/>
      <c r="V28" s="116"/>
      <c r="W28" s="114">
        <f>W29-SUM(W23:W27)</f>
        <v>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89</v>
      </c>
      <c r="Q29" s="109"/>
      <c r="R29" s="109"/>
      <c r="S29" s="109"/>
      <c r="T29" s="109"/>
      <c r="U29" s="109"/>
      <c r="V29" s="110"/>
      <c r="W29" s="227">
        <f>AR13</f>
        <v>89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569</v>
      </c>
      <c r="AV31" s="271"/>
      <c r="AW31" s="379" t="s">
        <v>300</v>
      </c>
      <c r="AX31" s="380"/>
    </row>
    <row r="32" spans="1:50" ht="45.75" customHeight="1" x14ac:dyDescent="0.15">
      <c r="A32" s="515"/>
      <c r="B32" s="513"/>
      <c r="C32" s="513"/>
      <c r="D32" s="513"/>
      <c r="E32" s="513"/>
      <c r="F32" s="514"/>
      <c r="G32" s="540" t="s">
        <v>592</v>
      </c>
      <c r="H32" s="541"/>
      <c r="I32" s="541"/>
      <c r="J32" s="541"/>
      <c r="K32" s="541"/>
      <c r="L32" s="541"/>
      <c r="M32" s="541"/>
      <c r="N32" s="541"/>
      <c r="O32" s="542"/>
      <c r="P32" s="161" t="s">
        <v>659</v>
      </c>
      <c r="Q32" s="161"/>
      <c r="R32" s="161"/>
      <c r="S32" s="161"/>
      <c r="T32" s="161"/>
      <c r="U32" s="161"/>
      <c r="V32" s="161"/>
      <c r="W32" s="161"/>
      <c r="X32" s="231"/>
      <c r="Y32" s="338" t="s">
        <v>12</v>
      </c>
      <c r="Z32" s="549"/>
      <c r="AA32" s="550"/>
      <c r="AB32" s="551" t="s">
        <v>593</v>
      </c>
      <c r="AC32" s="551"/>
      <c r="AD32" s="551"/>
      <c r="AE32" s="364">
        <v>576</v>
      </c>
      <c r="AF32" s="365"/>
      <c r="AG32" s="365"/>
      <c r="AH32" s="365"/>
      <c r="AI32" s="364">
        <v>539</v>
      </c>
      <c r="AJ32" s="365"/>
      <c r="AK32" s="365"/>
      <c r="AL32" s="365"/>
      <c r="AM32" s="364">
        <v>384</v>
      </c>
      <c r="AN32" s="365"/>
      <c r="AO32" s="365"/>
      <c r="AP32" s="365"/>
      <c r="AQ32" s="111" t="s">
        <v>586</v>
      </c>
      <c r="AR32" s="112"/>
      <c r="AS32" s="112"/>
      <c r="AT32" s="113"/>
      <c r="AU32" s="365" t="s">
        <v>586</v>
      </c>
      <c r="AV32" s="365"/>
      <c r="AW32" s="365"/>
      <c r="AX32" s="367"/>
    </row>
    <row r="33" spans="1:50" ht="45.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350</v>
      </c>
      <c r="AF33" s="365"/>
      <c r="AG33" s="365"/>
      <c r="AH33" s="365"/>
      <c r="AI33" s="364">
        <v>350</v>
      </c>
      <c r="AJ33" s="365"/>
      <c r="AK33" s="365"/>
      <c r="AL33" s="365"/>
      <c r="AM33" s="364">
        <v>350</v>
      </c>
      <c r="AN33" s="365"/>
      <c r="AO33" s="365"/>
      <c r="AP33" s="365"/>
      <c r="AQ33" s="111">
        <v>350</v>
      </c>
      <c r="AR33" s="112"/>
      <c r="AS33" s="112"/>
      <c r="AT33" s="113"/>
      <c r="AU33" s="365">
        <v>350</v>
      </c>
      <c r="AV33" s="365"/>
      <c r="AW33" s="365"/>
      <c r="AX33" s="367"/>
    </row>
    <row r="34" spans="1:50" ht="45.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640</v>
      </c>
      <c r="AR34" s="112"/>
      <c r="AS34" s="112"/>
      <c r="AT34" s="113"/>
      <c r="AU34" s="365" t="s">
        <v>586</v>
      </c>
      <c r="AV34" s="365"/>
      <c r="AW34" s="365"/>
      <c r="AX34" s="367"/>
    </row>
    <row r="35" spans="1:50" ht="23.25" customHeight="1" x14ac:dyDescent="0.15">
      <c r="A35" s="897" t="s">
        <v>503</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188</v>
      </c>
      <c r="AF101" s="365"/>
      <c r="AG101" s="365"/>
      <c r="AH101" s="366"/>
      <c r="AI101" s="364">
        <v>188</v>
      </c>
      <c r="AJ101" s="365"/>
      <c r="AK101" s="365"/>
      <c r="AL101" s="366"/>
      <c r="AM101" s="364">
        <v>138</v>
      </c>
      <c r="AN101" s="365"/>
      <c r="AO101" s="365"/>
      <c r="AP101" s="366"/>
      <c r="AQ101" s="364" t="s">
        <v>586</v>
      </c>
      <c r="AR101" s="365"/>
      <c r="AS101" s="365"/>
      <c r="AT101" s="366"/>
      <c r="AU101" s="364" t="s">
        <v>640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148</v>
      </c>
      <c r="AF102" s="358"/>
      <c r="AG102" s="358"/>
      <c r="AH102" s="358"/>
      <c r="AI102" s="358">
        <v>138</v>
      </c>
      <c r="AJ102" s="358"/>
      <c r="AK102" s="358"/>
      <c r="AL102" s="358"/>
      <c r="AM102" s="358">
        <v>114</v>
      </c>
      <c r="AN102" s="358"/>
      <c r="AO102" s="358"/>
      <c r="AP102" s="358"/>
      <c r="AQ102" s="814">
        <v>135</v>
      </c>
      <c r="AR102" s="815"/>
      <c r="AS102" s="815"/>
      <c r="AT102" s="816"/>
      <c r="AU102" s="814" t="s">
        <v>644</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597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v>4</v>
      </c>
      <c r="AF104" s="365"/>
      <c r="AG104" s="365"/>
      <c r="AH104" s="366"/>
      <c r="AI104" s="364">
        <v>4</v>
      </c>
      <c r="AJ104" s="365"/>
      <c r="AK104" s="365"/>
      <c r="AL104" s="366"/>
      <c r="AM104" s="364">
        <v>3</v>
      </c>
      <c r="AN104" s="365"/>
      <c r="AO104" s="365"/>
      <c r="AP104" s="366"/>
      <c r="AQ104" s="364" t="s">
        <v>586</v>
      </c>
      <c r="AR104" s="365"/>
      <c r="AS104" s="365"/>
      <c r="AT104" s="366"/>
      <c r="AU104" s="364" t="s">
        <v>640</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5</v>
      </c>
      <c r="AF105" s="358"/>
      <c r="AG105" s="358"/>
      <c r="AH105" s="358"/>
      <c r="AI105" s="358">
        <v>5</v>
      </c>
      <c r="AJ105" s="358"/>
      <c r="AK105" s="358"/>
      <c r="AL105" s="358"/>
      <c r="AM105" s="358">
        <v>5</v>
      </c>
      <c r="AN105" s="358"/>
      <c r="AO105" s="358"/>
      <c r="AP105" s="358"/>
      <c r="AQ105" s="364">
        <v>5</v>
      </c>
      <c r="AR105" s="365"/>
      <c r="AS105" s="365"/>
      <c r="AT105" s="366"/>
      <c r="AU105" s="814" t="s">
        <v>645</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0.1</v>
      </c>
      <c r="AF116" s="358"/>
      <c r="AG116" s="358"/>
      <c r="AH116" s="358"/>
      <c r="AI116" s="358">
        <v>0.115</v>
      </c>
      <c r="AJ116" s="358"/>
      <c r="AK116" s="358"/>
      <c r="AL116" s="358"/>
      <c r="AM116" s="358">
        <v>0.1</v>
      </c>
      <c r="AN116" s="358"/>
      <c r="AO116" s="358"/>
      <c r="AP116" s="358"/>
      <c r="AQ116" s="364">
        <v>0.1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602</v>
      </c>
      <c r="AJ117" s="306"/>
      <c r="AK117" s="306"/>
      <c r="AL117" s="306"/>
      <c r="AM117" s="306" t="s">
        <v>646</v>
      </c>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574</v>
      </c>
      <c r="AC119" s="301"/>
      <c r="AD119" s="302"/>
      <c r="AE119" s="358">
        <v>5</v>
      </c>
      <c r="AF119" s="358"/>
      <c r="AG119" s="358"/>
      <c r="AH119" s="358"/>
      <c r="AI119" s="358">
        <v>5.7684329999999999</v>
      </c>
      <c r="AJ119" s="358"/>
      <c r="AK119" s="358"/>
      <c r="AL119" s="358"/>
      <c r="AM119" s="358">
        <v>7.7</v>
      </c>
      <c r="AN119" s="358"/>
      <c r="AO119" s="358"/>
      <c r="AP119" s="358"/>
      <c r="AQ119" s="358">
        <v>9.4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t="s">
        <v>605</v>
      </c>
      <c r="AF120" s="306"/>
      <c r="AG120" s="306"/>
      <c r="AH120" s="306"/>
      <c r="AI120" s="306" t="s">
        <v>606</v>
      </c>
      <c r="AJ120" s="306"/>
      <c r="AK120" s="306"/>
      <c r="AL120" s="306"/>
      <c r="AM120" s="306" t="s">
        <v>647</v>
      </c>
      <c r="AN120" s="306"/>
      <c r="AO120" s="306"/>
      <c r="AP120" s="306"/>
      <c r="AQ120" s="306" t="s">
        <v>648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575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575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575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569</v>
      </c>
      <c r="AF134" s="112"/>
      <c r="AG134" s="112"/>
      <c r="AH134" s="112"/>
      <c r="AI134" s="266" t="s">
        <v>569</v>
      </c>
      <c r="AJ134" s="112"/>
      <c r="AK134" s="112"/>
      <c r="AL134" s="112"/>
      <c r="AM134" s="266" t="s">
        <v>660</v>
      </c>
      <c r="AN134" s="112"/>
      <c r="AO134" s="112"/>
      <c r="AP134" s="112"/>
      <c r="AQ134" s="266" t="s">
        <v>584</v>
      </c>
      <c r="AR134" s="112"/>
      <c r="AS134" s="112"/>
      <c r="AT134" s="112"/>
      <c r="AU134" s="266" t="s">
        <v>586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586</v>
      </c>
      <c r="AF135" s="112"/>
      <c r="AG135" s="112"/>
      <c r="AH135" s="112"/>
      <c r="AI135" s="266" t="s">
        <v>569</v>
      </c>
      <c r="AJ135" s="112"/>
      <c r="AK135" s="112"/>
      <c r="AL135" s="112"/>
      <c r="AM135" s="266" t="s">
        <v>660</v>
      </c>
      <c r="AN135" s="112"/>
      <c r="AO135" s="112"/>
      <c r="AP135" s="112"/>
      <c r="AQ135" s="266" t="s">
        <v>586</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610</v>
      </c>
      <c r="H154" s="161"/>
      <c r="I154" s="161"/>
      <c r="J154" s="161"/>
      <c r="K154" s="161"/>
      <c r="L154" s="161"/>
      <c r="M154" s="161"/>
      <c r="N154" s="161"/>
      <c r="O154" s="161"/>
      <c r="P154" s="231"/>
      <c r="Q154" s="160" t="s">
        <v>608</v>
      </c>
      <c r="R154" s="161"/>
      <c r="S154" s="161"/>
      <c r="T154" s="161"/>
      <c r="U154" s="161"/>
      <c r="V154" s="161"/>
      <c r="W154" s="161"/>
      <c r="X154" s="161"/>
      <c r="Y154" s="161"/>
      <c r="Z154" s="161"/>
      <c r="AA154" s="923"/>
      <c r="AB154" s="255" t="s">
        <v>607</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570</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570</v>
      </c>
      <c r="AR432" s="136"/>
      <c r="AS432" s="137" t="s">
        <v>355</v>
      </c>
      <c r="AT432" s="172"/>
      <c r="AU432" s="136" t="s">
        <v>570</v>
      </c>
      <c r="AV432" s="136"/>
      <c r="AW432" s="137" t="s">
        <v>300</v>
      </c>
      <c r="AX432" s="138"/>
    </row>
    <row r="433" spans="1:50" ht="23.25" customHeight="1" x14ac:dyDescent="0.15">
      <c r="A433" s="994"/>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613</v>
      </c>
      <c r="AF433" s="112"/>
      <c r="AG433" s="112"/>
      <c r="AH433" s="113"/>
      <c r="AI433" s="111" t="s">
        <v>612</v>
      </c>
      <c r="AJ433" s="112"/>
      <c r="AK433" s="112"/>
      <c r="AL433" s="112"/>
      <c r="AM433" s="111" t="s">
        <v>569</v>
      </c>
      <c r="AN433" s="112"/>
      <c r="AO433" s="112"/>
      <c r="AP433" s="113"/>
      <c r="AQ433" s="111" t="s">
        <v>613</v>
      </c>
      <c r="AR433" s="112"/>
      <c r="AS433" s="112"/>
      <c r="AT433" s="113"/>
      <c r="AU433" s="112" t="s">
        <v>570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570</v>
      </c>
      <c r="AF434" s="112"/>
      <c r="AG434" s="112"/>
      <c r="AH434" s="113"/>
      <c r="AI434" s="111" t="s">
        <v>570</v>
      </c>
      <c r="AJ434" s="112"/>
      <c r="AK434" s="112"/>
      <c r="AL434" s="112"/>
      <c r="AM434" s="111" t="s">
        <v>569</v>
      </c>
      <c r="AN434" s="112"/>
      <c r="AO434" s="112"/>
      <c r="AP434" s="113"/>
      <c r="AQ434" s="111" t="s">
        <v>613</v>
      </c>
      <c r="AR434" s="112"/>
      <c r="AS434" s="112"/>
      <c r="AT434" s="113"/>
      <c r="AU434" s="112" t="s">
        <v>612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570</v>
      </c>
      <c r="AJ435" s="112"/>
      <c r="AK435" s="112"/>
      <c r="AL435" s="112"/>
      <c r="AM435" s="111" t="s">
        <v>569</v>
      </c>
      <c r="AN435" s="112"/>
      <c r="AO435" s="112"/>
      <c r="AP435" s="113"/>
      <c r="AQ435" s="111" t="s">
        <v>570</v>
      </c>
      <c r="AR435" s="112"/>
      <c r="AS435" s="112"/>
      <c r="AT435" s="113"/>
      <c r="AU435" s="112" t="s">
        <v>612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t="s">
        <v>660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660</v>
      </c>
      <c r="AC458" s="133"/>
      <c r="AD458" s="133"/>
      <c r="AE458" s="111"/>
      <c r="AF458" s="112"/>
      <c r="AG458" s="112"/>
      <c r="AH458" s="112"/>
      <c r="AI458" s="111"/>
      <c r="AJ458" s="112"/>
      <c r="AK458" s="112"/>
      <c r="AL458" s="112"/>
      <c r="AM458" s="111" t="s">
        <v>569</v>
      </c>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660</v>
      </c>
      <c r="AC459" s="221"/>
      <c r="AD459" s="221"/>
      <c r="AE459" s="111"/>
      <c r="AF459" s="112"/>
      <c r="AG459" s="112"/>
      <c r="AH459" s="113"/>
      <c r="AI459" s="111"/>
      <c r="AJ459" s="112"/>
      <c r="AK459" s="112"/>
      <c r="AL459" s="112"/>
      <c r="AM459" s="111" t="s">
        <v>569</v>
      </c>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569</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3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657</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9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618</v>
      </c>
      <c r="AH709" s="665"/>
      <c r="AI709" s="665"/>
      <c r="AJ709" s="665"/>
      <c r="AK709" s="665"/>
      <c r="AL709" s="665"/>
      <c r="AM709" s="665"/>
      <c r="AN709" s="665"/>
      <c r="AO709" s="665"/>
      <c r="AP709" s="665"/>
      <c r="AQ709" s="665"/>
      <c r="AR709" s="665"/>
      <c r="AS709" s="665"/>
      <c r="AT709" s="665"/>
      <c r="AU709" s="665"/>
      <c r="AV709" s="665"/>
      <c r="AW709" s="665"/>
      <c r="AX709" s="666"/>
    </row>
    <row r="710" spans="1:50" ht="72"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619</v>
      </c>
      <c r="AH710" s="665"/>
      <c r="AI710" s="665"/>
      <c r="AJ710" s="665"/>
      <c r="AK710" s="665"/>
      <c r="AL710" s="665"/>
      <c r="AM710" s="665"/>
      <c r="AN710" s="665"/>
      <c r="AO710" s="665"/>
      <c r="AP710" s="665"/>
      <c r="AQ710" s="665"/>
      <c r="AR710" s="665"/>
      <c r="AS710" s="665"/>
      <c r="AT710" s="665"/>
      <c r="AU710" s="665"/>
      <c r="AV710" s="665"/>
      <c r="AW710" s="665"/>
      <c r="AX710" s="666"/>
    </row>
    <row r="711" spans="1:50" ht="9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658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654</v>
      </c>
      <c r="AE716" s="759"/>
      <c r="AF716" s="759"/>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7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656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654</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654</v>
      </c>
      <c r="AE719" s="668"/>
      <c r="AF719" s="668"/>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2.5" customHeight="1" thickBot="1" x14ac:dyDescent="0.2">
      <c r="A731" s="618" t="s">
        <v>256</v>
      </c>
      <c r="B731" s="619"/>
      <c r="C731" s="619"/>
      <c r="D731" s="619"/>
      <c r="E731" s="620"/>
      <c r="F731" s="680" t="s">
        <v>664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666</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586</v>
      </c>
      <c r="F737" s="122"/>
      <c r="G737" s="122"/>
      <c r="H737" s="122"/>
      <c r="I737" s="122"/>
      <c r="J737" s="122"/>
      <c r="K737" s="122"/>
      <c r="L737" s="122"/>
      <c r="M737" s="122"/>
      <c r="N737" s="101" t="s">
        <v>540</v>
      </c>
      <c r="O737" s="101"/>
      <c r="P737" s="101"/>
      <c r="Q737" s="101"/>
      <c r="R737" s="122" t="s">
        <v>622</v>
      </c>
      <c r="S737" s="122"/>
      <c r="T737" s="122"/>
      <c r="U737" s="122"/>
      <c r="V737" s="122"/>
      <c r="W737" s="122"/>
      <c r="X737" s="122"/>
      <c r="Y737" s="122"/>
      <c r="Z737" s="122"/>
      <c r="AA737" s="101" t="s">
        <v>539</v>
      </c>
      <c r="AB737" s="101"/>
      <c r="AC737" s="101"/>
      <c r="AD737" s="101"/>
      <c r="AE737" s="122" t="s">
        <v>623</v>
      </c>
      <c r="AF737" s="122"/>
      <c r="AG737" s="122"/>
      <c r="AH737" s="122"/>
      <c r="AI737" s="122"/>
      <c r="AJ737" s="122"/>
      <c r="AK737" s="122"/>
      <c r="AL737" s="122"/>
      <c r="AM737" s="122"/>
      <c r="AN737" s="101" t="s">
        <v>538</v>
      </c>
      <c r="AO737" s="101"/>
      <c r="AP737" s="101"/>
      <c r="AQ737" s="101"/>
      <c r="AR737" s="102" t="s">
        <v>624</v>
      </c>
      <c r="AS737" s="103"/>
      <c r="AT737" s="103"/>
      <c r="AU737" s="103"/>
      <c r="AV737" s="103"/>
      <c r="AW737" s="103"/>
      <c r="AX737" s="104"/>
      <c r="AY737" s="89"/>
      <c r="AZ737" s="89"/>
    </row>
    <row r="738" spans="1:52" ht="24.75" customHeight="1" x14ac:dyDescent="0.15">
      <c r="A738" s="123" t="s">
        <v>537</v>
      </c>
      <c r="B738" s="124"/>
      <c r="C738" s="124"/>
      <c r="D738" s="125"/>
      <c r="E738" s="122" t="s">
        <v>625</v>
      </c>
      <c r="F738" s="122"/>
      <c r="G738" s="122"/>
      <c r="H738" s="122"/>
      <c r="I738" s="122"/>
      <c r="J738" s="122"/>
      <c r="K738" s="122"/>
      <c r="L738" s="122"/>
      <c r="M738" s="122"/>
      <c r="N738" s="101" t="s">
        <v>536</v>
      </c>
      <c r="O738" s="101"/>
      <c r="P738" s="101"/>
      <c r="Q738" s="101"/>
      <c r="R738" s="122" t="s">
        <v>626</v>
      </c>
      <c r="S738" s="122"/>
      <c r="T738" s="122"/>
      <c r="U738" s="122"/>
      <c r="V738" s="122"/>
      <c r="W738" s="122"/>
      <c r="X738" s="122"/>
      <c r="Y738" s="122"/>
      <c r="Z738" s="122"/>
      <c r="AA738" s="101" t="s">
        <v>535</v>
      </c>
      <c r="AB738" s="101"/>
      <c r="AC738" s="101"/>
      <c r="AD738" s="101"/>
      <c r="AE738" s="122" t="s">
        <v>627</v>
      </c>
      <c r="AF738" s="122"/>
      <c r="AG738" s="122"/>
      <c r="AH738" s="122"/>
      <c r="AI738" s="122"/>
      <c r="AJ738" s="122"/>
      <c r="AK738" s="122"/>
      <c r="AL738" s="122"/>
      <c r="AM738" s="122"/>
      <c r="AN738" s="101" t="s">
        <v>531</v>
      </c>
      <c r="AO738" s="101"/>
      <c r="AP738" s="101"/>
      <c r="AQ738" s="101"/>
      <c r="AR738" s="102">
        <v>285</v>
      </c>
      <c r="AS738" s="103"/>
      <c r="AT738" s="103"/>
      <c r="AU738" s="103"/>
      <c r="AV738" s="103"/>
      <c r="AW738" s="103"/>
      <c r="AX738" s="104"/>
    </row>
    <row r="739" spans="1:52" ht="24.75" customHeight="1" thickBot="1" x14ac:dyDescent="0.2">
      <c r="A739" s="126" t="s">
        <v>527</v>
      </c>
      <c r="B739" s="127"/>
      <c r="C739" s="127"/>
      <c r="D739" s="128"/>
      <c r="E739" s="129" t="s">
        <v>628</v>
      </c>
      <c r="F739" s="117"/>
      <c r="G739" s="117"/>
      <c r="H739" s="93" t="str">
        <f>IF(E739="", "", "(")</f>
        <v>(</v>
      </c>
      <c r="I739" s="117"/>
      <c r="J739" s="117"/>
      <c r="K739" s="93" t="str">
        <f>IF(OR(I739="　", I739=""), "", "-")</f>
        <v/>
      </c>
      <c r="L739" s="118">
        <v>263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643</v>
      </c>
      <c r="H781" s="450"/>
      <c r="I781" s="450"/>
      <c r="J781" s="450"/>
      <c r="K781" s="451"/>
      <c r="L781" s="452" t="s">
        <v>638</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636</v>
      </c>
      <c r="H782" s="349"/>
      <c r="I782" s="349"/>
      <c r="J782" s="349"/>
      <c r="K782" s="350"/>
      <c r="L782" s="401" t="s">
        <v>636</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637</v>
      </c>
      <c r="H783" s="349"/>
      <c r="I783" s="349"/>
      <c r="J783" s="349"/>
      <c r="K783" s="350"/>
      <c r="L783" s="401"/>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85.5" customHeight="1" x14ac:dyDescent="0.15">
      <c r="A837" s="404">
        <v>1</v>
      </c>
      <c r="B837" s="404">
        <v>1</v>
      </c>
      <c r="C837" s="424" t="s">
        <v>639</v>
      </c>
      <c r="D837" s="418"/>
      <c r="E837" s="418"/>
      <c r="F837" s="418"/>
      <c r="G837" s="418"/>
      <c r="H837" s="418"/>
      <c r="I837" s="418"/>
      <c r="J837" s="419">
        <v>8010405009768</v>
      </c>
      <c r="K837" s="420"/>
      <c r="L837" s="420"/>
      <c r="M837" s="420"/>
      <c r="N837" s="420"/>
      <c r="O837" s="420"/>
      <c r="P837" s="425" t="s">
        <v>642</v>
      </c>
      <c r="Q837" s="317"/>
      <c r="R837" s="317"/>
      <c r="S837" s="317"/>
      <c r="T837" s="317"/>
      <c r="U837" s="317"/>
      <c r="V837" s="317"/>
      <c r="W837" s="317"/>
      <c r="X837" s="317"/>
      <c r="Y837" s="318">
        <v>8</v>
      </c>
      <c r="Z837" s="319"/>
      <c r="AA837" s="319"/>
      <c r="AB837" s="320"/>
      <c r="AC837" s="328" t="s">
        <v>496</v>
      </c>
      <c r="AD837" s="423"/>
      <c r="AE837" s="423"/>
      <c r="AF837" s="423"/>
      <c r="AG837" s="423"/>
      <c r="AH837" s="421">
        <v>1</v>
      </c>
      <c r="AI837" s="422"/>
      <c r="AJ837" s="422"/>
      <c r="AK837" s="422"/>
      <c r="AL837" s="325">
        <v>92</v>
      </c>
      <c r="AM837" s="326"/>
      <c r="AN837" s="326"/>
      <c r="AO837" s="327"/>
      <c r="AP837" s="321" t="s">
        <v>640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6 P15:AX15 P13:AX13 P17:AC17 AK17:AQ17">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2" fitToHeight="0"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629</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t="s">
        <v>576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629</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2019-06-19T00:53:04Z</cp:lastPrinted>
  <dcterms:created xsi:type="dcterms:W3CDTF">2012-03-13T00:50:25Z</dcterms:created>
  <dcterms:modified xsi:type="dcterms:W3CDTF">2019-09-02T10:48:56Z</dcterms:modified>
</cp:coreProperties>
</file>