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テスト\"/>
    </mc:Choice>
  </mc:AlternateContent>
  <xr:revisionPtr revIDLastSave="0" documentId="13_ncr:1_{DA1EBF66-009C-4C07-807B-2E9423B52B1C}" xr6:coauthVersionLast="36" xr6:coauthVersionMax="36" xr10:uidLastSave="{00000000-0000-0000-0000-000000000000}"/>
  <bookViews>
    <workbookView xWindow="23445"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c r="C24" i="4"/>
  <c r="C25" i="4"/>
  <c r="Z739" i="3"/>
  <c r="H739" i="3"/>
  <c r="AN739" i="3"/>
  <c r="AL739" i="3"/>
  <c r="AI739" i="3"/>
  <c r="AF739" i="3"/>
  <c r="AB739" i="3"/>
  <c r="W739" i="3"/>
  <c r="T739" i="3"/>
  <c r="P739" i="3"/>
  <c r="N739" i="3"/>
  <c r="K739" i="3"/>
  <c r="AR2" i="3"/>
  <c r="W21" i="3"/>
  <c r="AD21" i="3"/>
  <c r="P21" i="3"/>
  <c r="P28" i="3"/>
  <c r="L722" i="3"/>
  <c r="L723" i="3"/>
  <c r="L724" i="3"/>
  <c r="L725" i="3"/>
  <c r="L721" i="3"/>
  <c r="I721" i="3"/>
  <c r="I722" i="3"/>
  <c r="I723" i="3"/>
  <c r="I724" i="3"/>
  <c r="I725" i="3"/>
  <c r="AV2" i="3"/>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I3" i="4"/>
  <c r="I4" i="4"/>
  <c r="I5" i="4"/>
  <c r="I6" i="4"/>
  <c r="I7" i="4"/>
  <c r="C2" i="4"/>
  <c r="D2" i="4"/>
  <c r="W28" i="3"/>
  <c r="N3" i="4"/>
  <c r="N4" i="4"/>
  <c r="N5" i="4"/>
  <c r="N6" i="4"/>
  <c r="N7" i="4"/>
  <c r="N8" i="4"/>
  <c r="N9" i="4"/>
  <c r="N10" i="4"/>
  <c r="N11" i="4"/>
  <c r="K13" i="4"/>
  <c r="AE8"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D13" i="4"/>
  <c r="D14" i="4"/>
  <c r="D15" i="4"/>
  <c r="D16" i="4"/>
  <c r="D17" i="4"/>
  <c r="D18" i="4"/>
  <c r="D19" i="4"/>
  <c r="D20" i="4"/>
  <c r="D21" i="4"/>
  <c r="D22" i="4"/>
  <c r="D23" i="4"/>
  <c r="D24" i="4"/>
  <c r="D25" i="4"/>
  <c r="A28" i="4"/>
  <c r="S3" i="4"/>
  <c r="S4" i="4"/>
  <c r="S5" i="4"/>
  <c r="S6" i="4"/>
  <c r="S7" i="4"/>
  <c r="S8" i="4"/>
  <c r="P10" i="4"/>
  <c r="G11" i="3"/>
  <c r="G8" i="3"/>
</calcChain>
</file>

<file path=xl/sharedStrings.xml><?xml version="1.0" encoding="utf-8"?>
<sst xmlns="http://schemas.openxmlformats.org/spreadsheetml/2006/main" count="2977" uniqueCount="707">
  <si>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</si>
  <si>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</si>
  <si>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</si>
  <si>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</si>
  <si>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</si>
  <si>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</si>
  <si>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</si>
  <si>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</si>
  <si>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</si>
  <si>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</si>
  <si>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</si>
  <si>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</si>
  <si>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</si>
  <si>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</si>
  <si>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</si>
  <si>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</si>
  <si>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</si>
  <si>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</si>
  <si>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</si>
  <si>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</si>
  <si>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</si>
  <si>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</si>
  <si>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</si>
  <si>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</si>
  <si>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</si>
  <si>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</si>
  <si>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</si>
  <si>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</si>
  <si>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</si>
  <si>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</si>
  <si>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</si>
  <si>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</si>
  <si>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</si>
  <si>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</si>
  <si>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</si>
  <si>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</si>
  <si>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</si>
  <si>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</si>
  <si>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</si>
  <si>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</si>
  <si>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</si>
  <si>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</si>
  <si>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</si>
  <si>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</si>
  <si>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</si>
  <si>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</si>
  <si>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</si>
  <si>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</si>
  <si>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</si>
  <si>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</si>
  <si>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</si>
  <si>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</si>
  <si>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</si>
  <si>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</si>
  <si>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</si>
  <si>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</si>
  <si>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</si>
  <si>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</si>
  <si>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</si>
  <si>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</si>
  <si>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</si>
  <si>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</si>
  <si>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</si>
  <si>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</si>
  <si>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</si>
  <si>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</si>
  <si>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</si>
  <si>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</si>
  <si>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</si>
  <si>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</si>
  <si>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</si>
  <si>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</si>
  <si>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</si>
  <si>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</si>
  <si>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</si>
  <si>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</si>
  <si>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</si>
  <si>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</si>
  <si>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</si>
  <si>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</si>
  <si>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</si>
  <si>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</si>
  <si>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</si>
  <si>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</si>
  <si>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</si>
  <si>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</si>
  <si>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</si>
  <si>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</si>
  <si>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</si>
  <si>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</si>
  <si>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</si>
  <si>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</si>
  <si>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</si>
  <si>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</si>
  <si>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</si>
  <si>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</si>
  <si>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</si>
  <si>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</si>
  <si>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</si>
  <si>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</si>
  <si>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</si>
  <si>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</si>
  <si>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</si>
  <si>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</si>
  <si>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</si>
  <si>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</si>
  <si>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</si>
  <si>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</si>
  <si>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</si>
  <si>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</si>
  <si>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</si>
  <si>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</si>
  <si>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</si>
  <si>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</si>
  <si>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</si>
  <si>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</si>
  <si>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</si>
  <si>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</si>
  <si>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</si>
  <si>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</si>
  <si>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</si>
  <si>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</si>
  <si>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</si>
  <si>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</si>
  <si>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</si>
  <si>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</si>
  <si>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</si>
  <si>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</si>
  <si>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</si>
  <si>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</si>
  <si>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</si>
  <si>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</si>
  <si>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</si>
  <si>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</si>
  <si>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</si>
  <si>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</si>
  <si>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</si>
  <si>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</si>
  <si>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</si>
  <si>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</si>
  <si>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</si>
  <si>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</si>
  <si>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</si>
  <si>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</si>
  <si>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</si>
  <si>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</si>
  <si>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</si>
  <si>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</si>
  <si>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</si>
  <si>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</si>
  <si>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</si>
  <si>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</si>
  <si>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</si>
  <si>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</si>
  <si>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</si>
  <si>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</si>
  <si>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</si>
  <si>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</si>
  <si>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</si>
  <si>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</si>
  <si>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</si>
  <si>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</si>
  <si>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</si>
  <si>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</si>
  <si>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</si>
  <si>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</si>
  <si>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</si>
  <si>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</si>
  <si>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</si>
  <si>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</si>
  <si>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</si>
  <si>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</si>
  <si>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</si>
  <si>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</si>
  <si>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</si>
  <si>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</si>
  <si>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</si>
  <si>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</si>
  <si>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</si>
  <si>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</si>
  <si>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</si>
  <si>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</si>
  <si>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</si>
  <si>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</si>
  <si>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</si>
  <si>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</si>
  <si>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</si>
  <si>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</si>
  <si>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</si>
  <si>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</si>
  <si>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</si>
  <si>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</si>
  <si>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</si>
  <si>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</si>
  <si>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</si>
  <si>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</si>
  <si>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</si>
  <si>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</si>
  <si>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</si>
  <si>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</si>
  <si>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</si>
  <si>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</si>
  <si>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</si>
  <si>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</si>
  <si>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</si>
  <si>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</si>
  <si>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</si>
  <si>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</si>
  <si>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</si>
  <si>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</si>
  <si>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</si>
  <si>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</si>
  <si>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</si>
  <si>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</si>
  <si>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</si>
  <si>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</si>
  <si>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</si>
  <si>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</si>
  <si>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</si>
  <si>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</si>
  <si>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</si>
  <si>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</si>
  <si>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</si>
  <si>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</si>
  <si>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</si>
  <si>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</si>
  <si>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</si>
  <si>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</si>
  <si>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</si>
  <si>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</si>
  <si>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</si>
  <si>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</si>
  <si>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</si>
  <si>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</si>
  <si>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</si>
  <si>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</si>
  <si>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</si>
  <si>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</si>
  <si>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</si>
  <si>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</si>
  <si>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</si>
  <si>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</si>
  <si>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</si>
  <si>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</si>
  <si>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</si>
  <si>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</si>
  <si>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</si>
  <si>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</si>
  <si>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</si>
  <si>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</si>
  <si>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</si>
  <si>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</si>
  <si>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</si>
  <si>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</si>
  <si>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</si>
  <si>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</si>
  <si>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</si>
  <si>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</si>
  <si>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</si>
  <si>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</si>
  <si>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</si>
  <si>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</si>
  <si>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</si>
  <si>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</si>
  <si>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</si>
  <si>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</si>
  <si>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</si>
  <si>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</si>
  <si>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</si>
  <si>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</si>
  <si>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</si>
  <si>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</si>
  <si>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</si>
  <si>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</si>
  <si>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</si>
  <si>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</si>
  <si>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</si>
  <si>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</si>
  <si>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</si>
  <si>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</si>
  <si>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</si>
  <si>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</si>
  <si>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</si>
  <si>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</si>
  <si>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</si>
  <si>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</si>
  <si>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</si>
  <si>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</si>
  <si>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</si>
  <si>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</si>
  <si>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</si>
  <si>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</si>
  <si>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</si>
  <si>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</si>
  <si>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</si>
  <si>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</si>
  <si>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</si>
  <si>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</si>
  <si>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</si>
  <si>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</si>
  <si>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</si>
  <si>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</si>
  <si>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</si>
  <si>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</si>
  <si>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</si>
  <si>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</si>
  <si>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</si>
  <si>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</si>
  <si>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</si>
  <si>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</si>
  <si>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</si>
  <si>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</si>
  <si>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</si>
  <si>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</si>
  <si>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</si>
  <si>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</si>
  <si>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</si>
  <si>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</si>
  <si>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</si>
  <si>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</si>
  <si>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</si>
  <si>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</si>
  <si>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</si>
  <si>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</si>
  <si>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</si>
  <si>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</si>
  <si>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</si>
  <si>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</si>
  <si>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</si>
  <si>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</si>
  <si>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</si>
  <si>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</si>
  <si>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</si>
  <si>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</si>
  <si>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</si>
  <si>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</si>
  <si>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</si>
  <si>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</si>
  <si>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</si>
  <si>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</si>
  <si>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</si>
  <si>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</si>
  <si>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</si>
  <si>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</si>
  <si>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</si>
  <si>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</si>
  <si>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</si>
  <si>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</si>
  <si>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</si>
  <si>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</si>
  <si>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</si>
  <si>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</si>
  <si>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</si>
  <si>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</si>
  <si>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</si>
  <si>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</si>
  <si>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</si>
  <si>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</si>
  <si>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</si>
  <si>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</si>
  <si>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</si>
  <si>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</si>
  <si>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</si>
  <si>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</si>
  <si>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</si>
  <si>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</si>
  <si>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</si>
  <si>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</si>
  <si>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</si>
  <si>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</si>
  <si>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</si>
  <si>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</si>
  <si>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</si>
  <si>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</si>
  <si>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</si>
  <si>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</si>
  <si>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</si>
  <si>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</si>
  <si>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</si>
  <si>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</si>
  <si>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</si>
  <si>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</si>
  <si>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</si>
  <si>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</si>
  <si>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</si>
  <si>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</si>
  <si>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</si>
  <si>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</si>
  <si>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</si>
  <si>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</si>
  <si>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</si>
  <si>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</si>
  <si>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</si>
  <si>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</si>
  <si>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</si>
  <si>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</si>
  <si>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</si>
  <si>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</si>
  <si>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</si>
  <si>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</si>
  <si>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</si>
  <si>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</si>
  <si>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</si>
  <si>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</si>
  <si>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</si>
  <si>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</si>
  <si>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</si>
  <si>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</si>
  <si>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</si>
  <si>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</si>
  <si>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</si>
  <si>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</si>
  <si>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</si>
  <si>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</si>
  <si>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</si>
  <si>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</si>
  <si>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</si>
  <si>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</si>
  <si>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</si>
  <si>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</si>
  <si>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</si>
  <si>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</si>
  <si>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</si>
  <si>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</si>
  <si>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</si>
  <si>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</si>
  <si>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</si>
  <si>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</si>
  <si>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</si>
  <si>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</si>
  <si>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</si>
  <si>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</si>
  <si>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</si>
  <si>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</si>
  <si>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</si>
  <si>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</si>
  <si>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</si>
  <si>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</si>
  <si>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</si>
  <si>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</si>
  <si>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</si>
  <si>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</si>
  <si>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</si>
  <si>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</si>
  <si>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</si>
  <si>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</si>
  <si>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</si>
  <si>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</si>
  <si>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</si>
  <si>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</si>
  <si>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</si>
  <si>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</si>
  <si>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</si>
  <si>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</si>
  <si>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</si>
  <si>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</si>
  <si>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</si>
  <si>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</si>
  <si>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</si>
  <si>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</si>
  <si>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</si>
  <si>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</si>
  <si>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</si>
  <si>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</si>
  <si>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</si>
  <si>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</si>
  <si>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</si>
  <si>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</si>
  <si>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</si>
  <si>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</si>
  <si>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</si>
  <si>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</si>
  <si>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</si>
  <si>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</si>
  <si>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</si>
  <si>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</si>
  <si>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</si>
  <si>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</si>
  <si>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</si>
  <si>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</si>
  <si>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</si>
  <si>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</si>
  <si>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</si>
  <si>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</si>
  <si>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</si>
  <si>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</si>
  <si>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</si>
  <si>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</si>
  <si>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</si>
  <si>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</si>
  <si>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</si>
  <si>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</si>
  <si>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</si>
  <si>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</si>
  <si>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</si>
  <si>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</si>
  <si>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</si>
  <si>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</si>
  <si>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</si>
  <si>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</si>
  <si>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</si>
  <si>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</si>
  <si>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</si>
  <si>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</si>
  <si>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</si>
  <si>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</si>
  <si>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</si>
  <si>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</si>
  <si>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</si>
  <si>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</si>
  <si>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</si>
  <si>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</si>
  <si>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</si>
  <si>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</si>
  <si>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</si>
  <si>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</si>
  <si>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</si>
  <si>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</si>
  <si>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</si>
  <si>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</si>
  <si>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</si>
  <si>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</si>
  <si>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</si>
  <si>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</si>
  <si>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</si>
  <si>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</si>
  <si>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</si>
  <si>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</si>
  <si>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</si>
  <si>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</si>
  <si>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</si>
  <si>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</si>
  <si>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</si>
  <si>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</si>
  <si>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</si>
  <si>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</si>
  <si>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</si>
  <si>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</si>
  <si>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</si>
  <si>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</si>
  <si>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</si>
  <si>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</si>
  <si>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</si>
  <si>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</si>
  <si>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</si>
  <si>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</si>
  <si>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</si>
  <si>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</si>
  <si>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</si>
  <si>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</si>
  <si>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</si>
  <si>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</si>
  <si>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</si>
  <si>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</si>
  <si>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</si>
  <si>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</si>
  <si>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</si>
  <si>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</si>
  <si>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</si>
  <si>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</si>
  <si>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</si>
  <si>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</si>
  <si>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</si>
  <si>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</si>
  <si>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</si>
  <si>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</si>
  <si>
    <t>-</t>
    <phoneticPr fontId="5"/>
  </si>
  <si>
    <t>-</t>
    <phoneticPr fontId="5"/>
  </si>
  <si>
    <t>-</t>
    <phoneticPr fontId="5"/>
  </si>
  <si>
    <t>-</t>
    <phoneticPr fontId="5"/>
  </si>
  <si>
    <t>文部科学省</t>
    <phoneticPr fontId="5"/>
  </si>
  <si>
    <t>平成１１年度</t>
  </si>
  <si>
    <t>終了予定なし</t>
  </si>
  <si>
    <t>資源室長
松本　万里</t>
  </si>
  <si>
    <t>情報処理業務庁費</t>
  </si>
  <si>
    <t>食品成分データベースのアクセス件数（直近３年間平均を目標とする。）</t>
  </si>
  <si>
    <t>件数（万回）</t>
  </si>
  <si>
    <t>アクセス件数（文部科学省調べ）</t>
  </si>
  <si>
    <t>件数</t>
  </si>
  <si>
    <t>年度実績額（運用コスト）／（24時間×365日）　　　　　　　　　　　　</t>
    <phoneticPr fontId="5"/>
  </si>
  <si>
    <t>円</t>
  </si>
  <si>
    <t>　　/</t>
    <phoneticPr fontId="5"/>
  </si>
  <si>
    <t>／　　　　　　　　　　　　　　</t>
    <phoneticPr fontId="5"/>
  </si>
  <si>
    <t>／　　　　　　　　　　　　　　</t>
    <phoneticPr fontId="5"/>
  </si>
  <si>
    <t>分析食品の充実</t>
  </si>
  <si>
    <t>食品成分データベースのアクセス数</t>
  </si>
  <si>
    <t>食品数</t>
  </si>
  <si>
    <t>万回／年</t>
  </si>
  <si>
    <t>分析食品の充実がなされ、食品成分データベースへのアクセス数（つまり、日本食品標準成分表への利用状況）の増大につながるような、国民のニーズに合致した成分表となることで、様々な社会ニーズへの的確な取組が推進されるとともに、研究開発活動を支える研究基盤の強化に資するものとなる。</t>
  </si>
  <si>
    <t>-</t>
    <phoneticPr fontId="5"/>
  </si>
  <si>
    <t>-</t>
    <phoneticPr fontId="5"/>
  </si>
  <si>
    <t>-</t>
    <phoneticPr fontId="5"/>
  </si>
  <si>
    <t>-</t>
    <phoneticPr fontId="5"/>
  </si>
  <si>
    <t>全国的な視点に立ち、横断的・中立的な立場の国が実施する必要がある。なお、他国においても同様に国が策定している。</t>
  </si>
  <si>
    <t>競争入札を実施し、民間会社が受注している。</t>
  </si>
  <si>
    <t>単位あたりのコストは妥当である。</t>
  </si>
  <si>
    <t>212</t>
  </si>
  <si>
    <t>231</t>
  </si>
  <si>
    <t>○</t>
  </si>
  <si>
    <t>8　科学技術イノベーションの基盤的な力の強化</t>
    <phoneticPr fontId="5"/>
  </si>
  <si>
    <t>8-3 研究開発活動を支える研究基盤の戦略的強化</t>
    <phoneticPr fontId="5"/>
  </si>
  <si>
    <t>現代型食生活のための食品成分情報取得・活用等の推進</t>
    <phoneticPr fontId="5"/>
  </si>
  <si>
    <t>科学技術・学術政策局</t>
    <phoneticPr fontId="5"/>
  </si>
  <si>
    <t>政策課</t>
    <phoneticPr fontId="5"/>
  </si>
  <si>
    <t>-</t>
    <phoneticPr fontId="5"/>
  </si>
  <si>
    <t>食品成分に関する唯一の公的データである日本食品標準成分表（以下「成分表」という。）について、品種改良等された食品の増加、高齢者世帯や単身世帯の増加による加工食品等に対するニーズの増大及び食品への栄養表示の義務化等に対応できるよう、現代型食生活を踏まえた収載食品の充実及び成分値の信頼性向上を図るとともに、利用者が食品成分の把握に不可欠な基礎データを経常的に活用できるよう成分表に収載したデータをインターネット上のデータベースとして公開することで、社会ニーズに的確に対応するとともに、研究基盤の強化に資する。</t>
    <rPh sb="29" eb="31">
      <t>イカ</t>
    </rPh>
    <rPh sb="32" eb="35">
      <t>セイブンヒョウ</t>
    </rPh>
    <rPh sb="46" eb="48">
      <t>ヒンシュ</t>
    </rPh>
    <rPh sb="48" eb="50">
      <t>カイリョウ</t>
    </rPh>
    <rPh sb="50" eb="51">
      <t>トウ</t>
    </rPh>
    <rPh sb="54" eb="56">
      <t>ショクヒン</t>
    </rPh>
    <rPh sb="57" eb="59">
      <t>ゾウカ</t>
    </rPh>
    <rPh sb="80" eb="81">
      <t>トウ</t>
    </rPh>
    <rPh sb="91" eb="92">
      <t>オヨ</t>
    </rPh>
    <rPh sb="105" eb="106">
      <t>トウ</t>
    </rPh>
    <rPh sb="107" eb="109">
      <t>タイオウ</t>
    </rPh>
    <rPh sb="115" eb="118">
      <t>ゲンダイガタ</t>
    </rPh>
    <rPh sb="118" eb="121">
      <t>ショクセイカツ</t>
    </rPh>
    <rPh sb="122" eb="123">
      <t>フ</t>
    </rPh>
    <rPh sb="126" eb="128">
      <t>シュウサイ</t>
    </rPh>
    <rPh sb="133" eb="134">
      <t>オヨ</t>
    </rPh>
    <rPh sb="135" eb="137">
      <t>セイブン</t>
    </rPh>
    <rPh sb="137" eb="138">
      <t>チ</t>
    </rPh>
    <rPh sb="139" eb="142">
      <t>シンライセイ</t>
    </rPh>
    <rPh sb="142" eb="144">
      <t>コウジョウ</t>
    </rPh>
    <rPh sb="145" eb="146">
      <t>ハカ</t>
    </rPh>
    <rPh sb="185" eb="188">
      <t>セイブンヒョウ</t>
    </rPh>
    <rPh sb="189" eb="191">
      <t>シュウサイ</t>
    </rPh>
    <rPh sb="215" eb="217">
      <t>コウカイ</t>
    </rPh>
    <phoneticPr fontId="5"/>
  </si>
  <si>
    <t>科学技術基礎調査等委託費</t>
    <rPh sb="0" eb="2">
      <t>カガク</t>
    </rPh>
    <rPh sb="2" eb="4">
      <t>ギジュツ</t>
    </rPh>
    <rPh sb="4" eb="6">
      <t>キソ</t>
    </rPh>
    <rPh sb="6" eb="8">
      <t>チョウサ</t>
    </rPh>
    <rPh sb="8" eb="9">
      <t>トウ</t>
    </rPh>
    <rPh sb="9" eb="11">
      <t>イタク</t>
    </rPh>
    <rPh sb="11" eb="12">
      <t>ヒ</t>
    </rPh>
    <phoneticPr fontId="5"/>
  </si>
  <si>
    <t>庁費</t>
    <rPh sb="0" eb="1">
      <t>チョウ</t>
    </rPh>
    <rPh sb="1" eb="2">
      <t>ヒ</t>
    </rPh>
    <phoneticPr fontId="5"/>
  </si>
  <si>
    <t>職員旅費</t>
    <rPh sb="0" eb="2">
      <t>ショクイン</t>
    </rPh>
    <rPh sb="2" eb="4">
      <t>リョヒ</t>
    </rPh>
    <phoneticPr fontId="5"/>
  </si>
  <si>
    <t>委員等旅費</t>
    <rPh sb="0" eb="2">
      <t>イイン</t>
    </rPh>
    <rPh sb="2" eb="3">
      <t>トウ</t>
    </rPh>
    <rPh sb="3" eb="5">
      <t>リョヒ</t>
    </rPh>
    <phoneticPr fontId="5"/>
  </si>
  <si>
    <t>日本食品標準成分表の収載データを用いた食品成分データベースの利用者増加</t>
    <phoneticPr fontId="5"/>
  </si>
  <si>
    <t>日本食品標準成分表の充実のため、従来の分析食品に追加して分析する食品数</t>
    <phoneticPr fontId="5"/>
  </si>
  <si>
    <t>食品数</t>
    <phoneticPr fontId="5"/>
  </si>
  <si>
    <t>-</t>
    <phoneticPr fontId="5"/>
  </si>
  <si>
    <t>-</t>
    <phoneticPr fontId="5"/>
  </si>
  <si>
    <t>件数</t>
    <rPh sb="0" eb="2">
      <t>ケンスウ</t>
    </rPh>
    <phoneticPr fontId="5"/>
  </si>
  <si>
    <t>-</t>
    <phoneticPr fontId="5"/>
  </si>
  <si>
    <t>-</t>
    <phoneticPr fontId="5"/>
  </si>
  <si>
    <t>日本食品標準成分表
（平成２７年１２月科学技術・学術審議会資源調査分科会報告）</t>
    <rPh sb="19" eb="21">
      <t>カガク</t>
    </rPh>
    <rPh sb="21" eb="23">
      <t>ギジュツ</t>
    </rPh>
    <rPh sb="24" eb="26">
      <t>ガクジュツ</t>
    </rPh>
    <rPh sb="26" eb="29">
      <t>シンギカイ</t>
    </rPh>
    <phoneticPr fontId="5"/>
  </si>
  <si>
    <t>食品成分データベースのデータ更新数（改訂、正誤表に対応した修正等）</t>
    <rPh sb="0" eb="2">
      <t>ショクヒン</t>
    </rPh>
    <rPh sb="2" eb="4">
      <t>セイブン</t>
    </rPh>
    <rPh sb="25" eb="27">
      <t>タイオウ</t>
    </rPh>
    <rPh sb="29" eb="31">
      <t>シュウセイ</t>
    </rPh>
    <phoneticPr fontId="5"/>
  </si>
  <si>
    <t>-</t>
    <phoneticPr fontId="5"/>
  </si>
  <si>
    <t>-</t>
    <phoneticPr fontId="5"/>
  </si>
  <si>
    <t>-</t>
    <phoneticPr fontId="5"/>
  </si>
  <si>
    <t>回数</t>
    <rPh sb="0" eb="2">
      <t>カイスウ</t>
    </rPh>
    <phoneticPr fontId="5"/>
  </si>
  <si>
    <t>分析食品の日本食品標準成分表収載に向けた食品成分委員会開催回数</t>
    <rPh sb="5" eb="7">
      <t>ニホン</t>
    </rPh>
    <rPh sb="7" eb="9">
      <t>ショクヒン</t>
    </rPh>
    <rPh sb="9" eb="11">
      <t>ヒョウジュン</t>
    </rPh>
    <rPh sb="11" eb="14">
      <t>セイブンヒョウ</t>
    </rPh>
    <rPh sb="20" eb="22">
      <t>ショクヒン</t>
    </rPh>
    <phoneticPr fontId="5"/>
  </si>
  <si>
    <t>委託事業実績額（運用コスト）／分析食品数　</t>
    <phoneticPr fontId="5"/>
  </si>
  <si>
    <t>円</t>
    <rPh sb="0" eb="1">
      <t>エン</t>
    </rPh>
    <phoneticPr fontId="5"/>
  </si>
  <si>
    <t>委託事業額　　(百万円)/分析食品数</t>
    <phoneticPr fontId="5"/>
  </si>
  <si>
    <t>63/137</t>
    <phoneticPr fontId="5"/>
  </si>
  <si>
    <t>63/137</t>
    <phoneticPr fontId="5"/>
  </si>
  <si>
    <t>61/101</t>
    <phoneticPr fontId="5"/>
  </si>
  <si>
    <t>69/101</t>
    <phoneticPr fontId="5"/>
  </si>
  <si>
    <t>委託事業実績額（運用コスト）／ドキュメンテーションデータとして体系化した食品数　　　　　　　　　　　　　　　　　</t>
    <rPh sb="8" eb="10">
      <t>ウンヨウ</t>
    </rPh>
    <phoneticPr fontId="5"/>
  </si>
  <si>
    <t>20/2,294</t>
    <phoneticPr fontId="5"/>
  </si>
  <si>
    <t>日本食品標準成分表は、食品成分に関する唯一の公的データであり、国民の栄養管理等の基礎データとして広く利用されているところ、国民の実生活に合った食品の成分値を利用しやすい形で収載・提供することが必要である。</t>
    <rPh sb="31" eb="33">
      <t>コクミン</t>
    </rPh>
    <rPh sb="34" eb="36">
      <t>エイヨウ</t>
    </rPh>
    <rPh sb="36" eb="38">
      <t>カンリ</t>
    </rPh>
    <rPh sb="38" eb="39">
      <t>トウ</t>
    </rPh>
    <rPh sb="74" eb="76">
      <t>セイブン</t>
    </rPh>
    <rPh sb="76" eb="77">
      <t>チ</t>
    </rPh>
    <rPh sb="78" eb="80">
      <t>リヨウ</t>
    </rPh>
    <rPh sb="84" eb="85">
      <t>カタチ</t>
    </rPh>
    <rPh sb="86" eb="88">
      <t>シュウサイ</t>
    </rPh>
    <rPh sb="89" eb="91">
      <t>テイキョウ</t>
    </rPh>
    <rPh sb="96" eb="98">
      <t>ヒツヨウ</t>
    </rPh>
    <phoneticPr fontId="5"/>
  </si>
  <si>
    <t>本事業は、食品成分に関する唯一の公的データである日本食品標準成分表の充実、信頼性向上及び利活用の促進に資するものであり、研究開発活動を支える研究基盤の強化のために必要かつ適切な事業である。</t>
    <rPh sb="0" eb="1">
      <t>ホン</t>
    </rPh>
    <rPh sb="1" eb="3">
      <t>ジギョウ</t>
    </rPh>
    <rPh sb="5" eb="7">
      <t>ショクヒン</t>
    </rPh>
    <rPh sb="7" eb="9">
      <t>セイブン</t>
    </rPh>
    <rPh sb="10" eb="11">
      <t>カン</t>
    </rPh>
    <rPh sb="13" eb="15">
      <t>ユイイツ</t>
    </rPh>
    <rPh sb="16" eb="18">
      <t>コウテキ</t>
    </rPh>
    <rPh sb="24" eb="26">
      <t>ニホン</t>
    </rPh>
    <rPh sb="26" eb="28">
      <t>ショクヒン</t>
    </rPh>
    <rPh sb="28" eb="30">
      <t>ヒョウジュン</t>
    </rPh>
    <rPh sb="30" eb="33">
      <t>セイブンヒョウ</t>
    </rPh>
    <rPh sb="34" eb="36">
      <t>ジュウジツ</t>
    </rPh>
    <rPh sb="37" eb="40">
      <t>シンライセイ</t>
    </rPh>
    <rPh sb="40" eb="42">
      <t>コウジョウ</t>
    </rPh>
    <rPh sb="42" eb="43">
      <t>オヨ</t>
    </rPh>
    <rPh sb="44" eb="47">
      <t>リカツヨウ</t>
    </rPh>
    <rPh sb="48" eb="50">
      <t>ソクシン</t>
    </rPh>
    <rPh sb="51" eb="52">
      <t>シ</t>
    </rPh>
    <rPh sb="60" eb="62">
      <t>ケンキュウ</t>
    </rPh>
    <rPh sb="62" eb="64">
      <t>カイハツ</t>
    </rPh>
    <rPh sb="64" eb="66">
      <t>カツドウ</t>
    </rPh>
    <rPh sb="67" eb="68">
      <t>ササ</t>
    </rPh>
    <rPh sb="70" eb="72">
      <t>ケンキュウ</t>
    </rPh>
    <rPh sb="72" eb="74">
      <t>キバン</t>
    </rPh>
    <rPh sb="75" eb="77">
      <t>キョウカ</t>
    </rPh>
    <rPh sb="81" eb="83">
      <t>ヒツヨウ</t>
    </rPh>
    <rPh sb="85" eb="87">
      <t>テキセツ</t>
    </rPh>
    <rPh sb="88" eb="90">
      <t>ジギョウ</t>
    </rPh>
    <phoneticPr fontId="5"/>
  </si>
  <si>
    <t>有</t>
  </si>
  <si>
    <t>無</t>
  </si>
  <si>
    <t>一般競争入札を利用するなど、競争性を確保しながら支出先を選定しているが、これらのうち、契約額が61百万円の案件については一者応札となった。本件は専門的要素が強く関係事業者が限られるものであるが、入札後に入札説明会に参加した事業者から聴き取りを実施し、公告期間の延長等改善措置を行っている。</t>
    <rPh sb="0" eb="2">
      <t>イッパン</t>
    </rPh>
    <rPh sb="2" eb="4">
      <t>キョウソウ</t>
    </rPh>
    <rPh sb="4" eb="6">
      <t>ニュウサツ</t>
    </rPh>
    <rPh sb="7" eb="9">
      <t>リヨウ</t>
    </rPh>
    <rPh sb="14" eb="16">
      <t>キョウソウ</t>
    </rPh>
    <rPh sb="16" eb="17">
      <t>セイ</t>
    </rPh>
    <rPh sb="18" eb="20">
      <t>カクホ</t>
    </rPh>
    <rPh sb="24" eb="26">
      <t>シシュツ</t>
    </rPh>
    <rPh sb="26" eb="27">
      <t>サキ</t>
    </rPh>
    <rPh sb="28" eb="30">
      <t>センテイ</t>
    </rPh>
    <rPh sb="43" eb="45">
      <t>ケイヤク</t>
    </rPh>
    <rPh sb="45" eb="46">
      <t>ガク</t>
    </rPh>
    <rPh sb="49" eb="51">
      <t>ヒャクマン</t>
    </rPh>
    <rPh sb="51" eb="52">
      <t>エン</t>
    </rPh>
    <rPh sb="53" eb="55">
      <t>アンケン</t>
    </rPh>
    <rPh sb="60" eb="61">
      <t>イチ</t>
    </rPh>
    <rPh sb="61" eb="62">
      <t>シャ</t>
    </rPh>
    <rPh sb="62" eb="64">
      <t>オウサツ</t>
    </rPh>
    <rPh sb="69" eb="71">
      <t>ホンケン</t>
    </rPh>
    <rPh sb="72" eb="75">
      <t>センモンテキ</t>
    </rPh>
    <rPh sb="75" eb="77">
      <t>ヨウソ</t>
    </rPh>
    <rPh sb="78" eb="79">
      <t>ツヨ</t>
    </rPh>
    <rPh sb="80" eb="82">
      <t>カンケイ</t>
    </rPh>
    <rPh sb="82" eb="85">
      <t>ジギョウシャ</t>
    </rPh>
    <rPh sb="86" eb="87">
      <t>カギ</t>
    </rPh>
    <rPh sb="97" eb="99">
      <t>ニュウサツ</t>
    </rPh>
    <rPh sb="99" eb="100">
      <t>ゴ</t>
    </rPh>
    <rPh sb="101" eb="103">
      <t>ニュウサツ</t>
    </rPh>
    <rPh sb="103" eb="106">
      <t>セツメイカイ</t>
    </rPh>
    <rPh sb="107" eb="109">
      <t>サンカ</t>
    </rPh>
    <rPh sb="111" eb="114">
      <t>ジギョウシャ</t>
    </rPh>
    <rPh sb="116" eb="117">
      <t>キ</t>
    </rPh>
    <rPh sb="118" eb="119">
      <t>ト</t>
    </rPh>
    <rPh sb="121" eb="123">
      <t>ジッシ</t>
    </rPh>
    <rPh sb="125" eb="127">
      <t>コウコク</t>
    </rPh>
    <rPh sb="127" eb="129">
      <t>キカン</t>
    </rPh>
    <rPh sb="130" eb="132">
      <t>エンチョウ</t>
    </rPh>
    <rPh sb="132" eb="133">
      <t>トウ</t>
    </rPh>
    <rPh sb="133" eb="135">
      <t>カイゼン</t>
    </rPh>
    <rPh sb="135" eb="137">
      <t>ソチ</t>
    </rPh>
    <rPh sb="138" eb="139">
      <t>オコナ</t>
    </rPh>
    <phoneticPr fontId="5"/>
  </si>
  <si>
    <t>‐</t>
  </si>
  <si>
    <t>委託費等の執行に当たっては、業務計画書、実績報告書等を精査し、費目・使途が事業目的に即し真に必要なものに限定されているか確認している。</t>
    <rPh sb="0" eb="2">
      <t>イタク</t>
    </rPh>
    <rPh sb="2" eb="3">
      <t>ヒ</t>
    </rPh>
    <rPh sb="3" eb="4">
      <t>トウ</t>
    </rPh>
    <rPh sb="5" eb="7">
      <t>シッコウ</t>
    </rPh>
    <rPh sb="8" eb="9">
      <t>ア</t>
    </rPh>
    <rPh sb="14" eb="16">
      <t>ギョウム</t>
    </rPh>
    <rPh sb="16" eb="19">
      <t>ケイカクショ</t>
    </rPh>
    <rPh sb="20" eb="22">
      <t>ジッセキ</t>
    </rPh>
    <rPh sb="22" eb="25">
      <t>ホウコクショ</t>
    </rPh>
    <rPh sb="25" eb="26">
      <t>トウ</t>
    </rPh>
    <rPh sb="27" eb="29">
      <t>セイサ</t>
    </rPh>
    <rPh sb="31" eb="33">
      <t>ヒモク</t>
    </rPh>
    <rPh sb="34" eb="36">
      <t>シト</t>
    </rPh>
    <rPh sb="37" eb="39">
      <t>ジギョウ</t>
    </rPh>
    <rPh sb="39" eb="41">
      <t>モクテキ</t>
    </rPh>
    <rPh sb="42" eb="43">
      <t>ソク</t>
    </rPh>
    <rPh sb="44" eb="45">
      <t>シン</t>
    </rPh>
    <rPh sb="46" eb="48">
      <t>ヒツヨウ</t>
    </rPh>
    <rPh sb="52" eb="54">
      <t>ゲンテイ</t>
    </rPh>
    <rPh sb="60" eb="62">
      <t>カクニン</t>
    </rPh>
    <phoneticPr fontId="5"/>
  </si>
  <si>
    <t>-</t>
    <phoneticPr fontId="5"/>
  </si>
  <si>
    <t>コスト削減のため、業者への発注前に職員がデータを整理したり、分析対象とする食品や成分項目を精査するなどするとともに、支出先の業務の進め方については随時確認し、効率的かつ適正な執行に努めている。</t>
    <rPh sb="30" eb="32">
      <t>ブンセキ</t>
    </rPh>
    <rPh sb="32" eb="34">
      <t>タイショウ</t>
    </rPh>
    <rPh sb="37" eb="39">
      <t>ショクヒン</t>
    </rPh>
    <rPh sb="40" eb="42">
      <t>セイブン</t>
    </rPh>
    <rPh sb="42" eb="44">
      <t>コウモク</t>
    </rPh>
    <rPh sb="45" eb="47">
      <t>セイサ</t>
    </rPh>
    <rPh sb="58" eb="60">
      <t>シシュツ</t>
    </rPh>
    <rPh sb="60" eb="61">
      <t>サキ</t>
    </rPh>
    <rPh sb="62" eb="64">
      <t>ギョウム</t>
    </rPh>
    <rPh sb="65" eb="66">
      <t>スス</t>
    </rPh>
    <rPh sb="67" eb="68">
      <t>カタ</t>
    </rPh>
    <rPh sb="73" eb="75">
      <t>ズイジ</t>
    </rPh>
    <rPh sb="75" eb="77">
      <t>カクニン</t>
    </rPh>
    <rPh sb="79" eb="82">
      <t>コウリツテキ</t>
    </rPh>
    <rPh sb="84" eb="86">
      <t>テキセイ</t>
    </rPh>
    <rPh sb="87" eb="89">
      <t>シッコウ</t>
    </rPh>
    <rPh sb="90" eb="91">
      <t>ツト</t>
    </rPh>
    <phoneticPr fontId="5"/>
  </si>
  <si>
    <t>食品成分データべスについては、成果実績は近年、増加傾向にあり、目標を上回っている状況にある。食品の成分分析については、令和2年に予定している日本食品標準成分表の改訂に向けて5年間で効率的に分析を行うように目標を設定しており、成果実績はそれに見合ったものとなっている。</t>
    <rPh sb="0" eb="2">
      <t>ショクヒン</t>
    </rPh>
    <rPh sb="2" eb="4">
      <t>セイブン</t>
    </rPh>
    <rPh sb="20" eb="22">
      <t>キンネン</t>
    </rPh>
    <rPh sb="46" eb="48">
      <t>ショクヒン</t>
    </rPh>
    <rPh sb="49" eb="51">
      <t>セイブン</t>
    </rPh>
    <rPh sb="51" eb="53">
      <t>ブンセキ</t>
    </rPh>
    <rPh sb="59" eb="60">
      <t>レイ</t>
    </rPh>
    <rPh sb="60" eb="61">
      <t>ワ</t>
    </rPh>
    <rPh sb="62" eb="63">
      <t>ネン</t>
    </rPh>
    <rPh sb="64" eb="66">
      <t>ヨテイ</t>
    </rPh>
    <rPh sb="70" eb="72">
      <t>ニホン</t>
    </rPh>
    <rPh sb="72" eb="74">
      <t>ショクヒン</t>
    </rPh>
    <rPh sb="74" eb="76">
      <t>ヒョウジュン</t>
    </rPh>
    <rPh sb="76" eb="79">
      <t>セイブンヒョウ</t>
    </rPh>
    <rPh sb="80" eb="82">
      <t>カイテイ</t>
    </rPh>
    <rPh sb="83" eb="84">
      <t>ム</t>
    </rPh>
    <rPh sb="87" eb="89">
      <t>ネンカン</t>
    </rPh>
    <rPh sb="90" eb="93">
      <t>コウリツテキ</t>
    </rPh>
    <rPh sb="94" eb="96">
      <t>ブンセキ</t>
    </rPh>
    <rPh sb="97" eb="98">
      <t>オコナ</t>
    </rPh>
    <rPh sb="102" eb="104">
      <t>モクヒョウ</t>
    </rPh>
    <rPh sb="105" eb="107">
      <t>セッテイ</t>
    </rPh>
    <rPh sb="112" eb="114">
      <t>セイカ</t>
    </rPh>
    <rPh sb="114" eb="116">
      <t>ジッセキ</t>
    </rPh>
    <rPh sb="120" eb="122">
      <t>ミア</t>
    </rPh>
    <phoneticPr fontId="5"/>
  </si>
  <si>
    <t>活動実績は、当初の見込みと同程度か上回っている。</t>
    <rPh sb="0" eb="2">
      <t>カツドウ</t>
    </rPh>
    <rPh sb="2" eb="4">
      <t>ジッセキ</t>
    </rPh>
    <rPh sb="6" eb="8">
      <t>トウショ</t>
    </rPh>
    <rPh sb="9" eb="11">
      <t>ミコ</t>
    </rPh>
    <rPh sb="13" eb="16">
      <t>ドウテイド</t>
    </rPh>
    <rPh sb="17" eb="19">
      <t>ウワマワ</t>
    </rPh>
    <phoneticPr fontId="5"/>
  </si>
  <si>
    <t>食品成分データベースは24時間365日体制で稼働している。食品の分析結果は全て日本食品標準成分表の充実に活用されている。</t>
    <rPh sb="0" eb="2">
      <t>ショクヒン</t>
    </rPh>
    <rPh sb="2" eb="4">
      <t>セイブン</t>
    </rPh>
    <rPh sb="29" eb="31">
      <t>ショクヒン</t>
    </rPh>
    <rPh sb="32" eb="34">
      <t>ブンセキ</t>
    </rPh>
    <rPh sb="34" eb="36">
      <t>ケッカ</t>
    </rPh>
    <rPh sb="37" eb="38">
      <t>スベ</t>
    </rPh>
    <rPh sb="39" eb="41">
      <t>ニホン</t>
    </rPh>
    <rPh sb="41" eb="43">
      <t>ショクヒン</t>
    </rPh>
    <rPh sb="43" eb="45">
      <t>ヒョウジュン</t>
    </rPh>
    <rPh sb="45" eb="47">
      <t>セイブン</t>
    </rPh>
    <rPh sb="47" eb="48">
      <t>ヒョウ</t>
    </rPh>
    <rPh sb="49" eb="51">
      <t>ジュウジツ</t>
    </rPh>
    <rPh sb="52" eb="54">
      <t>カツヨウ</t>
    </rPh>
    <phoneticPr fontId="5"/>
  </si>
  <si>
    <t>従前は個別の事業として予算要求・執行していた食品成分の分析等と食品成分データベースの運用・改修等に係る経費を平成31年度より整理・統合し、効率的かつ効果的な業務実施を図ることとした。日本食品標準成分表の信頼性向上を図る事業についても、一般競争入札を実施し、事業の目的を適切に達成できる者を公正・中立的に選定しするなど効率的な業務実施に努めることとしている。</t>
    <rPh sb="0" eb="2">
      <t>ジュウゼン</t>
    </rPh>
    <rPh sb="3" eb="5">
      <t>コベツ</t>
    </rPh>
    <rPh sb="6" eb="8">
      <t>ジギョウ</t>
    </rPh>
    <rPh sb="11" eb="13">
      <t>ヨサン</t>
    </rPh>
    <rPh sb="13" eb="15">
      <t>ヨウキュウ</t>
    </rPh>
    <rPh sb="16" eb="18">
      <t>シッコウ</t>
    </rPh>
    <rPh sb="22" eb="24">
      <t>ショクヒン</t>
    </rPh>
    <rPh sb="24" eb="26">
      <t>セイブン</t>
    </rPh>
    <rPh sb="27" eb="29">
      <t>ブンセキ</t>
    </rPh>
    <rPh sb="29" eb="30">
      <t>トウ</t>
    </rPh>
    <rPh sb="31" eb="33">
      <t>ショクヒン</t>
    </rPh>
    <rPh sb="33" eb="35">
      <t>セイブン</t>
    </rPh>
    <rPh sb="42" eb="44">
      <t>ウンヨウ</t>
    </rPh>
    <rPh sb="45" eb="47">
      <t>カイシュウ</t>
    </rPh>
    <rPh sb="47" eb="48">
      <t>トウ</t>
    </rPh>
    <rPh sb="49" eb="50">
      <t>カカ</t>
    </rPh>
    <rPh sb="51" eb="53">
      <t>ケイヒ</t>
    </rPh>
    <rPh sb="54" eb="56">
      <t>ヘイセイ</t>
    </rPh>
    <rPh sb="58" eb="60">
      <t>ネンド</t>
    </rPh>
    <rPh sb="62" eb="64">
      <t>セイリ</t>
    </rPh>
    <rPh sb="65" eb="67">
      <t>トウゴウ</t>
    </rPh>
    <rPh sb="69" eb="72">
      <t>コウリツテキ</t>
    </rPh>
    <rPh sb="74" eb="77">
      <t>コウカテキ</t>
    </rPh>
    <rPh sb="78" eb="80">
      <t>ギョウム</t>
    </rPh>
    <rPh sb="80" eb="82">
      <t>ジッシ</t>
    </rPh>
    <rPh sb="83" eb="84">
      <t>ハカ</t>
    </rPh>
    <rPh sb="91" eb="93">
      <t>ニホン</t>
    </rPh>
    <rPh sb="93" eb="95">
      <t>ショクヒン</t>
    </rPh>
    <rPh sb="95" eb="97">
      <t>ヒョウジュン</t>
    </rPh>
    <rPh sb="97" eb="99">
      <t>セイブン</t>
    </rPh>
    <rPh sb="99" eb="100">
      <t>ヒョウ</t>
    </rPh>
    <rPh sb="101" eb="104">
      <t>シンライセイ</t>
    </rPh>
    <rPh sb="104" eb="106">
      <t>コウジョウ</t>
    </rPh>
    <rPh sb="107" eb="108">
      <t>ハカ</t>
    </rPh>
    <rPh sb="109" eb="111">
      <t>ジギョウ</t>
    </rPh>
    <rPh sb="117" eb="119">
      <t>イッパン</t>
    </rPh>
    <rPh sb="119" eb="121">
      <t>キョウソウ</t>
    </rPh>
    <rPh sb="121" eb="123">
      <t>ニュウサツ</t>
    </rPh>
    <rPh sb="124" eb="126">
      <t>ジッシ</t>
    </rPh>
    <rPh sb="128" eb="130">
      <t>ジギョウ</t>
    </rPh>
    <rPh sb="131" eb="133">
      <t>モクテキ</t>
    </rPh>
    <rPh sb="134" eb="136">
      <t>テキセツ</t>
    </rPh>
    <rPh sb="137" eb="139">
      <t>タッセイ</t>
    </rPh>
    <rPh sb="142" eb="143">
      <t>シャ</t>
    </rPh>
    <rPh sb="144" eb="146">
      <t>コウセイ</t>
    </rPh>
    <rPh sb="147" eb="150">
      <t>チュウリツテキ</t>
    </rPh>
    <rPh sb="151" eb="153">
      <t>センテイ</t>
    </rPh>
    <rPh sb="158" eb="161">
      <t>コウリツテキ</t>
    </rPh>
    <rPh sb="162" eb="164">
      <t>ギョウム</t>
    </rPh>
    <rPh sb="164" eb="166">
      <t>ジッシ</t>
    </rPh>
    <rPh sb="167" eb="168">
      <t>ツト</t>
    </rPh>
    <phoneticPr fontId="5"/>
  </si>
  <si>
    <t>310、314</t>
    <phoneticPr fontId="5"/>
  </si>
  <si>
    <t>310、312</t>
    <phoneticPr fontId="5"/>
  </si>
  <si>
    <t>299、300</t>
    <phoneticPr fontId="5"/>
  </si>
  <si>
    <t>219、220</t>
    <phoneticPr fontId="5"/>
  </si>
  <si>
    <t>225、226</t>
    <phoneticPr fontId="5"/>
  </si>
  <si>
    <t>一般財団法人日本食品分析センター</t>
    <rPh sb="0" eb="2">
      <t>イッパン</t>
    </rPh>
    <rPh sb="2" eb="4">
      <t>ザイダン</t>
    </rPh>
    <rPh sb="4" eb="6">
      <t>ホウジン</t>
    </rPh>
    <rPh sb="6" eb="8">
      <t>ニホン</t>
    </rPh>
    <rPh sb="8" eb="10">
      <t>ショクヒン</t>
    </rPh>
    <rPh sb="10" eb="12">
      <t>ブンセキ</t>
    </rPh>
    <phoneticPr fontId="5"/>
  </si>
  <si>
    <t>日本食品標準成分表の充実のための食品の成分分析</t>
    <rPh sb="0" eb="2">
      <t>ニホン</t>
    </rPh>
    <rPh sb="2" eb="4">
      <t>ショクヒン</t>
    </rPh>
    <rPh sb="4" eb="6">
      <t>ヒョウジュン</t>
    </rPh>
    <rPh sb="6" eb="9">
      <t>セイブンヒョウ</t>
    </rPh>
    <rPh sb="10" eb="12">
      <t>ジュウジツ</t>
    </rPh>
    <rPh sb="16" eb="18">
      <t>ショクヒン</t>
    </rPh>
    <rPh sb="19" eb="21">
      <t>セイブン</t>
    </rPh>
    <rPh sb="21" eb="23">
      <t>ブンセキ</t>
    </rPh>
    <phoneticPr fontId="5"/>
  </si>
  <si>
    <t>フェイス・ソリューション・テクノロジー株式会社</t>
    <rPh sb="19" eb="21">
      <t>カブシキ</t>
    </rPh>
    <rPh sb="21" eb="23">
      <t>カイシャ</t>
    </rPh>
    <phoneticPr fontId="5"/>
  </si>
  <si>
    <t>-</t>
    <phoneticPr fontId="5"/>
  </si>
  <si>
    <t>食品成分データベースの運用・管理</t>
    <rPh sb="0" eb="2">
      <t>ショクヒン</t>
    </rPh>
    <rPh sb="2" eb="4">
      <t>セイブン</t>
    </rPh>
    <rPh sb="11" eb="13">
      <t>ウンヨウ</t>
    </rPh>
    <rPh sb="14" eb="16">
      <t>カンリ</t>
    </rPh>
    <phoneticPr fontId="5"/>
  </si>
  <si>
    <t>株式会社ピーシーサポートサービス</t>
    <rPh sb="0" eb="2">
      <t>カブシキ</t>
    </rPh>
    <rPh sb="2" eb="4">
      <t>カイシャ</t>
    </rPh>
    <phoneticPr fontId="5"/>
  </si>
  <si>
    <t>食品成分データベース改善のための要件設定及び機能追加</t>
    <phoneticPr fontId="5"/>
  </si>
  <si>
    <t>さくらインターネット株式会社</t>
    <rPh sb="10" eb="12">
      <t>カブシキ</t>
    </rPh>
    <rPh sb="12" eb="14">
      <t>カイシャ</t>
    </rPh>
    <phoneticPr fontId="5"/>
  </si>
  <si>
    <t>食品成分データベース運用のためのホスティングサービス</t>
    <rPh sb="0" eb="2">
      <t>ショクヒン</t>
    </rPh>
    <rPh sb="2" eb="4">
      <t>セイブン</t>
    </rPh>
    <rPh sb="10" eb="12">
      <t>ウンヨウ</t>
    </rPh>
    <phoneticPr fontId="5"/>
  </si>
  <si>
    <t>-</t>
    <phoneticPr fontId="5"/>
  </si>
  <si>
    <t>-</t>
    <phoneticPr fontId="5"/>
  </si>
  <si>
    <t>-</t>
    <phoneticPr fontId="5"/>
  </si>
  <si>
    <t>食品成分データベースの信頼性向上（エラー事象の対応等）</t>
    <rPh sb="11" eb="14">
      <t>シンライセイ</t>
    </rPh>
    <rPh sb="14" eb="16">
      <t>コウジョウ</t>
    </rPh>
    <rPh sb="20" eb="22">
      <t>ジショウ</t>
    </rPh>
    <rPh sb="23" eb="25">
      <t>タイオウ</t>
    </rPh>
    <rPh sb="25" eb="26">
      <t>トウ</t>
    </rPh>
    <phoneticPr fontId="5"/>
  </si>
  <si>
    <t>フェイス・ソリューション・テクノロジー株式会社</t>
    <phoneticPr fontId="5"/>
  </si>
  <si>
    <t>食品成分データベースの脆弱性診断結果対応</t>
    <rPh sb="11" eb="14">
      <t>ゼイジャクセイ</t>
    </rPh>
    <rPh sb="14" eb="16">
      <t>シンダン</t>
    </rPh>
    <rPh sb="16" eb="18">
      <t>ケッカ</t>
    </rPh>
    <rPh sb="18" eb="20">
      <t>タイオウ</t>
    </rPh>
    <phoneticPr fontId="5"/>
  </si>
  <si>
    <t>千葉県立保健医療大学</t>
    <phoneticPr fontId="5"/>
  </si>
  <si>
    <t>日本食品標準成分表掲載の液状食品に係る調査</t>
    <rPh sb="0" eb="2">
      <t>ニホン</t>
    </rPh>
    <rPh sb="2" eb="4">
      <t>ショクヒン</t>
    </rPh>
    <rPh sb="4" eb="6">
      <t>ヒョウジュン</t>
    </rPh>
    <rPh sb="6" eb="9">
      <t>セイブンヒョウ</t>
    </rPh>
    <rPh sb="9" eb="11">
      <t>ケイサイ</t>
    </rPh>
    <rPh sb="12" eb="14">
      <t>エキジョウ</t>
    </rPh>
    <rPh sb="14" eb="16">
      <t>ショクヒン</t>
    </rPh>
    <rPh sb="17" eb="18">
      <t>カカ</t>
    </rPh>
    <rPh sb="19" eb="21">
      <t>チョウサ</t>
    </rPh>
    <phoneticPr fontId="5"/>
  </si>
  <si>
    <t>株式会社ホンヤク社</t>
    <rPh sb="0" eb="2">
      <t>カブシキ</t>
    </rPh>
    <rPh sb="2" eb="4">
      <t>カイシャ</t>
    </rPh>
    <rPh sb="8" eb="9">
      <t>シャ</t>
    </rPh>
    <phoneticPr fontId="5"/>
  </si>
  <si>
    <t>(</t>
    <phoneticPr fontId="5"/>
  </si>
  <si>
    <t>日本食品標準成分表2015年版（七訂）追補2016年英訳の校閲及びネイティブチェック等</t>
    <rPh sb="0" eb="2">
      <t>ニホン</t>
    </rPh>
    <rPh sb="2" eb="4">
      <t>ショクヒン</t>
    </rPh>
    <rPh sb="4" eb="6">
      <t>ヒョウジュン</t>
    </rPh>
    <rPh sb="6" eb="9">
      <t>セイブンヒョウ</t>
    </rPh>
    <rPh sb="13" eb="14">
      <t>ネン</t>
    </rPh>
    <rPh sb="14" eb="15">
      <t>バン</t>
    </rPh>
    <rPh sb="16" eb="17">
      <t>ナナ</t>
    </rPh>
    <rPh sb="17" eb="18">
      <t>テイ</t>
    </rPh>
    <rPh sb="19" eb="21">
      <t>ツイホ</t>
    </rPh>
    <rPh sb="25" eb="26">
      <t>ネン</t>
    </rPh>
    <rPh sb="26" eb="28">
      <t>エイヤク</t>
    </rPh>
    <rPh sb="29" eb="31">
      <t>コウエツ</t>
    </rPh>
    <rPh sb="31" eb="32">
      <t>オヨ</t>
    </rPh>
    <rPh sb="42" eb="43">
      <t>トウ</t>
    </rPh>
    <phoneticPr fontId="5"/>
  </si>
  <si>
    <t>-</t>
    <phoneticPr fontId="5"/>
  </si>
  <si>
    <t>A.一般財団法人日本食品分析センター</t>
    <rPh sb="2" eb="4">
      <t>イッパン</t>
    </rPh>
    <rPh sb="4" eb="6">
      <t>ザイダン</t>
    </rPh>
    <rPh sb="6" eb="8">
      <t>ホウジン</t>
    </rPh>
    <rPh sb="8" eb="10">
      <t>ニホン</t>
    </rPh>
    <rPh sb="10" eb="12">
      <t>ショクヒン</t>
    </rPh>
    <rPh sb="12" eb="14">
      <t>ブンセキ</t>
    </rPh>
    <phoneticPr fontId="5"/>
  </si>
  <si>
    <t>人件費</t>
    <rPh sb="0" eb="3">
      <t>ジンケンヒ</t>
    </rPh>
    <phoneticPr fontId="5"/>
  </si>
  <si>
    <t>業務実施日</t>
    <rPh sb="0" eb="2">
      <t>ギョウム</t>
    </rPh>
    <rPh sb="2" eb="4">
      <t>ジッシ</t>
    </rPh>
    <rPh sb="4" eb="5">
      <t>ヒ</t>
    </rPh>
    <phoneticPr fontId="5"/>
  </si>
  <si>
    <t>その他</t>
    <rPh sb="2" eb="3">
      <t>タ</t>
    </rPh>
    <phoneticPr fontId="5"/>
  </si>
  <si>
    <t>食品の栄養成分分析担当者の人件費</t>
    <rPh sb="0" eb="2">
      <t>ショクヒン</t>
    </rPh>
    <rPh sb="3" eb="5">
      <t>エイヨウ</t>
    </rPh>
    <rPh sb="5" eb="7">
      <t>セイブン</t>
    </rPh>
    <rPh sb="7" eb="9">
      <t>ブンセキ</t>
    </rPh>
    <rPh sb="9" eb="12">
      <t>タントウシャ</t>
    </rPh>
    <rPh sb="13" eb="16">
      <t>ジンケンヒ</t>
    </rPh>
    <phoneticPr fontId="5"/>
  </si>
  <si>
    <t>食品分析に係る試料、試薬の購入費、分析機器の借り上げに係る費用等</t>
    <rPh sb="0" eb="2">
      <t>ショクヒン</t>
    </rPh>
    <rPh sb="2" eb="4">
      <t>ブンセキ</t>
    </rPh>
    <rPh sb="5" eb="6">
      <t>カカ</t>
    </rPh>
    <rPh sb="7" eb="9">
      <t>シリョウ</t>
    </rPh>
    <rPh sb="10" eb="12">
      <t>シヤク</t>
    </rPh>
    <rPh sb="13" eb="16">
      <t>コウニュウヒ</t>
    </rPh>
    <rPh sb="17" eb="19">
      <t>ブンセキ</t>
    </rPh>
    <rPh sb="19" eb="21">
      <t>キキ</t>
    </rPh>
    <rPh sb="22" eb="23">
      <t>カ</t>
    </rPh>
    <rPh sb="24" eb="25">
      <t>ア</t>
    </rPh>
    <rPh sb="27" eb="28">
      <t>カカ</t>
    </rPh>
    <rPh sb="29" eb="31">
      <t>ヒヨウ</t>
    </rPh>
    <rPh sb="31" eb="32">
      <t>トウ</t>
    </rPh>
    <phoneticPr fontId="5"/>
  </si>
  <si>
    <t>一般管理費</t>
    <rPh sb="0" eb="2">
      <t>イッパン</t>
    </rPh>
    <rPh sb="2" eb="5">
      <t>カンリヒ</t>
    </rPh>
    <phoneticPr fontId="5"/>
  </si>
  <si>
    <t>B.フェイス・ソリューション・テクノロジー株式会社</t>
    <phoneticPr fontId="5"/>
  </si>
  <si>
    <t>人件費等</t>
    <rPh sb="0" eb="3">
      <t>ジンケンヒ</t>
    </rPh>
    <rPh sb="3" eb="4">
      <t>トウ</t>
    </rPh>
    <phoneticPr fontId="5"/>
  </si>
  <si>
    <t>C.株式会社ピーシーサポートサービス</t>
    <phoneticPr fontId="5"/>
  </si>
  <si>
    <t>食品成分データベースの運用・管理担当者の人件費</t>
    <rPh sb="0" eb="2">
      <t>ショクヒン</t>
    </rPh>
    <rPh sb="2" eb="4">
      <t>セイブン</t>
    </rPh>
    <rPh sb="11" eb="13">
      <t>ウンヨウ</t>
    </rPh>
    <rPh sb="14" eb="16">
      <t>カンリ</t>
    </rPh>
    <rPh sb="16" eb="19">
      <t>タントウシャ</t>
    </rPh>
    <rPh sb="20" eb="23">
      <t>ジンケンヒ</t>
    </rPh>
    <phoneticPr fontId="5"/>
  </si>
  <si>
    <t>食品成分データベース改善のための機能要件設定、試作等に係る人件費</t>
    <rPh sb="0" eb="2">
      <t>ショクヒン</t>
    </rPh>
    <rPh sb="2" eb="4">
      <t>セイブン</t>
    </rPh>
    <rPh sb="10" eb="12">
      <t>カイゼン</t>
    </rPh>
    <rPh sb="16" eb="18">
      <t>キノウ</t>
    </rPh>
    <rPh sb="18" eb="20">
      <t>ヨウケン</t>
    </rPh>
    <rPh sb="20" eb="22">
      <t>セッテイ</t>
    </rPh>
    <rPh sb="23" eb="25">
      <t>シサク</t>
    </rPh>
    <rPh sb="25" eb="26">
      <t>トウ</t>
    </rPh>
    <rPh sb="27" eb="28">
      <t>カカ</t>
    </rPh>
    <rPh sb="29" eb="32">
      <t>ジンケンヒ</t>
    </rPh>
    <phoneticPr fontId="5"/>
  </si>
  <si>
    <t>委託事業額(百万円)/食品数</t>
    <rPh sb="0" eb="2">
      <t>イタク</t>
    </rPh>
    <rPh sb="2" eb="4">
      <t>ジギョウ</t>
    </rPh>
    <rPh sb="4" eb="5">
      <t>ガク</t>
    </rPh>
    <rPh sb="6" eb="7">
      <t>ヒャク</t>
    </rPh>
    <rPh sb="7" eb="8">
      <t>マン</t>
    </rPh>
    <rPh sb="8" eb="9">
      <t>エン</t>
    </rPh>
    <rPh sb="11" eb="13">
      <t>ショクヒン</t>
    </rPh>
    <rPh sb="13" eb="14">
      <t>スウ</t>
    </rPh>
    <phoneticPr fontId="5"/>
  </si>
  <si>
    <t>6.8/8,760</t>
    <phoneticPr fontId="5"/>
  </si>
  <si>
    <t>4.4/8760</t>
    <phoneticPr fontId="5"/>
  </si>
  <si>
    <t>6.0/8,760</t>
    <phoneticPr fontId="5"/>
  </si>
  <si>
    <t>6.3/8,760</t>
    <phoneticPr fontId="5"/>
  </si>
  <si>
    <t>株式会社白橋</t>
    <phoneticPr fontId="5"/>
  </si>
  <si>
    <t>-</t>
    <phoneticPr fontId="5"/>
  </si>
  <si>
    <t>-</t>
    <phoneticPr fontId="5"/>
  </si>
  <si>
    <t>日本食品標準成分表の改訂に向けた食品成分情報取得強化のための調査　成果報告書（平成28～30年度）</t>
    <phoneticPr fontId="5"/>
  </si>
  <si>
    <t>日本食品標準成分表は、食品成分に関する唯一の公的データとして国民の栄養管理等に利用されているところ、本事業の成果を活用して平成27年に改訂を行うとともに以後毎年追補として速報値を公表してきており、引き続き次期改訂（令和2年を予定）に向け、国民の実生活に合ったデータを蓄積する必要がある。また、食品成分データベースのアクセス数は年々増加し、日本食品標準成分表の利活用を進める上で大きな役割を果たしているところ、引き続き利用者のニーズに応じて適切に運用・改修を行う必要がある。これらの事業を限られた予算の中で効率的かつ効果的に実施することが課題である。</t>
    <rPh sb="0" eb="2">
      <t>ニホン</t>
    </rPh>
    <rPh sb="2" eb="4">
      <t>ショクヒン</t>
    </rPh>
    <rPh sb="4" eb="6">
      <t>ヒョウジュン</t>
    </rPh>
    <rPh sb="6" eb="9">
      <t>セイブンヒョウ</t>
    </rPh>
    <rPh sb="11" eb="13">
      <t>ショクヒン</t>
    </rPh>
    <rPh sb="13" eb="15">
      <t>セイブン</t>
    </rPh>
    <rPh sb="16" eb="17">
      <t>カン</t>
    </rPh>
    <rPh sb="19" eb="21">
      <t>ユイイツ</t>
    </rPh>
    <rPh sb="22" eb="24">
      <t>コウテキ</t>
    </rPh>
    <rPh sb="30" eb="32">
      <t>コクミン</t>
    </rPh>
    <rPh sb="33" eb="35">
      <t>エイヨウ</t>
    </rPh>
    <rPh sb="35" eb="37">
      <t>カンリ</t>
    </rPh>
    <rPh sb="37" eb="38">
      <t>トウ</t>
    </rPh>
    <rPh sb="39" eb="41">
      <t>リヨウ</t>
    </rPh>
    <rPh sb="50" eb="51">
      <t>ホン</t>
    </rPh>
    <rPh sb="51" eb="53">
      <t>ジギョウ</t>
    </rPh>
    <rPh sb="54" eb="56">
      <t>セイカ</t>
    </rPh>
    <rPh sb="57" eb="59">
      <t>カツヨウ</t>
    </rPh>
    <rPh sb="61" eb="63">
      <t>ヘイセイ</t>
    </rPh>
    <rPh sb="65" eb="66">
      <t>ネン</t>
    </rPh>
    <rPh sb="67" eb="69">
      <t>カイテイ</t>
    </rPh>
    <rPh sb="70" eb="71">
      <t>オコナ</t>
    </rPh>
    <rPh sb="76" eb="78">
      <t>イゴ</t>
    </rPh>
    <rPh sb="78" eb="80">
      <t>マイトシ</t>
    </rPh>
    <rPh sb="80" eb="82">
      <t>ツイホ</t>
    </rPh>
    <rPh sb="85" eb="88">
      <t>ソクホウチ</t>
    </rPh>
    <rPh sb="89" eb="91">
      <t>コウヒョウ</t>
    </rPh>
    <rPh sb="98" eb="99">
      <t>ヒ</t>
    </rPh>
    <rPh sb="100" eb="101">
      <t>ツヅ</t>
    </rPh>
    <rPh sb="102" eb="104">
      <t>ジキ</t>
    </rPh>
    <rPh sb="104" eb="106">
      <t>カイテイ</t>
    </rPh>
    <rPh sb="107" eb="108">
      <t>レイ</t>
    </rPh>
    <rPh sb="108" eb="109">
      <t>ワ</t>
    </rPh>
    <rPh sb="110" eb="111">
      <t>ネン</t>
    </rPh>
    <rPh sb="112" eb="114">
      <t>ヨテイ</t>
    </rPh>
    <rPh sb="116" eb="117">
      <t>ム</t>
    </rPh>
    <rPh sb="119" eb="121">
      <t>コクミン</t>
    </rPh>
    <rPh sb="126" eb="127">
      <t>ア</t>
    </rPh>
    <rPh sb="133" eb="135">
      <t>チクセキ</t>
    </rPh>
    <rPh sb="137" eb="139">
      <t>ヒツヨウ</t>
    </rPh>
    <rPh sb="146" eb="148">
      <t>ショクヒン</t>
    </rPh>
    <rPh sb="148" eb="150">
      <t>セイブン</t>
    </rPh>
    <rPh sb="161" eb="162">
      <t>スウ</t>
    </rPh>
    <rPh sb="163" eb="165">
      <t>ネンネン</t>
    </rPh>
    <rPh sb="165" eb="167">
      <t>ゾウカ</t>
    </rPh>
    <rPh sb="169" eb="171">
      <t>ニホン</t>
    </rPh>
    <rPh sb="171" eb="173">
      <t>ショクヒン</t>
    </rPh>
    <rPh sb="173" eb="175">
      <t>ヒョウジュン</t>
    </rPh>
    <rPh sb="175" eb="177">
      <t>セイブン</t>
    </rPh>
    <rPh sb="177" eb="178">
      <t>ヒョウ</t>
    </rPh>
    <rPh sb="179" eb="182">
      <t>リカツヨウ</t>
    </rPh>
    <rPh sb="183" eb="184">
      <t>スス</t>
    </rPh>
    <rPh sb="186" eb="187">
      <t>ウエ</t>
    </rPh>
    <rPh sb="188" eb="189">
      <t>オオ</t>
    </rPh>
    <rPh sb="191" eb="193">
      <t>ヤクワリ</t>
    </rPh>
    <rPh sb="194" eb="195">
      <t>ハ</t>
    </rPh>
    <rPh sb="204" eb="205">
      <t>ヒ</t>
    </rPh>
    <rPh sb="206" eb="207">
      <t>ツヅ</t>
    </rPh>
    <rPh sb="208" eb="211">
      <t>リヨウシャ</t>
    </rPh>
    <rPh sb="216" eb="217">
      <t>オウ</t>
    </rPh>
    <rPh sb="219" eb="221">
      <t>テキセツ</t>
    </rPh>
    <rPh sb="222" eb="224">
      <t>ウンヨウ</t>
    </rPh>
    <rPh sb="225" eb="227">
      <t>カイシュウ</t>
    </rPh>
    <rPh sb="228" eb="229">
      <t>オコナ</t>
    </rPh>
    <rPh sb="230" eb="232">
      <t>ヒツヨウ</t>
    </rPh>
    <rPh sb="240" eb="242">
      <t>ジギョウ</t>
    </rPh>
    <rPh sb="243" eb="244">
      <t>カギ</t>
    </rPh>
    <rPh sb="247" eb="249">
      <t>ヨサン</t>
    </rPh>
    <rPh sb="250" eb="251">
      <t>ナカ</t>
    </rPh>
    <rPh sb="252" eb="255">
      <t>コウリツテキ</t>
    </rPh>
    <rPh sb="257" eb="260">
      <t>コウカテキ</t>
    </rPh>
    <rPh sb="261" eb="263">
      <t>ジッシ</t>
    </rPh>
    <rPh sb="268" eb="270">
      <t>カダイ</t>
    </rPh>
    <phoneticPr fontId="5"/>
  </si>
  <si>
    <t>実績額（百万円）/8760(時間)</t>
    <rPh sb="4" eb="5">
      <t>ヒャク</t>
    </rPh>
    <rPh sb="5" eb="6">
      <t>マン</t>
    </rPh>
    <rPh sb="6" eb="7">
      <t>エン</t>
    </rPh>
    <phoneticPr fontId="5"/>
  </si>
  <si>
    <t>日本食品標準成分表に収載する分析食品数を増加することにより、国民のニーズに即した成分表を目指す。</t>
    <phoneticPr fontId="5"/>
  </si>
  <si>
    <t xml:space="preserve">○成分表の収載値等をデジタル情報として提供する「食品成分データベース」を整備・運用するとともに、利用者ニーズを踏まえた改修等を実施。（平成11年度～）
○現代型食生活を踏まえ、近年になって流通してきた食品、既収載食品の加工調理後の食品等の一般成分、無機質、ビタミン、脂肪酸等の栄養成分の定量分析等を行う。更に、炭水化物、脂質及びたんぱく質については、組成レベルの定量分析等を行う。これらに合わせ、一定期間経過した成分値の再検証を行う。（平成25年度～）
○成分表の収載値に係るバックデータ（分析値、サンプル履歴等）や検討経緯等の参考資料を統一フォーマットによるドキュメンテーションデータとして取りまとめるとともに、オープンデータ化に向けた検討を行う。（平成31年度～）
</t>
    <rPh sb="1" eb="4">
      <t>セイブンヒョウ</t>
    </rPh>
    <rPh sb="5" eb="7">
      <t>シュウサイ</t>
    </rPh>
    <rPh sb="7" eb="8">
      <t>チ</t>
    </rPh>
    <rPh sb="8" eb="9">
      <t>トウ</t>
    </rPh>
    <rPh sb="14" eb="16">
      <t>ジョウホウ</t>
    </rPh>
    <rPh sb="19" eb="21">
      <t>テイキョウ</t>
    </rPh>
    <rPh sb="24" eb="26">
      <t>ショクヒン</t>
    </rPh>
    <rPh sb="26" eb="28">
      <t>セイブン</t>
    </rPh>
    <rPh sb="36" eb="38">
      <t>セイビ</t>
    </rPh>
    <rPh sb="39" eb="41">
      <t>ウンヨウ</t>
    </rPh>
    <rPh sb="48" eb="51">
      <t>リヨウシャ</t>
    </rPh>
    <rPh sb="55" eb="56">
      <t>フ</t>
    </rPh>
    <rPh sb="59" eb="61">
      <t>カイシュウ</t>
    </rPh>
    <rPh sb="61" eb="62">
      <t>トウ</t>
    </rPh>
    <rPh sb="63" eb="65">
      <t>ジッシ</t>
    </rPh>
    <rPh sb="67" eb="69">
      <t>ヘイセイ</t>
    </rPh>
    <rPh sb="71" eb="73">
      <t>ネンド</t>
    </rPh>
    <rPh sb="77" eb="80">
      <t>ゲンダイガタ</t>
    </rPh>
    <rPh sb="80" eb="83">
      <t>ショクセイカツ</t>
    </rPh>
    <rPh sb="84" eb="85">
      <t>フ</t>
    </rPh>
    <rPh sb="117" eb="118">
      <t>トウ</t>
    </rPh>
    <rPh sb="136" eb="137">
      <t>トウ</t>
    </rPh>
    <rPh sb="138" eb="140">
      <t>エイヨウ</t>
    </rPh>
    <rPh sb="140" eb="142">
      <t>セイブン</t>
    </rPh>
    <rPh sb="147" eb="148">
      <t>トウ</t>
    </rPh>
    <rPh sb="218" eb="220">
      <t>ヘイセイ</t>
    </rPh>
    <rPh sb="222" eb="224">
      <t>ネンド</t>
    </rPh>
    <rPh sb="228" eb="231">
      <t>セイブンヒョウ</t>
    </rPh>
    <rPh sb="232" eb="234">
      <t>シュウサイ</t>
    </rPh>
    <rPh sb="234" eb="235">
      <t>チ</t>
    </rPh>
    <rPh sb="236" eb="237">
      <t>カカ</t>
    </rPh>
    <rPh sb="245" eb="247">
      <t>ブンセキ</t>
    </rPh>
    <rPh sb="247" eb="248">
      <t>チ</t>
    </rPh>
    <rPh sb="253" eb="255">
      <t>リレキ</t>
    </rPh>
    <rPh sb="255" eb="256">
      <t>トウ</t>
    </rPh>
    <rPh sb="258" eb="260">
      <t>ケントウ</t>
    </rPh>
    <rPh sb="260" eb="262">
      <t>ケイイ</t>
    </rPh>
    <rPh sb="262" eb="263">
      <t>トウ</t>
    </rPh>
    <rPh sb="264" eb="266">
      <t>サンコウ</t>
    </rPh>
    <rPh sb="266" eb="268">
      <t>シリョウ</t>
    </rPh>
    <rPh sb="269" eb="271">
      <t>トウイツ</t>
    </rPh>
    <rPh sb="296" eb="297">
      <t>ト</t>
    </rPh>
    <rPh sb="314" eb="315">
      <t>カ</t>
    </rPh>
    <rPh sb="316" eb="317">
      <t>ム</t>
    </rPh>
    <rPh sb="319" eb="321">
      <t>ケントウ</t>
    </rPh>
    <rPh sb="322" eb="323">
      <t>オコナ</t>
    </rPh>
    <rPh sb="326" eb="328">
      <t>ヘイセイ</t>
    </rPh>
    <rPh sb="330" eb="332">
      <t>ネンド</t>
    </rPh>
    <phoneticPr fontId="5"/>
  </si>
  <si>
    <t>１．事業評価の観点：この事業は「日本食品標準成分表」をインターネット上のデータベースとして公開し、研究や行政の他、学校や病院等における給食・調理の現場等に従事する栄養士はもとより一般家庭等が経常的に活用可能な情報を提供する事業であり、契約・執行手続きの観点から検証を行った。
２．所見：この事業は、競争参加条件等のより一層の見直しを図るなど、契約の競争性を確保すべきである。</t>
    <rPh sb="2" eb="4">
      <t>ジギョウ</t>
    </rPh>
    <rPh sb="4" eb="6">
      <t>ヒョウカ</t>
    </rPh>
    <rPh sb="7" eb="9">
      <t>カンテン</t>
    </rPh>
    <rPh sb="12" eb="14">
      <t>ジギョウ</t>
    </rPh>
    <rPh sb="111" eb="113">
      <t>ジギョウ</t>
    </rPh>
    <rPh sb="117" eb="119">
      <t>ケイヤク</t>
    </rPh>
    <rPh sb="120" eb="122">
      <t>シッコウ</t>
    </rPh>
    <rPh sb="122" eb="124">
      <t>テツヅ</t>
    </rPh>
    <phoneticPr fontId="8"/>
  </si>
  <si>
    <t>執行等改善</t>
  </si>
  <si>
    <t>一者応札となった契約については、これまでも入札公告期間の延長等の取組を行っているところであるが、引き続き、適切な入札公告期間を確保するとともに、仕様書の見直しなどを行うことにより契約の競争性の更なる向上を図る。</t>
    <rPh sb="8" eb="10">
      <t>ケイヤク</t>
    </rPh>
    <rPh sb="21" eb="23">
      <t>ニュウサツ</t>
    </rPh>
    <rPh sb="23" eb="25">
      <t>コウコク</t>
    </rPh>
    <rPh sb="25" eb="27">
      <t>キカン</t>
    </rPh>
    <rPh sb="28" eb="30">
      <t>エンチョウ</t>
    </rPh>
    <rPh sb="30" eb="31">
      <t>トウ</t>
    </rPh>
    <rPh sb="32" eb="33">
      <t>ト</t>
    </rPh>
    <rPh sb="33" eb="34">
      <t>ク</t>
    </rPh>
    <rPh sb="35" eb="36">
      <t>オコナ</t>
    </rPh>
    <rPh sb="48" eb="49">
      <t>ヒ</t>
    </rPh>
    <rPh sb="50" eb="51">
      <t>ツヅ</t>
    </rPh>
    <rPh sb="53" eb="55">
      <t>テキセツ</t>
    </rPh>
    <rPh sb="56" eb="58">
      <t>ニュウサツ</t>
    </rPh>
    <rPh sb="58" eb="60">
      <t>コウコク</t>
    </rPh>
    <rPh sb="60" eb="62">
      <t>キカン</t>
    </rPh>
    <rPh sb="63" eb="65">
      <t>カクホ</t>
    </rPh>
    <rPh sb="72" eb="75">
      <t>シヨウショ</t>
    </rPh>
    <rPh sb="76" eb="78">
      <t>ミナオ</t>
    </rPh>
    <rPh sb="82" eb="83">
      <t>オコナ</t>
    </rPh>
    <rPh sb="89" eb="91">
      <t>ケイヤク</t>
    </rPh>
    <rPh sb="92" eb="95">
      <t>キョウソウセイ</t>
    </rPh>
    <rPh sb="96" eb="97">
      <t>サラ</t>
    </rPh>
    <rPh sb="99" eb="101">
      <t>コウジョウ</t>
    </rPh>
    <rPh sb="102" eb="103">
      <t>ハカ</t>
    </rPh>
    <phoneticPr fontId="7"/>
  </si>
  <si>
    <t>日本食品標準成分表の収載値に係る参考資料について構築等したデータ体系数又はオープンデータ化に向け検討、作成したデータフォーマット数</t>
    <rPh sb="0" eb="2">
      <t>ニホン</t>
    </rPh>
    <rPh sb="2" eb="4">
      <t>ショクヒン</t>
    </rPh>
    <rPh sb="4" eb="6">
      <t>ヒョウジュン</t>
    </rPh>
    <rPh sb="6" eb="9">
      <t>セイブンヒョウ</t>
    </rPh>
    <rPh sb="10" eb="12">
      <t>シュウサイ</t>
    </rPh>
    <rPh sb="12" eb="13">
      <t>チ</t>
    </rPh>
    <rPh sb="14" eb="15">
      <t>カカ</t>
    </rPh>
    <rPh sb="16" eb="18">
      <t>サンコウ</t>
    </rPh>
    <rPh sb="18" eb="20">
      <t>シリョウ</t>
    </rPh>
    <rPh sb="24" eb="26">
      <t>コウチク</t>
    </rPh>
    <rPh sb="26" eb="27">
      <t>トウ</t>
    </rPh>
    <rPh sb="32" eb="34">
      <t>タイケイ</t>
    </rPh>
    <rPh sb="34" eb="35">
      <t>スウ</t>
    </rPh>
    <rPh sb="35" eb="36">
      <t>マタ</t>
    </rPh>
    <rPh sb="44" eb="45">
      <t>カ</t>
    </rPh>
    <rPh sb="46" eb="47">
      <t>ム</t>
    </rPh>
    <rPh sb="48" eb="50">
      <t>ケントウ</t>
    </rPh>
    <rPh sb="51" eb="53">
      <t>サクセイ</t>
    </rPh>
    <rPh sb="64" eb="65">
      <t>スウ</t>
    </rPh>
    <phoneticPr fontId="5"/>
  </si>
  <si>
    <t>ポスターの印刷</t>
    <phoneticPr fontId="5"/>
  </si>
  <si>
    <t>文献整理、実験補助等に係る人件費</t>
    <rPh sb="0" eb="2">
      <t>ブンケン</t>
    </rPh>
    <rPh sb="2" eb="4">
      <t>セイリ</t>
    </rPh>
    <rPh sb="5" eb="7">
      <t>ジッケン</t>
    </rPh>
    <rPh sb="7" eb="9">
      <t>ホジョ</t>
    </rPh>
    <rPh sb="9" eb="10">
      <t>トウ</t>
    </rPh>
    <rPh sb="11" eb="12">
      <t>カカ</t>
    </rPh>
    <rPh sb="13" eb="16">
      <t>ジンケンヒ</t>
    </rPh>
    <phoneticPr fontId="5"/>
  </si>
  <si>
    <t>D.千葉県立保健医療大学</t>
    <phoneticPr fontId="5"/>
  </si>
  <si>
    <t>事業の一部終了に伴う減
「新しい日本のための優先課題推進枠」：1
※金額は単位未満四捨五入して記載していることから、合計が一致しない場合がある</t>
    <rPh sb="0" eb="2">
      <t>ジギョウ</t>
    </rPh>
    <rPh sb="3" eb="5">
      <t>イチブ</t>
    </rPh>
    <rPh sb="5" eb="7">
      <t>シュウリョウ</t>
    </rPh>
    <rPh sb="8" eb="9">
      <t>トモナ</t>
    </rPh>
    <rPh sb="10" eb="11">
      <t>ゲン</t>
    </rPh>
    <phoneticPr fontId="5"/>
  </si>
  <si>
    <t>外部有識者による点検対象外</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</si>
</sst>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33</xdr:col>
      <xdr:colOff>19049</xdr:colOff>
      <xdr:row>742</xdr:row>
      <xdr:rowOff>114300</xdr:rowOff>
    </xdr:from>
    <xdr:to>
      <xdr:col>43</xdr:col>
      <xdr:colOff>145204</xdr:colOff>
      <xdr:row>743</xdr:row>
      <xdr:rowOff>346650</xdr:rowOff>
    </xdr:to>
    <xdr:grpSp>
      <xdr:nvGrpSpPr>
        <xdr:cNvPr id="164" name="グループ化 163">
          <a:extLst>
            <a:ext uri="{FF2B5EF4-FFF2-40B4-BE49-F238E27FC236}">
              <a16:creationId xmlns:a16="http://schemas.microsoft.com/office/drawing/2014/main" id="{49E9AFE4-8123-4C1C-AC63-5ED0A8687BF7}"/>
            </a:ext>
          </a:extLst>
        </xdr:cNvPr>
        <xdr:cNvGrpSpPr/>
      </xdr:nvGrpSpPr>
      <xdr:grpSpPr>
        <a:xfrm>
          <a:off x="6698455" y="50977800"/>
          <a:ext cx="2150218" cy="589538"/>
          <a:chOff x="8315864" y="1043795"/>
          <a:chExt cx="2126405" cy="584775"/>
        </a:xfrm>
      </xdr:grpSpPr>
      <xdr:sp macro="" textlink="">
        <xdr:nvSpPr>
          <xdr:cNvPr id="165" name="右中かっこ 164">
            <a:extLst>
              <a:ext uri="{FF2B5EF4-FFF2-40B4-BE49-F238E27FC236}">
                <a16:creationId xmlns:a16="http://schemas.microsoft.com/office/drawing/2014/main" id="{DFFA46D2-ACB5-47B2-A19B-1DC3991BEE24}"/>
              </a:ext>
            </a:extLst>
          </xdr:cNvPr>
          <xdr:cNvSpPr/>
        </xdr:nvSpPr>
        <xdr:spPr>
          <a:xfrm>
            <a:off x="9834114" y="1112807"/>
            <a:ext cx="107823" cy="449879"/>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endParaRPr kumimoji="1" lang="ja-JP" altLang="en-US"/>
          </a:p>
        </xdr:txBody>
      </xdr:sp>
      <xdr:sp macro="" textlink="">
        <xdr:nvSpPr>
          <xdr:cNvPr id="166" name="テキスト ボックス 83">
            <a:extLst>
              <a:ext uri="{FF2B5EF4-FFF2-40B4-BE49-F238E27FC236}">
                <a16:creationId xmlns:a16="http://schemas.microsoft.com/office/drawing/2014/main" id="{F7F1020F-77AC-4516-9B96-66CD147D5769}"/>
              </a:ext>
            </a:extLst>
          </xdr:cNvPr>
          <xdr:cNvSpPr txBox="1"/>
        </xdr:nvSpPr>
        <xdr:spPr>
          <a:xfrm>
            <a:off x="8315864" y="1043795"/>
            <a:ext cx="1626073" cy="584775"/>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800">
                <a:latin typeface="ＭＳ Ｐゴシック" panose="020B0600070205080204" pitchFamily="50" charset="-128"/>
                <a:ea typeface="ＭＳ Ｐゴシック" panose="020B0600070205080204" pitchFamily="50" charset="-128"/>
              </a:rPr>
              <a:t>庁費             </a:t>
            </a:r>
            <a:r>
              <a:rPr kumimoji="1" lang="en-US" altLang="ja-JP" sz="800">
                <a:latin typeface="ＭＳ Ｐゴシック" panose="020B0600070205080204" pitchFamily="50" charset="-128"/>
                <a:ea typeface="ＭＳ Ｐゴシック" panose="020B0600070205080204" pitchFamily="50" charset="-128"/>
              </a:rPr>
              <a:t>0.2</a:t>
            </a:r>
            <a:r>
              <a:rPr lang="ja-JP" altLang="en-US" sz="800">
                <a:latin typeface="ＭＳ Ｐゴシック" panose="020B0600070205080204" pitchFamily="50" charset="-128"/>
                <a:ea typeface="ＭＳ Ｐゴシック" panose="020B0600070205080204" pitchFamily="50" charset="-128"/>
              </a:rPr>
              <a:t>百万円</a:t>
            </a:r>
            <a:endParaRPr lang="en-US" altLang="ja-JP" sz="800">
              <a:latin typeface="ＭＳ Ｐゴシック" panose="020B0600070205080204" pitchFamily="50" charset="-128"/>
              <a:ea typeface="ＭＳ Ｐゴシック" panose="020B0600070205080204" pitchFamily="50" charset="-128"/>
            </a:endParaRPr>
          </a:p>
          <a:p>
            <a:r>
              <a:rPr lang="ja-JP" altLang="en-US" sz="800">
                <a:latin typeface="ＭＳ Ｐゴシック" panose="020B0600070205080204" pitchFamily="50" charset="-128"/>
                <a:ea typeface="ＭＳ Ｐゴシック" panose="020B0600070205080204" pitchFamily="50" charset="-128"/>
              </a:rPr>
              <a:t>諸謝金　　　  </a:t>
            </a:r>
            <a:r>
              <a:rPr lang="en-US" altLang="ja-JP" sz="800">
                <a:latin typeface="ＭＳ Ｐゴシック" panose="020B0600070205080204" pitchFamily="50" charset="-128"/>
                <a:ea typeface="ＭＳ Ｐゴシック" panose="020B0600070205080204" pitchFamily="50" charset="-128"/>
              </a:rPr>
              <a:t>0.02</a:t>
            </a:r>
            <a:r>
              <a:rPr lang="ja-JP" altLang="en-US" sz="800">
                <a:latin typeface="ＭＳ Ｐゴシック" panose="020B0600070205080204" pitchFamily="50" charset="-128"/>
                <a:ea typeface="ＭＳ Ｐゴシック" panose="020B0600070205080204" pitchFamily="50" charset="-128"/>
              </a:rPr>
              <a:t>百万円</a:t>
            </a:r>
            <a:endParaRPr lang="en-US" altLang="ja-JP" sz="800">
              <a:latin typeface="ＭＳ Ｐゴシック" panose="020B0600070205080204" pitchFamily="50" charset="-128"/>
              <a:ea typeface="ＭＳ Ｐゴシック" panose="020B0600070205080204" pitchFamily="50" charset="-128"/>
            </a:endParaRPr>
          </a:p>
          <a:p>
            <a:r>
              <a:rPr kumimoji="1" lang="ja-JP" altLang="en-US" sz="800">
                <a:latin typeface="ＭＳ Ｐゴシック" panose="020B0600070205080204" pitchFamily="50" charset="-128"/>
                <a:ea typeface="ＭＳ Ｐゴシック" panose="020B0600070205080204" pitchFamily="50" charset="-128"/>
              </a:rPr>
              <a:t>職員旅費</a:t>
            </a:r>
            <a:r>
              <a:rPr lang="ja-JP" altLang="en-US" sz="800">
                <a:latin typeface="ＭＳ Ｐゴシック" panose="020B0600070205080204" pitchFamily="50" charset="-128"/>
                <a:ea typeface="ＭＳ Ｐゴシック" panose="020B0600070205080204" pitchFamily="50" charset="-128"/>
              </a:rPr>
              <a:t>     </a:t>
            </a:r>
            <a:r>
              <a:rPr kumimoji="1" lang="en-US" altLang="ja-JP" sz="800">
                <a:latin typeface="ＭＳ Ｐゴシック" panose="020B0600070205080204" pitchFamily="50" charset="-128"/>
                <a:ea typeface="ＭＳ Ｐゴシック" panose="020B0600070205080204" pitchFamily="50" charset="-128"/>
              </a:rPr>
              <a:t>0.04</a:t>
            </a:r>
            <a:r>
              <a:rPr kumimoji="1" lang="ja-JP" altLang="en-US" sz="800">
                <a:latin typeface="ＭＳ Ｐゴシック" panose="020B0600070205080204" pitchFamily="50" charset="-128"/>
                <a:ea typeface="ＭＳ Ｐゴシック" panose="020B0600070205080204" pitchFamily="50" charset="-128"/>
              </a:rPr>
              <a:t>百万円</a:t>
            </a:r>
            <a:endParaRPr kumimoji="1" lang="en-US" altLang="ja-JP" sz="800">
              <a:latin typeface="ＭＳ Ｐゴシック" panose="020B0600070205080204" pitchFamily="50" charset="-128"/>
              <a:ea typeface="ＭＳ Ｐゴシック" panose="020B0600070205080204" pitchFamily="50" charset="-128"/>
            </a:endParaRPr>
          </a:p>
          <a:p>
            <a:r>
              <a:rPr lang="ja-JP" altLang="en-US" sz="800">
                <a:latin typeface="ＭＳ Ｐゴシック" panose="020B0600070205080204" pitchFamily="50" charset="-128"/>
                <a:ea typeface="ＭＳ Ｐゴシック" panose="020B0600070205080204" pitchFamily="50" charset="-128"/>
              </a:rPr>
              <a:t>委員等旅費　</a:t>
            </a:r>
            <a:r>
              <a:rPr lang="en-US" altLang="ja-JP" sz="800">
                <a:latin typeface="ＭＳ Ｐゴシック" panose="020B0600070205080204" pitchFamily="50" charset="-128"/>
                <a:ea typeface="ＭＳ Ｐゴシック" panose="020B0600070205080204" pitchFamily="50" charset="-128"/>
              </a:rPr>
              <a:t>0.01</a:t>
            </a:r>
            <a:r>
              <a:rPr lang="ja-JP" altLang="en-US" sz="800">
                <a:latin typeface="ＭＳ Ｐゴシック" panose="020B0600070205080204" pitchFamily="50" charset="-128"/>
                <a:ea typeface="ＭＳ Ｐゴシック" panose="020B0600070205080204" pitchFamily="50" charset="-128"/>
              </a:rPr>
              <a:t>百万円</a:t>
            </a:r>
            <a:endParaRPr lang="en-US" altLang="ja-JP" sz="800">
              <a:latin typeface="ＭＳ Ｐゴシック" panose="020B0600070205080204" pitchFamily="50" charset="-128"/>
              <a:ea typeface="ＭＳ Ｐゴシック" panose="020B0600070205080204" pitchFamily="50" charset="-128"/>
            </a:endParaRPr>
          </a:p>
        </xdr:txBody>
      </xdr:sp>
      <xdr:sp macro="" textlink="">
        <xdr:nvSpPr>
          <xdr:cNvPr id="167" name="テキスト ボックス 84">
            <a:extLst>
              <a:ext uri="{FF2B5EF4-FFF2-40B4-BE49-F238E27FC236}">
                <a16:creationId xmlns:a16="http://schemas.microsoft.com/office/drawing/2014/main" id="{E660E245-DB7A-4E19-94E6-23A909F26C0C}"/>
              </a:ext>
            </a:extLst>
          </xdr:cNvPr>
          <xdr:cNvSpPr txBox="1"/>
        </xdr:nvSpPr>
        <xdr:spPr>
          <a:xfrm>
            <a:off x="9941937" y="1232477"/>
            <a:ext cx="500332" cy="215444"/>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800">
                <a:latin typeface="ＭＳ Ｐゴシック" panose="020B0600070205080204" pitchFamily="50" charset="-128"/>
                <a:ea typeface="ＭＳ Ｐゴシック" panose="020B0600070205080204" pitchFamily="50" charset="-128"/>
              </a:rPr>
              <a:t>を含む</a:t>
            </a:r>
            <a:endParaRPr kumimoji="1" lang="ja-JP" altLang="en-US" sz="800">
              <a:latin typeface="ＭＳ Ｐゴシック" panose="020B0600070205080204" pitchFamily="50" charset="-128"/>
              <a:ea typeface="ＭＳ Ｐゴシック" panose="020B0600070205080204" pitchFamily="50" charset="-128"/>
            </a:endParaRPr>
          </a:p>
        </xdr:txBody>
      </xdr:sp>
    </xdr:grpSp>
    <xdr:clientData/>
  </xdr:twoCellAnchor>
  <xdr:twoCellAnchor editAs="oneCell">
    <xdr:from>
      <xdr:col>6</xdr:col>
      <xdr:colOff>200024</xdr:colOff>
      <xdr:row>742</xdr:row>
      <xdr:rowOff>0</xdr:rowOff>
    </xdr:from>
    <xdr:to>
      <xdr:col>35</xdr:col>
      <xdr:colOff>154996</xdr:colOff>
      <xdr:row>758</xdr:row>
      <xdr:rowOff>514350</xdr:rowOff>
    </xdr:to>
    <xdr:pic>
      <xdr:nvPicPr>
        <xdr:cNvPr id="3" name="図 2">
          <a:extLst>
            <a:ext uri="{FF2B5EF4-FFF2-40B4-BE49-F238E27FC236}">
              <a16:creationId xmlns:a16="http://schemas.microsoft.com/office/drawing/2014/main" id="{C0516A6C-00D0-4C20-8A82-6F076CD82694}"/>
            </a:ext>
          </a:extLst>
        </xdr:cNvPr>
        <xdr:cNvPicPr>
          <a:picLocks noChangeAspect="1"/>
        </xdr:cNvPicPr>
      </xdr:nvPicPr>
      <xdr:blipFill>
        <a:blip xmlns:r="http://schemas.openxmlformats.org/officeDocument/2006/relationships" r:embed="rId1"/>
        <a:stretch>
          <a:fillRect/>
        </a:stretch>
      </xdr:blipFill>
      <xdr:spPr>
        <a:xfrm>
          <a:off x="1400174" y="51968400"/>
          <a:ext cx="5755697" cy="678180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topLeftCell="A782" zoomScale="80" zoomScaleNormal="75" zoomScaleSheetLayoutView="80" zoomScalePageLayoutView="85" workbookViewId="0">
      <selection activeCell="A833" sqref="A833:XFD8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c r="AP2" s="939"/>
      <c r="AQ2" s="939"/>
      <c r="AR2" s="79" t="str">
        <f>IF(OR(AO2="　", AO2=""), "", "-")</f>
        <v/>
      </c>
      <c r="AS2" s="940">
        <v>216</v>
      </c>
      <c r="AT2" s="940"/>
      <c r="AU2" s="940"/>
      <c r="AV2" s="52" t="str">
        <f>IF(AW2="", "", "-")</f>
        <v/>
      </c>
      <c r="AW2" s="911"/>
      <c r="AX2" s="911"/>
    </row>
    <row r="3" spans="1:50" ht="21" customHeight="1" thickBot="1" x14ac:dyDescent="0.2">
      <c r="A3" s="867" t="s">
        <v>537</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570</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601</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602</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571</v>
      </c>
      <c r="H5" s="840"/>
      <c r="I5" s="840"/>
      <c r="J5" s="840"/>
      <c r="K5" s="840"/>
      <c r="L5" s="840"/>
      <c r="M5" s="841" t="s">
        <v>66</v>
      </c>
      <c r="N5" s="842"/>
      <c r="O5" s="842"/>
      <c r="P5" s="842"/>
      <c r="Q5" s="842"/>
      <c r="R5" s="843"/>
      <c r="S5" s="844" t="s">
        <v>572</v>
      </c>
      <c r="T5" s="840"/>
      <c r="U5" s="840"/>
      <c r="V5" s="840"/>
      <c r="W5" s="840"/>
      <c r="X5" s="845"/>
      <c r="Y5" s="698" t="s">
        <v>3</v>
      </c>
      <c r="Z5" s="543"/>
      <c r="AA5" s="543"/>
      <c r="AB5" s="543"/>
      <c r="AC5" s="543"/>
      <c r="AD5" s="544"/>
      <c r="AE5" s="699" t="s">
        <v>603</v>
      </c>
      <c r="AF5" s="699"/>
      <c r="AG5" s="699"/>
      <c r="AH5" s="699"/>
      <c r="AI5" s="699"/>
      <c r="AJ5" s="699"/>
      <c r="AK5" s="699"/>
      <c r="AL5" s="699"/>
      <c r="AM5" s="699"/>
      <c r="AN5" s="699"/>
      <c r="AO5" s="699"/>
      <c r="AP5" s="700"/>
      <c r="AQ5" s="701" t="s">
        <v>573</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565</v>
      </c>
      <c r="H7" s="499"/>
      <c r="I7" s="499"/>
      <c r="J7" s="499"/>
      <c r="K7" s="499"/>
      <c r="L7" s="499"/>
      <c r="M7" s="499"/>
      <c r="N7" s="499"/>
      <c r="O7" s="499"/>
      <c r="P7" s="499"/>
      <c r="Q7" s="499"/>
      <c r="R7" s="499"/>
      <c r="S7" s="499"/>
      <c r="T7" s="499"/>
      <c r="U7" s="499"/>
      <c r="V7" s="499"/>
      <c r="W7" s="499"/>
      <c r="X7" s="500"/>
      <c r="Y7" s="922" t="s">
        <v>509</v>
      </c>
      <c r="Z7" s="443"/>
      <c r="AA7" s="443"/>
      <c r="AB7" s="443"/>
      <c r="AC7" s="443"/>
      <c r="AD7" s="923"/>
      <c r="AE7" s="912" t="s">
        <v>618</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5" t="s">
        <v>378</v>
      </c>
      <c r="B8" s="496"/>
      <c r="C8" s="496"/>
      <c r="D8" s="496"/>
      <c r="E8" s="496"/>
      <c r="F8" s="497"/>
      <c r="G8" s="941" t="str">
        <f>入力規則等!A28</f>
        <v>-</v>
      </c>
      <c r="H8" s="720"/>
      <c r="I8" s="720"/>
      <c r="J8" s="720"/>
      <c r="K8" s="720"/>
      <c r="L8" s="720"/>
      <c r="M8" s="720"/>
      <c r="N8" s="720"/>
      <c r="O8" s="720"/>
      <c r="P8" s="720"/>
      <c r="Q8" s="720"/>
      <c r="R8" s="720"/>
      <c r="S8" s="720"/>
      <c r="T8" s="720"/>
      <c r="U8" s="720"/>
      <c r="V8" s="720"/>
      <c r="W8" s="720"/>
      <c r="X8" s="942"/>
      <c r="Y8" s="846" t="s">
        <v>379</v>
      </c>
      <c r="Z8" s="847"/>
      <c r="AA8" s="847"/>
      <c r="AB8" s="847"/>
      <c r="AC8" s="847"/>
      <c r="AD8" s="848"/>
      <c r="AE8" s="719" t="str">
        <f>入力規則等!K13</f>
        <v>文教及び科学振興</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605</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94.5" customHeight="1" x14ac:dyDescent="0.15">
      <c r="A10" s="660" t="s">
        <v>30</v>
      </c>
      <c r="B10" s="661"/>
      <c r="C10" s="661"/>
      <c r="D10" s="661"/>
      <c r="E10" s="661"/>
      <c r="F10" s="661"/>
      <c r="G10" s="754" t="s">
        <v>697</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3" t="s">
        <v>24</v>
      </c>
      <c r="B12" s="944"/>
      <c r="C12" s="944"/>
      <c r="D12" s="944"/>
      <c r="E12" s="944"/>
      <c r="F12" s="945"/>
      <c r="G12" s="760"/>
      <c r="H12" s="761"/>
      <c r="I12" s="761"/>
      <c r="J12" s="761"/>
      <c r="K12" s="761"/>
      <c r="L12" s="761"/>
      <c r="M12" s="761"/>
      <c r="N12" s="761"/>
      <c r="O12" s="761"/>
      <c r="P12" s="415" t="s">
        <v>528</v>
      </c>
      <c r="Q12" s="416"/>
      <c r="R12" s="416"/>
      <c r="S12" s="416"/>
      <c r="T12" s="416"/>
      <c r="U12" s="416"/>
      <c r="V12" s="417"/>
      <c r="W12" s="415" t="s">
        <v>525</v>
      </c>
      <c r="X12" s="416"/>
      <c r="Y12" s="416"/>
      <c r="Z12" s="416"/>
      <c r="AA12" s="416"/>
      <c r="AB12" s="416"/>
      <c r="AC12" s="417"/>
      <c r="AD12" s="415" t="s">
        <v>520</v>
      </c>
      <c r="AE12" s="416"/>
      <c r="AF12" s="416"/>
      <c r="AG12" s="416"/>
      <c r="AH12" s="416"/>
      <c r="AI12" s="416"/>
      <c r="AJ12" s="417"/>
      <c r="AK12" s="415" t="s">
        <v>513</v>
      </c>
      <c r="AL12" s="416"/>
      <c r="AM12" s="416"/>
      <c r="AN12" s="416"/>
      <c r="AO12" s="416"/>
      <c r="AP12" s="416"/>
      <c r="AQ12" s="417"/>
      <c r="AR12" s="415" t="s">
        <v>511</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75.161000000000001</v>
      </c>
      <c r="Q13" s="658"/>
      <c r="R13" s="658"/>
      <c r="S13" s="658"/>
      <c r="T13" s="658"/>
      <c r="U13" s="658"/>
      <c r="V13" s="659"/>
      <c r="W13" s="657">
        <v>75.161000000000001</v>
      </c>
      <c r="X13" s="658"/>
      <c r="Y13" s="658"/>
      <c r="Z13" s="658"/>
      <c r="AA13" s="658"/>
      <c r="AB13" s="658"/>
      <c r="AC13" s="659"/>
      <c r="AD13" s="657">
        <v>74.671999999999997</v>
      </c>
      <c r="AE13" s="658"/>
      <c r="AF13" s="658"/>
      <c r="AG13" s="658"/>
      <c r="AH13" s="658"/>
      <c r="AI13" s="658"/>
      <c r="AJ13" s="659"/>
      <c r="AK13" s="657">
        <v>95.200999999999993</v>
      </c>
      <c r="AL13" s="658"/>
      <c r="AM13" s="658"/>
      <c r="AN13" s="658"/>
      <c r="AO13" s="658"/>
      <c r="AP13" s="658"/>
      <c r="AQ13" s="659"/>
      <c r="AR13" s="919">
        <v>82.83</v>
      </c>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565</v>
      </c>
      <c r="Q14" s="658"/>
      <c r="R14" s="658"/>
      <c r="S14" s="658"/>
      <c r="T14" s="658"/>
      <c r="U14" s="658"/>
      <c r="V14" s="659"/>
      <c r="W14" s="657" t="s">
        <v>565</v>
      </c>
      <c r="X14" s="658"/>
      <c r="Y14" s="658"/>
      <c r="Z14" s="658"/>
      <c r="AA14" s="658"/>
      <c r="AB14" s="658"/>
      <c r="AC14" s="659"/>
      <c r="AD14" s="657" t="s">
        <v>604</v>
      </c>
      <c r="AE14" s="658"/>
      <c r="AF14" s="658"/>
      <c r="AG14" s="658"/>
      <c r="AH14" s="658"/>
      <c r="AI14" s="658"/>
      <c r="AJ14" s="659"/>
      <c r="AK14" s="657"/>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565</v>
      </c>
      <c r="Q15" s="658"/>
      <c r="R15" s="658"/>
      <c r="S15" s="658"/>
      <c r="T15" s="658"/>
      <c r="U15" s="658"/>
      <c r="V15" s="659"/>
      <c r="W15" s="657" t="s">
        <v>565</v>
      </c>
      <c r="X15" s="658"/>
      <c r="Y15" s="658"/>
      <c r="Z15" s="658"/>
      <c r="AA15" s="658"/>
      <c r="AB15" s="658"/>
      <c r="AC15" s="659"/>
      <c r="AD15" s="657" t="s">
        <v>565</v>
      </c>
      <c r="AE15" s="658"/>
      <c r="AF15" s="658"/>
      <c r="AG15" s="658"/>
      <c r="AH15" s="658"/>
      <c r="AI15" s="658"/>
      <c r="AJ15" s="659"/>
      <c r="AK15" s="657"/>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565</v>
      </c>
      <c r="Q16" s="658"/>
      <c r="R16" s="658"/>
      <c r="S16" s="658"/>
      <c r="T16" s="658"/>
      <c r="U16" s="658"/>
      <c r="V16" s="659"/>
      <c r="W16" s="657" t="s">
        <v>565</v>
      </c>
      <c r="X16" s="658"/>
      <c r="Y16" s="658"/>
      <c r="Z16" s="658"/>
      <c r="AA16" s="658"/>
      <c r="AB16" s="658"/>
      <c r="AC16" s="659"/>
      <c r="AD16" s="657" t="s">
        <v>565</v>
      </c>
      <c r="AE16" s="658"/>
      <c r="AF16" s="658"/>
      <c r="AG16" s="658"/>
      <c r="AH16" s="658"/>
      <c r="AI16" s="658"/>
      <c r="AJ16" s="659"/>
      <c r="AK16" s="657"/>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565</v>
      </c>
      <c r="Q17" s="658"/>
      <c r="R17" s="658"/>
      <c r="S17" s="658"/>
      <c r="T17" s="658"/>
      <c r="U17" s="658"/>
      <c r="V17" s="659"/>
      <c r="W17" s="657" t="s">
        <v>565</v>
      </c>
      <c r="X17" s="658"/>
      <c r="Y17" s="658"/>
      <c r="Z17" s="658"/>
      <c r="AA17" s="658"/>
      <c r="AB17" s="658"/>
      <c r="AC17" s="659"/>
      <c r="AD17" s="657" t="s">
        <v>565</v>
      </c>
      <c r="AE17" s="658"/>
      <c r="AF17" s="658"/>
      <c r="AG17" s="658"/>
      <c r="AH17" s="658"/>
      <c r="AI17" s="658"/>
      <c r="AJ17" s="659"/>
      <c r="AK17" s="657"/>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75.161000000000001</v>
      </c>
      <c r="Q18" s="879"/>
      <c r="R18" s="879"/>
      <c r="S18" s="879"/>
      <c r="T18" s="879"/>
      <c r="U18" s="879"/>
      <c r="V18" s="880"/>
      <c r="W18" s="878">
        <f>SUM(W13:AC17)</f>
        <v>75.161000000000001</v>
      </c>
      <c r="X18" s="879"/>
      <c r="Y18" s="879"/>
      <c r="Z18" s="879"/>
      <c r="AA18" s="879"/>
      <c r="AB18" s="879"/>
      <c r="AC18" s="880"/>
      <c r="AD18" s="878">
        <f>SUM(AD13:AJ17)</f>
        <v>74.671999999999997</v>
      </c>
      <c r="AE18" s="879"/>
      <c r="AF18" s="879"/>
      <c r="AG18" s="879"/>
      <c r="AH18" s="879"/>
      <c r="AI18" s="879"/>
      <c r="AJ18" s="880"/>
      <c r="AK18" s="878">
        <f>SUM(AK13:AQ17)</f>
        <v>95.200999999999993</v>
      </c>
      <c r="AL18" s="879"/>
      <c r="AM18" s="879"/>
      <c r="AN18" s="879"/>
      <c r="AO18" s="879"/>
      <c r="AP18" s="879"/>
      <c r="AQ18" s="880"/>
      <c r="AR18" s="878">
        <f>SUM(AR13:AX17)</f>
        <v>82.83</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69.581000000000003</v>
      </c>
      <c r="Q19" s="658"/>
      <c r="R19" s="658"/>
      <c r="S19" s="658"/>
      <c r="T19" s="658"/>
      <c r="U19" s="658"/>
      <c r="V19" s="659"/>
      <c r="W19" s="657">
        <v>67.605999999999995</v>
      </c>
      <c r="X19" s="658"/>
      <c r="Y19" s="658"/>
      <c r="Z19" s="658"/>
      <c r="AA19" s="658"/>
      <c r="AB19" s="658"/>
      <c r="AC19" s="659"/>
      <c r="AD19" s="657">
        <v>67.509</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6" t="s">
        <v>10</v>
      </c>
      <c r="H20" s="877"/>
      <c r="I20" s="877"/>
      <c r="J20" s="877"/>
      <c r="K20" s="877"/>
      <c r="L20" s="877"/>
      <c r="M20" s="877"/>
      <c r="N20" s="877"/>
      <c r="O20" s="877"/>
      <c r="P20" s="318">
        <f>IF(P18=0, "-", SUM(P19)/P18)</f>
        <v>0.92575936988597818</v>
      </c>
      <c r="Q20" s="318"/>
      <c r="R20" s="318"/>
      <c r="S20" s="318"/>
      <c r="T20" s="318"/>
      <c r="U20" s="318"/>
      <c r="V20" s="318"/>
      <c r="W20" s="318">
        <f t="shared" ref="W20" si="0">IF(W18=0, "-", SUM(W19)/W18)</f>
        <v>0.89948244435278923</v>
      </c>
      <c r="X20" s="318"/>
      <c r="Y20" s="318"/>
      <c r="Z20" s="318"/>
      <c r="AA20" s="318"/>
      <c r="AB20" s="318"/>
      <c r="AC20" s="318"/>
      <c r="AD20" s="318">
        <f t="shared" ref="AD20" si="1">IF(AD18=0, "-", SUM(AD19)/AD18)</f>
        <v>0.90407381615598892</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6"/>
      <c r="G21" s="316" t="s">
        <v>476</v>
      </c>
      <c r="H21" s="317"/>
      <c r="I21" s="317"/>
      <c r="J21" s="317"/>
      <c r="K21" s="317"/>
      <c r="L21" s="317"/>
      <c r="M21" s="317"/>
      <c r="N21" s="317"/>
      <c r="O21" s="317"/>
      <c r="P21" s="318">
        <f>IF(P19=0, "-", SUM(P19)/SUM(P13,P14))</f>
        <v>0.92575936988597818</v>
      </c>
      <c r="Q21" s="318"/>
      <c r="R21" s="318"/>
      <c r="S21" s="318"/>
      <c r="T21" s="318"/>
      <c r="U21" s="318"/>
      <c r="V21" s="318"/>
      <c r="W21" s="318">
        <f t="shared" ref="W21" si="2">IF(W19=0, "-", SUM(W19)/SUM(W13,W14))</f>
        <v>0.89948244435278923</v>
      </c>
      <c r="X21" s="318"/>
      <c r="Y21" s="318"/>
      <c r="Z21" s="318"/>
      <c r="AA21" s="318"/>
      <c r="AB21" s="318"/>
      <c r="AC21" s="318"/>
      <c r="AD21" s="318">
        <f t="shared" ref="AD21" si="3">IF(AD19=0, "-", SUM(AD19)/SUM(AD13,AD14))</f>
        <v>0.90407381615598892</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4" t="s">
        <v>553</v>
      </c>
      <c r="B22" s="965"/>
      <c r="C22" s="965"/>
      <c r="D22" s="965"/>
      <c r="E22" s="965"/>
      <c r="F22" s="966"/>
      <c r="G22" s="951" t="s">
        <v>455</v>
      </c>
      <c r="H22" s="222"/>
      <c r="I22" s="222"/>
      <c r="J22" s="222"/>
      <c r="K22" s="222"/>
      <c r="L22" s="222"/>
      <c r="M22" s="222"/>
      <c r="N22" s="222"/>
      <c r="O22" s="223"/>
      <c r="P22" s="936" t="s">
        <v>514</v>
      </c>
      <c r="Q22" s="222"/>
      <c r="R22" s="222"/>
      <c r="S22" s="222"/>
      <c r="T22" s="222"/>
      <c r="U22" s="222"/>
      <c r="V22" s="223"/>
      <c r="W22" s="936" t="s">
        <v>510</v>
      </c>
      <c r="X22" s="222"/>
      <c r="Y22" s="222"/>
      <c r="Z22" s="222"/>
      <c r="AA22" s="222"/>
      <c r="AB22" s="222"/>
      <c r="AC22" s="223"/>
      <c r="AD22" s="936" t="s">
        <v>454</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25.5" customHeight="1" x14ac:dyDescent="0.15">
      <c r="A23" s="967"/>
      <c r="B23" s="968"/>
      <c r="C23" s="968"/>
      <c r="D23" s="968"/>
      <c r="E23" s="968"/>
      <c r="F23" s="969"/>
      <c r="G23" s="952" t="s">
        <v>606</v>
      </c>
      <c r="H23" s="953"/>
      <c r="I23" s="953"/>
      <c r="J23" s="953"/>
      <c r="K23" s="953"/>
      <c r="L23" s="953"/>
      <c r="M23" s="953"/>
      <c r="N23" s="953"/>
      <c r="O23" s="954"/>
      <c r="P23" s="919">
        <v>87.019000000000005</v>
      </c>
      <c r="Q23" s="920"/>
      <c r="R23" s="920"/>
      <c r="S23" s="920"/>
      <c r="T23" s="920"/>
      <c r="U23" s="920"/>
      <c r="V23" s="937"/>
      <c r="W23" s="919">
        <v>72.343000000000004</v>
      </c>
      <c r="X23" s="920"/>
      <c r="Y23" s="920"/>
      <c r="Z23" s="920"/>
      <c r="AA23" s="920"/>
      <c r="AB23" s="920"/>
      <c r="AC23" s="937"/>
      <c r="AD23" s="974" t="s">
        <v>705</v>
      </c>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2" t="s">
        <v>574</v>
      </c>
      <c r="H24" s="953"/>
      <c r="I24" s="953"/>
      <c r="J24" s="953"/>
      <c r="K24" s="953"/>
      <c r="L24" s="953"/>
      <c r="M24" s="953"/>
      <c r="N24" s="953"/>
      <c r="O24" s="954"/>
      <c r="P24" s="657">
        <v>6.0430000000000001</v>
      </c>
      <c r="Q24" s="658"/>
      <c r="R24" s="658"/>
      <c r="S24" s="658"/>
      <c r="T24" s="658"/>
      <c r="U24" s="658"/>
      <c r="V24" s="659"/>
      <c r="W24" s="657">
        <v>8.2590000000000003</v>
      </c>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55" t="s">
        <v>607</v>
      </c>
      <c r="H25" s="956"/>
      <c r="I25" s="956"/>
      <c r="J25" s="956"/>
      <c r="K25" s="956"/>
      <c r="L25" s="956"/>
      <c r="M25" s="956"/>
      <c r="N25" s="956"/>
      <c r="O25" s="957"/>
      <c r="P25" s="657">
        <v>0.81</v>
      </c>
      <c r="Q25" s="658"/>
      <c r="R25" s="658"/>
      <c r="S25" s="658"/>
      <c r="T25" s="658"/>
      <c r="U25" s="658"/>
      <c r="V25" s="659"/>
      <c r="W25" s="657">
        <v>1.339</v>
      </c>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x14ac:dyDescent="0.15">
      <c r="A26" s="967"/>
      <c r="B26" s="968"/>
      <c r="C26" s="968"/>
      <c r="D26" s="968"/>
      <c r="E26" s="968"/>
      <c r="F26" s="969"/>
      <c r="G26" s="955" t="s">
        <v>608</v>
      </c>
      <c r="H26" s="956"/>
      <c r="I26" s="956"/>
      <c r="J26" s="956"/>
      <c r="K26" s="956"/>
      <c r="L26" s="956"/>
      <c r="M26" s="956"/>
      <c r="N26" s="956"/>
      <c r="O26" s="957"/>
      <c r="P26" s="657">
        <v>1.0409999999999999</v>
      </c>
      <c r="Q26" s="658"/>
      <c r="R26" s="658"/>
      <c r="S26" s="658"/>
      <c r="T26" s="658"/>
      <c r="U26" s="658"/>
      <c r="V26" s="659"/>
      <c r="W26" s="657">
        <v>0.41799999999999998</v>
      </c>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customHeight="1" x14ac:dyDescent="0.15">
      <c r="A27" s="967"/>
      <c r="B27" s="968"/>
      <c r="C27" s="968"/>
      <c r="D27" s="968"/>
      <c r="E27" s="968"/>
      <c r="F27" s="969"/>
      <c r="G27" s="955" t="s">
        <v>609</v>
      </c>
      <c r="H27" s="956"/>
      <c r="I27" s="956"/>
      <c r="J27" s="956"/>
      <c r="K27" s="956"/>
      <c r="L27" s="956"/>
      <c r="M27" s="956"/>
      <c r="N27" s="956"/>
      <c r="O27" s="957"/>
      <c r="P27" s="657">
        <v>0.17599999999999999</v>
      </c>
      <c r="Q27" s="658"/>
      <c r="R27" s="658"/>
      <c r="S27" s="658"/>
      <c r="T27" s="658"/>
      <c r="U27" s="658"/>
      <c r="V27" s="659"/>
      <c r="W27" s="657">
        <v>0.318</v>
      </c>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customHeight="1" x14ac:dyDescent="0.15">
      <c r="A28" s="967"/>
      <c r="B28" s="968"/>
      <c r="C28" s="968"/>
      <c r="D28" s="968"/>
      <c r="E28" s="968"/>
      <c r="F28" s="969"/>
      <c r="G28" s="958" t="s">
        <v>459</v>
      </c>
      <c r="H28" s="959"/>
      <c r="I28" s="959"/>
      <c r="J28" s="959"/>
      <c r="K28" s="959"/>
      <c r="L28" s="959"/>
      <c r="M28" s="959"/>
      <c r="N28" s="959"/>
      <c r="O28" s="960"/>
      <c r="P28" s="878">
        <f>P29-SUM(P23:P27)</f>
        <v>0.11199999999998056</v>
      </c>
      <c r="Q28" s="879"/>
      <c r="R28" s="879"/>
      <c r="S28" s="879"/>
      <c r="T28" s="879"/>
      <c r="U28" s="879"/>
      <c r="V28" s="880"/>
      <c r="W28" s="878">
        <f>W29-SUM(W23:W27)</f>
        <v>0.15299999999999159</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456</v>
      </c>
      <c r="H29" s="962"/>
      <c r="I29" s="962"/>
      <c r="J29" s="962"/>
      <c r="K29" s="962"/>
      <c r="L29" s="962"/>
      <c r="M29" s="962"/>
      <c r="N29" s="962"/>
      <c r="O29" s="963"/>
      <c r="P29" s="657">
        <f>AK13</f>
        <v>95.200999999999993</v>
      </c>
      <c r="Q29" s="658"/>
      <c r="R29" s="658"/>
      <c r="S29" s="658"/>
      <c r="T29" s="658"/>
      <c r="U29" s="658"/>
      <c r="V29" s="659"/>
      <c r="W29" s="933">
        <f>AR13</f>
        <v>82.83</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471</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529</v>
      </c>
      <c r="AF30" s="859"/>
      <c r="AG30" s="859"/>
      <c r="AH30" s="860"/>
      <c r="AI30" s="858" t="s">
        <v>526</v>
      </c>
      <c r="AJ30" s="859"/>
      <c r="AK30" s="859"/>
      <c r="AL30" s="860"/>
      <c r="AM30" s="915" t="s">
        <v>521</v>
      </c>
      <c r="AN30" s="915"/>
      <c r="AO30" s="915"/>
      <c r="AP30" s="858"/>
      <c r="AQ30" s="767" t="s">
        <v>354</v>
      </c>
      <c r="AR30" s="768"/>
      <c r="AS30" s="768"/>
      <c r="AT30" s="769"/>
      <c r="AU30" s="774" t="s">
        <v>253</v>
      </c>
      <c r="AV30" s="774"/>
      <c r="AW30" s="774"/>
      <c r="AX30" s="916"/>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565</v>
      </c>
      <c r="AR31" s="200"/>
      <c r="AS31" s="133" t="s">
        <v>355</v>
      </c>
      <c r="AT31" s="134"/>
      <c r="AU31" s="199">
        <v>31</v>
      </c>
      <c r="AV31" s="199"/>
      <c r="AW31" s="398" t="s">
        <v>300</v>
      </c>
      <c r="AX31" s="399"/>
    </row>
    <row r="32" spans="1:50" ht="23.25" customHeight="1" x14ac:dyDescent="0.15">
      <c r="A32" s="403"/>
      <c r="B32" s="401"/>
      <c r="C32" s="401"/>
      <c r="D32" s="401"/>
      <c r="E32" s="401"/>
      <c r="F32" s="402"/>
      <c r="G32" s="564" t="s">
        <v>610</v>
      </c>
      <c r="H32" s="565"/>
      <c r="I32" s="565"/>
      <c r="J32" s="565"/>
      <c r="K32" s="565"/>
      <c r="L32" s="565"/>
      <c r="M32" s="565"/>
      <c r="N32" s="565"/>
      <c r="O32" s="566"/>
      <c r="P32" s="105" t="s">
        <v>575</v>
      </c>
      <c r="Q32" s="105"/>
      <c r="R32" s="105"/>
      <c r="S32" s="105"/>
      <c r="T32" s="105"/>
      <c r="U32" s="105"/>
      <c r="V32" s="105"/>
      <c r="W32" s="105"/>
      <c r="X32" s="106"/>
      <c r="Y32" s="471" t="s">
        <v>12</v>
      </c>
      <c r="Z32" s="531"/>
      <c r="AA32" s="532"/>
      <c r="AB32" s="461" t="s">
        <v>576</v>
      </c>
      <c r="AC32" s="461"/>
      <c r="AD32" s="461"/>
      <c r="AE32" s="218">
        <v>1254</v>
      </c>
      <c r="AF32" s="219"/>
      <c r="AG32" s="219"/>
      <c r="AH32" s="219"/>
      <c r="AI32" s="218">
        <v>1854</v>
      </c>
      <c r="AJ32" s="219"/>
      <c r="AK32" s="219"/>
      <c r="AL32" s="219"/>
      <c r="AM32" s="218">
        <v>2054</v>
      </c>
      <c r="AN32" s="219"/>
      <c r="AO32" s="219"/>
      <c r="AP32" s="219"/>
      <c r="AQ32" s="340" t="s">
        <v>565</v>
      </c>
      <c r="AR32" s="207"/>
      <c r="AS32" s="207"/>
      <c r="AT32" s="341"/>
      <c r="AU32" s="219" t="s">
        <v>565</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576</v>
      </c>
      <c r="AC33" s="523"/>
      <c r="AD33" s="523"/>
      <c r="AE33" s="218">
        <v>824</v>
      </c>
      <c r="AF33" s="219"/>
      <c r="AG33" s="219"/>
      <c r="AH33" s="219"/>
      <c r="AI33" s="218">
        <v>982</v>
      </c>
      <c r="AJ33" s="219"/>
      <c r="AK33" s="219"/>
      <c r="AL33" s="219"/>
      <c r="AM33" s="218">
        <v>1333</v>
      </c>
      <c r="AN33" s="219"/>
      <c r="AO33" s="219"/>
      <c r="AP33" s="219"/>
      <c r="AQ33" s="340" t="s">
        <v>565</v>
      </c>
      <c r="AR33" s="207"/>
      <c r="AS33" s="207"/>
      <c r="AT33" s="341"/>
      <c r="AU33" s="219">
        <v>1721</v>
      </c>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152.19999999999999</v>
      </c>
      <c r="AF34" s="219"/>
      <c r="AG34" s="219"/>
      <c r="AH34" s="219"/>
      <c r="AI34" s="218">
        <v>188.8</v>
      </c>
      <c r="AJ34" s="219"/>
      <c r="AK34" s="219"/>
      <c r="AL34" s="219"/>
      <c r="AM34" s="218">
        <v>154.1</v>
      </c>
      <c r="AN34" s="219"/>
      <c r="AO34" s="219"/>
      <c r="AP34" s="219"/>
      <c r="AQ34" s="340" t="s">
        <v>565</v>
      </c>
      <c r="AR34" s="207"/>
      <c r="AS34" s="207"/>
      <c r="AT34" s="341"/>
      <c r="AU34" s="219" t="s">
        <v>565</v>
      </c>
      <c r="AV34" s="219"/>
      <c r="AW34" s="219"/>
      <c r="AX34" s="221"/>
    </row>
    <row r="35" spans="1:50" ht="23.25" customHeight="1" x14ac:dyDescent="0.15">
      <c r="A35" s="226" t="s">
        <v>499</v>
      </c>
      <c r="B35" s="227"/>
      <c r="C35" s="227"/>
      <c r="D35" s="227"/>
      <c r="E35" s="227"/>
      <c r="F35" s="228"/>
      <c r="G35" s="232" t="s">
        <v>577</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70" t="s">
        <v>471</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529</v>
      </c>
      <c r="AF37" s="245"/>
      <c r="AG37" s="245"/>
      <c r="AH37" s="246"/>
      <c r="AI37" s="244" t="s">
        <v>526</v>
      </c>
      <c r="AJ37" s="245"/>
      <c r="AK37" s="245"/>
      <c r="AL37" s="246"/>
      <c r="AM37" s="250" t="s">
        <v>521</v>
      </c>
      <c r="AN37" s="250"/>
      <c r="AO37" s="250"/>
      <c r="AP37" s="244"/>
      <c r="AQ37" s="151" t="s">
        <v>354</v>
      </c>
      <c r="AR37" s="152"/>
      <c r="AS37" s="152"/>
      <c r="AT37" s="153"/>
      <c r="AU37" s="411" t="s">
        <v>253</v>
      </c>
      <c r="AV37" s="411"/>
      <c r="AW37" s="411"/>
      <c r="AX37" s="910"/>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t="s">
        <v>613</v>
      </c>
      <c r="AR38" s="200"/>
      <c r="AS38" s="133" t="s">
        <v>355</v>
      </c>
      <c r="AT38" s="134"/>
      <c r="AU38" s="199">
        <v>31</v>
      </c>
      <c r="AV38" s="199"/>
      <c r="AW38" s="398" t="s">
        <v>300</v>
      </c>
      <c r="AX38" s="399"/>
    </row>
    <row r="39" spans="1:50" ht="23.25" customHeight="1" x14ac:dyDescent="0.15">
      <c r="A39" s="403"/>
      <c r="B39" s="401"/>
      <c r="C39" s="401"/>
      <c r="D39" s="401"/>
      <c r="E39" s="401"/>
      <c r="F39" s="402"/>
      <c r="G39" s="564" t="s">
        <v>696</v>
      </c>
      <c r="H39" s="565"/>
      <c r="I39" s="565"/>
      <c r="J39" s="565"/>
      <c r="K39" s="565"/>
      <c r="L39" s="565"/>
      <c r="M39" s="565"/>
      <c r="N39" s="565"/>
      <c r="O39" s="566"/>
      <c r="P39" s="105" t="s">
        <v>611</v>
      </c>
      <c r="Q39" s="105"/>
      <c r="R39" s="105"/>
      <c r="S39" s="105"/>
      <c r="T39" s="105"/>
      <c r="U39" s="105"/>
      <c r="V39" s="105"/>
      <c r="W39" s="105"/>
      <c r="X39" s="106"/>
      <c r="Y39" s="471" t="s">
        <v>12</v>
      </c>
      <c r="Z39" s="531"/>
      <c r="AA39" s="532"/>
      <c r="AB39" s="461" t="s">
        <v>612</v>
      </c>
      <c r="AC39" s="461"/>
      <c r="AD39" s="461"/>
      <c r="AE39" s="218">
        <v>137</v>
      </c>
      <c r="AF39" s="219"/>
      <c r="AG39" s="219"/>
      <c r="AH39" s="219"/>
      <c r="AI39" s="218">
        <v>137</v>
      </c>
      <c r="AJ39" s="219"/>
      <c r="AK39" s="219"/>
      <c r="AL39" s="219"/>
      <c r="AM39" s="218">
        <v>101</v>
      </c>
      <c r="AN39" s="219"/>
      <c r="AO39" s="219"/>
      <c r="AP39" s="219"/>
      <c r="AQ39" s="340" t="s">
        <v>613</v>
      </c>
      <c r="AR39" s="207"/>
      <c r="AS39" s="207"/>
      <c r="AT39" s="341"/>
      <c r="AU39" s="219" t="s">
        <v>613</v>
      </c>
      <c r="AV39" s="219"/>
      <c r="AW39" s="219"/>
      <c r="AX39" s="221"/>
    </row>
    <row r="40" spans="1:50" ht="23.25"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t="s">
        <v>612</v>
      </c>
      <c r="AC40" s="523"/>
      <c r="AD40" s="523"/>
      <c r="AE40" s="218">
        <v>145</v>
      </c>
      <c r="AF40" s="219"/>
      <c r="AG40" s="219"/>
      <c r="AH40" s="219"/>
      <c r="AI40" s="218">
        <v>137</v>
      </c>
      <c r="AJ40" s="219"/>
      <c r="AK40" s="219"/>
      <c r="AL40" s="219"/>
      <c r="AM40" s="218">
        <v>137</v>
      </c>
      <c r="AN40" s="219"/>
      <c r="AO40" s="219"/>
      <c r="AP40" s="219"/>
      <c r="AQ40" s="340" t="s">
        <v>614</v>
      </c>
      <c r="AR40" s="207"/>
      <c r="AS40" s="207"/>
      <c r="AT40" s="341"/>
      <c r="AU40" s="219">
        <v>101</v>
      </c>
      <c r="AV40" s="219"/>
      <c r="AW40" s="219"/>
      <c r="AX40" s="221"/>
    </row>
    <row r="41" spans="1:50" ht="23.25"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v>94.5</v>
      </c>
      <c r="AF41" s="219"/>
      <c r="AG41" s="219"/>
      <c r="AH41" s="219"/>
      <c r="AI41" s="218">
        <v>100</v>
      </c>
      <c r="AJ41" s="219"/>
      <c r="AK41" s="219"/>
      <c r="AL41" s="219"/>
      <c r="AM41" s="218">
        <v>73.7</v>
      </c>
      <c r="AN41" s="219"/>
      <c r="AO41" s="219"/>
      <c r="AP41" s="219"/>
      <c r="AQ41" s="340" t="s">
        <v>613</v>
      </c>
      <c r="AR41" s="207"/>
      <c r="AS41" s="207"/>
      <c r="AT41" s="341"/>
      <c r="AU41" s="219" t="s">
        <v>613</v>
      </c>
      <c r="AV41" s="219"/>
      <c r="AW41" s="219"/>
      <c r="AX41" s="221"/>
    </row>
    <row r="42" spans="1:50" ht="23.25" customHeight="1" x14ac:dyDescent="0.15">
      <c r="A42" s="226" t="s">
        <v>499</v>
      </c>
      <c r="B42" s="227"/>
      <c r="C42" s="227"/>
      <c r="D42" s="227"/>
      <c r="E42" s="227"/>
      <c r="F42" s="228"/>
      <c r="G42" s="232" t="s">
        <v>693</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471</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529</v>
      </c>
      <c r="AF44" s="245"/>
      <c r="AG44" s="245"/>
      <c r="AH44" s="246"/>
      <c r="AI44" s="244" t="s">
        <v>526</v>
      </c>
      <c r="AJ44" s="245"/>
      <c r="AK44" s="245"/>
      <c r="AL44" s="246"/>
      <c r="AM44" s="250" t="s">
        <v>521</v>
      </c>
      <c r="AN44" s="250"/>
      <c r="AO44" s="250"/>
      <c r="AP44" s="244"/>
      <c r="AQ44" s="151" t="s">
        <v>354</v>
      </c>
      <c r="AR44" s="152"/>
      <c r="AS44" s="152"/>
      <c r="AT44" s="153"/>
      <c r="AU44" s="411" t="s">
        <v>253</v>
      </c>
      <c r="AV44" s="411"/>
      <c r="AW44" s="411"/>
      <c r="AX44" s="910"/>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64.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499</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471</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529</v>
      </c>
      <c r="AF51" s="245"/>
      <c r="AG51" s="245"/>
      <c r="AH51" s="246"/>
      <c r="AI51" s="244" t="s">
        <v>526</v>
      </c>
      <c r="AJ51" s="245"/>
      <c r="AK51" s="245"/>
      <c r="AL51" s="246"/>
      <c r="AM51" s="250" t="s">
        <v>522</v>
      </c>
      <c r="AN51" s="250"/>
      <c r="AO51" s="250"/>
      <c r="AP51" s="244"/>
      <c r="AQ51" s="151" t="s">
        <v>354</v>
      </c>
      <c r="AR51" s="152"/>
      <c r="AS51" s="152"/>
      <c r="AT51" s="153"/>
      <c r="AU51" s="924" t="s">
        <v>253</v>
      </c>
      <c r="AV51" s="924"/>
      <c r="AW51" s="924"/>
      <c r="AX51" s="925"/>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499</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471</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530</v>
      </c>
      <c r="AF58" s="245"/>
      <c r="AG58" s="245"/>
      <c r="AH58" s="246"/>
      <c r="AI58" s="244" t="s">
        <v>526</v>
      </c>
      <c r="AJ58" s="245"/>
      <c r="AK58" s="245"/>
      <c r="AL58" s="246"/>
      <c r="AM58" s="250" t="s">
        <v>521</v>
      </c>
      <c r="AN58" s="250"/>
      <c r="AO58" s="250"/>
      <c r="AP58" s="244"/>
      <c r="AQ58" s="151" t="s">
        <v>354</v>
      </c>
      <c r="AR58" s="152"/>
      <c r="AS58" s="152"/>
      <c r="AT58" s="153"/>
      <c r="AU58" s="924" t="s">
        <v>253</v>
      </c>
      <c r="AV58" s="924"/>
      <c r="AW58" s="924"/>
      <c r="AX58" s="925"/>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499</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472</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467</v>
      </c>
      <c r="X65" s="488"/>
      <c r="Y65" s="491"/>
      <c r="Z65" s="491"/>
      <c r="AA65" s="492"/>
      <c r="AB65" s="238" t="s">
        <v>11</v>
      </c>
      <c r="AC65" s="239"/>
      <c r="AD65" s="240"/>
      <c r="AE65" s="244" t="s">
        <v>529</v>
      </c>
      <c r="AF65" s="245"/>
      <c r="AG65" s="245"/>
      <c r="AH65" s="246"/>
      <c r="AI65" s="244" t="s">
        <v>526</v>
      </c>
      <c r="AJ65" s="245"/>
      <c r="AK65" s="245"/>
      <c r="AL65" s="246"/>
      <c r="AM65" s="250" t="s">
        <v>521</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470</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489</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489</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490</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477</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488</v>
      </c>
      <c r="X70" s="311"/>
      <c r="Y70" s="270" t="s">
        <v>12</v>
      </c>
      <c r="Z70" s="270"/>
      <c r="AA70" s="271"/>
      <c r="AB70" s="272" t="s">
        <v>489</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489</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490</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472</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529</v>
      </c>
      <c r="AF73" s="245"/>
      <c r="AG73" s="245"/>
      <c r="AH73" s="246"/>
      <c r="AI73" s="244" t="s">
        <v>526</v>
      </c>
      <c r="AJ73" s="245"/>
      <c r="AK73" s="245"/>
      <c r="AL73" s="246"/>
      <c r="AM73" s="250" t="s">
        <v>521</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15">
      <c r="A78" s="335" t="s">
        <v>502</v>
      </c>
      <c r="B78" s="336"/>
      <c r="C78" s="336"/>
      <c r="D78" s="336"/>
      <c r="E78" s="333" t="s">
        <v>449</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customHeight="1" thickBot="1" x14ac:dyDescent="0.2">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466</v>
      </c>
      <c r="AP79" s="279"/>
      <c r="AQ79" s="279"/>
      <c r="AR79" s="81" t="s">
        <v>464</v>
      </c>
      <c r="AS79" s="278"/>
      <c r="AT79" s="279"/>
      <c r="AU79" s="279"/>
      <c r="AV79" s="279"/>
      <c r="AW79" s="279"/>
      <c r="AX79" s="947"/>
    </row>
    <row r="80" spans="1:50" ht="18.75" hidden="1" customHeight="1" x14ac:dyDescent="0.15">
      <c r="A80" s="864" t="s">
        <v>266</v>
      </c>
      <c r="B80" s="524" t="s">
        <v>463</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554</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529</v>
      </c>
      <c r="AF85" s="245"/>
      <c r="AG85" s="245"/>
      <c r="AH85" s="246"/>
      <c r="AI85" s="244" t="s">
        <v>526</v>
      </c>
      <c r="AJ85" s="245"/>
      <c r="AK85" s="245"/>
      <c r="AL85" s="246"/>
      <c r="AM85" s="250" t="s">
        <v>521</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5"/>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529</v>
      </c>
      <c r="AF90" s="245"/>
      <c r="AG90" s="245"/>
      <c r="AH90" s="246"/>
      <c r="AI90" s="244" t="s">
        <v>526</v>
      </c>
      <c r="AJ90" s="245"/>
      <c r="AK90" s="245"/>
      <c r="AL90" s="246"/>
      <c r="AM90" s="250" t="s">
        <v>521</v>
      </c>
      <c r="AN90" s="250"/>
      <c r="AO90" s="250"/>
      <c r="AP90" s="244"/>
      <c r="AQ90" s="159" t="s">
        <v>354</v>
      </c>
      <c r="AR90" s="130"/>
      <c r="AS90" s="130"/>
      <c r="AT90" s="131"/>
      <c r="AU90" s="533" t="s">
        <v>253</v>
      </c>
      <c r="AV90" s="533"/>
      <c r="AW90" s="533"/>
      <c r="AX90" s="534"/>
    </row>
    <row r="91" spans="1:60" ht="18.75"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529</v>
      </c>
      <c r="AF95" s="245"/>
      <c r="AG95" s="245"/>
      <c r="AH95" s="246"/>
      <c r="AI95" s="244" t="s">
        <v>526</v>
      </c>
      <c r="AJ95" s="245"/>
      <c r="AK95" s="245"/>
      <c r="AL95" s="246"/>
      <c r="AM95" s="250" t="s">
        <v>521</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473</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529</v>
      </c>
      <c r="AF100" s="540"/>
      <c r="AG100" s="540"/>
      <c r="AH100" s="541"/>
      <c r="AI100" s="539" t="s">
        <v>526</v>
      </c>
      <c r="AJ100" s="540"/>
      <c r="AK100" s="540"/>
      <c r="AL100" s="541"/>
      <c r="AM100" s="539" t="s">
        <v>522</v>
      </c>
      <c r="AN100" s="540"/>
      <c r="AO100" s="540"/>
      <c r="AP100" s="541"/>
      <c r="AQ100" s="320" t="s">
        <v>515</v>
      </c>
      <c r="AR100" s="321"/>
      <c r="AS100" s="321"/>
      <c r="AT100" s="322"/>
      <c r="AU100" s="320" t="s">
        <v>512</v>
      </c>
      <c r="AV100" s="321"/>
      <c r="AW100" s="321"/>
      <c r="AX100" s="323"/>
    </row>
    <row r="101" spans="1:60" ht="23.25" customHeight="1" x14ac:dyDescent="0.15">
      <c r="A101" s="422"/>
      <c r="B101" s="423"/>
      <c r="C101" s="423"/>
      <c r="D101" s="423"/>
      <c r="E101" s="423"/>
      <c r="F101" s="424"/>
      <c r="G101" s="105" t="s">
        <v>619</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578</v>
      </c>
      <c r="AC101" s="461"/>
      <c r="AD101" s="461"/>
      <c r="AE101" s="218">
        <v>2</v>
      </c>
      <c r="AF101" s="219"/>
      <c r="AG101" s="219"/>
      <c r="AH101" s="220"/>
      <c r="AI101" s="218">
        <v>2</v>
      </c>
      <c r="AJ101" s="219"/>
      <c r="AK101" s="219"/>
      <c r="AL101" s="220"/>
      <c r="AM101" s="218">
        <v>3</v>
      </c>
      <c r="AN101" s="219"/>
      <c r="AO101" s="219"/>
      <c r="AP101" s="220"/>
      <c r="AQ101" s="218" t="s">
        <v>565</v>
      </c>
      <c r="AR101" s="219"/>
      <c r="AS101" s="219"/>
      <c r="AT101" s="220"/>
      <c r="AU101" s="218" t="s">
        <v>616</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578</v>
      </c>
      <c r="AC102" s="461"/>
      <c r="AD102" s="461"/>
      <c r="AE102" s="418">
        <v>1</v>
      </c>
      <c r="AF102" s="418"/>
      <c r="AG102" s="418"/>
      <c r="AH102" s="418"/>
      <c r="AI102" s="418">
        <v>1</v>
      </c>
      <c r="AJ102" s="418"/>
      <c r="AK102" s="418"/>
      <c r="AL102" s="418"/>
      <c r="AM102" s="418">
        <v>1</v>
      </c>
      <c r="AN102" s="418"/>
      <c r="AO102" s="418"/>
      <c r="AP102" s="418"/>
      <c r="AQ102" s="273">
        <v>1</v>
      </c>
      <c r="AR102" s="274"/>
      <c r="AS102" s="274"/>
      <c r="AT102" s="319"/>
      <c r="AU102" s="273">
        <v>1</v>
      </c>
      <c r="AV102" s="274"/>
      <c r="AW102" s="274"/>
      <c r="AX102" s="319"/>
    </row>
    <row r="103" spans="1:60" ht="31.5" customHeight="1" x14ac:dyDescent="0.15">
      <c r="A103" s="419" t="s">
        <v>473</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529</v>
      </c>
      <c r="AF103" s="416"/>
      <c r="AG103" s="416"/>
      <c r="AH103" s="417"/>
      <c r="AI103" s="415" t="s">
        <v>526</v>
      </c>
      <c r="AJ103" s="416"/>
      <c r="AK103" s="416"/>
      <c r="AL103" s="417"/>
      <c r="AM103" s="415" t="s">
        <v>522</v>
      </c>
      <c r="AN103" s="416"/>
      <c r="AO103" s="416"/>
      <c r="AP103" s="417"/>
      <c r="AQ103" s="284" t="s">
        <v>515</v>
      </c>
      <c r="AR103" s="285"/>
      <c r="AS103" s="285"/>
      <c r="AT103" s="324"/>
      <c r="AU103" s="284" t="s">
        <v>512</v>
      </c>
      <c r="AV103" s="285"/>
      <c r="AW103" s="285"/>
      <c r="AX103" s="286"/>
    </row>
    <row r="104" spans="1:60" ht="23.25" customHeight="1" x14ac:dyDescent="0.15">
      <c r="A104" s="422"/>
      <c r="B104" s="423"/>
      <c r="C104" s="423"/>
      <c r="D104" s="423"/>
      <c r="E104" s="423"/>
      <c r="F104" s="424"/>
      <c r="G104" s="105" t="s">
        <v>624</v>
      </c>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t="s">
        <v>623</v>
      </c>
      <c r="AC104" s="546"/>
      <c r="AD104" s="547"/>
      <c r="AE104" s="218">
        <v>5</v>
      </c>
      <c r="AF104" s="219"/>
      <c r="AG104" s="219"/>
      <c r="AH104" s="220"/>
      <c r="AI104" s="218">
        <v>9</v>
      </c>
      <c r="AJ104" s="219"/>
      <c r="AK104" s="219"/>
      <c r="AL104" s="220"/>
      <c r="AM104" s="218">
        <v>6</v>
      </c>
      <c r="AN104" s="219"/>
      <c r="AO104" s="219"/>
      <c r="AP104" s="220"/>
      <c r="AQ104" s="218" t="s">
        <v>616</v>
      </c>
      <c r="AR104" s="219"/>
      <c r="AS104" s="219"/>
      <c r="AT104" s="220"/>
      <c r="AU104" s="218" t="s">
        <v>616</v>
      </c>
      <c r="AV104" s="219"/>
      <c r="AW104" s="219"/>
      <c r="AX104" s="220"/>
    </row>
    <row r="105" spans="1:60" ht="23.25"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t="s">
        <v>623</v>
      </c>
      <c r="AC105" s="469"/>
      <c r="AD105" s="470"/>
      <c r="AE105" s="418">
        <v>5</v>
      </c>
      <c r="AF105" s="418"/>
      <c r="AG105" s="418"/>
      <c r="AH105" s="418"/>
      <c r="AI105" s="418">
        <v>5</v>
      </c>
      <c r="AJ105" s="418"/>
      <c r="AK105" s="418"/>
      <c r="AL105" s="418"/>
      <c r="AM105" s="418">
        <v>5</v>
      </c>
      <c r="AN105" s="418"/>
      <c r="AO105" s="418"/>
      <c r="AP105" s="418"/>
      <c r="AQ105" s="218">
        <v>5</v>
      </c>
      <c r="AR105" s="219"/>
      <c r="AS105" s="219"/>
      <c r="AT105" s="220"/>
      <c r="AU105" s="273">
        <v>5</v>
      </c>
      <c r="AV105" s="274"/>
      <c r="AW105" s="274"/>
      <c r="AX105" s="319"/>
    </row>
    <row r="106" spans="1:60" ht="31.5" customHeight="1" x14ac:dyDescent="0.15">
      <c r="A106" s="419" t="s">
        <v>473</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529</v>
      </c>
      <c r="AF106" s="416"/>
      <c r="AG106" s="416"/>
      <c r="AH106" s="417"/>
      <c r="AI106" s="415" t="s">
        <v>526</v>
      </c>
      <c r="AJ106" s="416"/>
      <c r="AK106" s="416"/>
      <c r="AL106" s="417"/>
      <c r="AM106" s="415" t="s">
        <v>521</v>
      </c>
      <c r="AN106" s="416"/>
      <c r="AO106" s="416"/>
      <c r="AP106" s="417"/>
      <c r="AQ106" s="284" t="s">
        <v>515</v>
      </c>
      <c r="AR106" s="285"/>
      <c r="AS106" s="285"/>
      <c r="AT106" s="324"/>
      <c r="AU106" s="284" t="s">
        <v>512</v>
      </c>
      <c r="AV106" s="285"/>
      <c r="AW106" s="285"/>
      <c r="AX106" s="286"/>
    </row>
    <row r="107" spans="1:60" ht="23.25" customHeight="1" x14ac:dyDescent="0.15">
      <c r="A107" s="422"/>
      <c r="B107" s="423"/>
      <c r="C107" s="423"/>
      <c r="D107" s="423"/>
      <c r="E107" s="423"/>
      <c r="F107" s="424"/>
      <c r="G107" s="105" t="s">
        <v>701</v>
      </c>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t="s">
        <v>615</v>
      </c>
      <c r="AC107" s="546"/>
      <c r="AD107" s="547"/>
      <c r="AE107" s="418" t="s">
        <v>616</v>
      </c>
      <c r="AF107" s="418"/>
      <c r="AG107" s="418"/>
      <c r="AH107" s="418"/>
      <c r="AI107" s="418" t="s">
        <v>621</v>
      </c>
      <c r="AJ107" s="418"/>
      <c r="AK107" s="418"/>
      <c r="AL107" s="418"/>
      <c r="AM107" s="418" t="s">
        <v>616</v>
      </c>
      <c r="AN107" s="418"/>
      <c r="AO107" s="418"/>
      <c r="AP107" s="418"/>
      <c r="AQ107" s="218" t="s">
        <v>620</v>
      </c>
      <c r="AR107" s="219"/>
      <c r="AS107" s="219"/>
      <c r="AT107" s="220"/>
      <c r="AU107" s="218" t="s">
        <v>616</v>
      </c>
      <c r="AV107" s="219"/>
      <c r="AW107" s="219"/>
      <c r="AX107" s="220"/>
    </row>
    <row r="108" spans="1:60" ht="23.25"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t="s">
        <v>615</v>
      </c>
      <c r="AC108" s="469"/>
      <c r="AD108" s="470"/>
      <c r="AE108" s="418" t="s">
        <v>620</v>
      </c>
      <c r="AF108" s="418"/>
      <c r="AG108" s="418"/>
      <c r="AH108" s="418"/>
      <c r="AI108" s="418" t="s">
        <v>620</v>
      </c>
      <c r="AJ108" s="418"/>
      <c r="AK108" s="418"/>
      <c r="AL108" s="418"/>
      <c r="AM108" s="418" t="s">
        <v>622</v>
      </c>
      <c r="AN108" s="418"/>
      <c r="AO108" s="418"/>
      <c r="AP108" s="418"/>
      <c r="AQ108" s="218">
        <v>1</v>
      </c>
      <c r="AR108" s="219"/>
      <c r="AS108" s="219"/>
      <c r="AT108" s="220"/>
      <c r="AU108" s="273">
        <v>2</v>
      </c>
      <c r="AV108" s="274"/>
      <c r="AW108" s="274"/>
      <c r="AX108" s="319"/>
    </row>
    <row r="109" spans="1:60" ht="31.5" hidden="1" customHeight="1" x14ac:dyDescent="0.15">
      <c r="A109" s="419" t="s">
        <v>473</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529</v>
      </c>
      <c r="AF109" s="416"/>
      <c r="AG109" s="416"/>
      <c r="AH109" s="417"/>
      <c r="AI109" s="415" t="s">
        <v>526</v>
      </c>
      <c r="AJ109" s="416"/>
      <c r="AK109" s="416"/>
      <c r="AL109" s="417"/>
      <c r="AM109" s="415" t="s">
        <v>522</v>
      </c>
      <c r="AN109" s="416"/>
      <c r="AO109" s="416"/>
      <c r="AP109" s="417"/>
      <c r="AQ109" s="284" t="s">
        <v>515</v>
      </c>
      <c r="AR109" s="285"/>
      <c r="AS109" s="285"/>
      <c r="AT109" s="324"/>
      <c r="AU109" s="284" t="s">
        <v>512</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473</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529</v>
      </c>
      <c r="AF112" s="416"/>
      <c r="AG112" s="416"/>
      <c r="AH112" s="417"/>
      <c r="AI112" s="415" t="s">
        <v>526</v>
      </c>
      <c r="AJ112" s="416"/>
      <c r="AK112" s="416"/>
      <c r="AL112" s="417"/>
      <c r="AM112" s="415" t="s">
        <v>521</v>
      </c>
      <c r="AN112" s="416"/>
      <c r="AO112" s="416"/>
      <c r="AP112" s="417"/>
      <c r="AQ112" s="284" t="s">
        <v>515</v>
      </c>
      <c r="AR112" s="285"/>
      <c r="AS112" s="285"/>
      <c r="AT112" s="324"/>
      <c r="AU112" s="284" t="s">
        <v>512</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529</v>
      </c>
      <c r="AF115" s="416"/>
      <c r="AG115" s="416"/>
      <c r="AH115" s="417"/>
      <c r="AI115" s="415" t="s">
        <v>526</v>
      </c>
      <c r="AJ115" s="416"/>
      <c r="AK115" s="416"/>
      <c r="AL115" s="417"/>
      <c r="AM115" s="415" t="s">
        <v>521</v>
      </c>
      <c r="AN115" s="416"/>
      <c r="AO115" s="416"/>
      <c r="AP115" s="417"/>
      <c r="AQ115" s="591" t="s">
        <v>516</v>
      </c>
      <c r="AR115" s="592"/>
      <c r="AS115" s="592"/>
      <c r="AT115" s="592"/>
      <c r="AU115" s="592"/>
      <c r="AV115" s="592"/>
      <c r="AW115" s="592"/>
      <c r="AX115" s="593"/>
    </row>
    <row r="116" spans="1:50" ht="23.25" customHeight="1" x14ac:dyDescent="0.15">
      <c r="A116" s="439"/>
      <c r="B116" s="440"/>
      <c r="C116" s="440"/>
      <c r="D116" s="440"/>
      <c r="E116" s="440"/>
      <c r="F116" s="441"/>
      <c r="G116" s="393" t="s">
        <v>579</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580</v>
      </c>
      <c r="AC116" s="463"/>
      <c r="AD116" s="464"/>
      <c r="AE116" s="418">
        <v>776.3</v>
      </c>
      <c r="AF116" s="418"/>
      <c r="AG116" s="418"/>
      <c r="AH116" s="418"/>
      <c r="AI116" s="418">
        <v>502.3</v>
      </c>
      <c r="AJ116" s="418"/>
      <c r="AK116" s="418"/>
      <c r="AL116" s="418"/>
      <c r="AM116" s="418">
        <v>719.2</v>
      </c>
      <c r="AN116" s="418"/>
      <c r="AO116" s="418"/>
      <c r="AP116" s="418"/>
      <c r="AQ116" s="218">
        <v>689.8</v>
      </c>
      <c r="AR116" s="219"/>
      <c r="AS116" s="219"/>
      <c r="AT116" s="219"/>
      <c r="AU116" s="219"/>
      <c r="AV116" s="219"/>
      <c r="AW116" s="219"/>
      <c r="AX116" s="221"/>
    </row>
    <row r="117" spans="1:50" ht="46.5" customHeight="1" x14ac:dyDescent="0.15">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695</v>
      </c>
      <c r="AC117" s="473"/>
      <c r="AD117" s="474"/>
      <c r="AE117" s="551" t="s">
        <v>686</v>
      </c>
      <c r="AF117" s="551"/>
      <c r="AG117" s="551"/>
      <c r="AH117" s="551"/>
      <c r="AI117" s="551" t="s">
        <v>687</v>
      </c>
      <c r="AJ117" s="551"/>
      <c r="AK117" s="551"/>
      <c r="AL117" s="551"/>
      <c r="AM117" s="551" t="s">
        <v>689</v>
      </c>
      <c r="AN117" s="551"/>
      <c r="AO117" s="551"/>
      <c r="AP117" s="551"/>
      <c r="AQ117" s="551" t="s">
        <v>688</v>
      </c>
      <c r="AR117" s="551"/>
      <c r="AS117" s="551"/>
      <c r="AT117" s="551"/>
      <c r="AU117" s="551"/>
      <c r="AV117" s="551"/>
      <c r="AW117" s="551"/>
      <c r="AX117" s="552"/>
    </row>
    <row r="118" spans="1:50" ht="23.25"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529</v>
      </c>
      <c r="AF118" s="416"/>
      <c r="AG118" s="416"/>
      <c r="AH118" s="417"/>
      <c r="AI118" s="415" t="s">
        <v>526</v>
      </c>
      <c r="AJ118" s="416"/>
      <c r="AK118" s="416"/>
      <c r="AL118" s="417"/>
      <c r="AM118" s="415" t="s">
        <v>521</v>
      </c>
      <c r="AN118" s="416"/>
      <c r="AO118" s="416"/>
      <c r="AP118" s="417"/>
      <c r="AQ118" s="591" t="s">
        <v>516</v>
      </c>
      <c r="AR118" s="592"/>
      <c r="AS118" s="592"/>
      <c r="AT118" s="592"/>
      <c r="AU118" s="592"/>
      <c r="AV118" s="592"/>
      <c r="AW118" s="592"/>
      <c r="AX118" s="593"/>
    </row>
    <row r="119" spans="1:50" ht="23.25" customHeight="1" x14ac:dyDescent="0.15">
      <c r="A119" s="439"/>
      <c r="B119" s="440"/>
      <c r="C119" s="440"/>
      <c r="D119" s="440"/>
      <c r="E119" s="440"/>
      <c r="F119" s="441"/>
      <c r="G119" s="393" t="s">
        <v>625</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t="s">
        <v>626</v>
      </c>
      <c r="AC119" s="463"/>
      <c r="AD119" s="464"/>
      <c r="AE119" s="418">
        <v>460000</v>
      </c>
      <c r="AF119" s="418"/>
      <c r="AG119" s="418"/>
      <c r="AH119" s="418"/>
      <c r="AI119" s="418">
        <v>460000</v>
      </c>
      <c r="AJ119" s="418"/>
      <c r="AK119" s="418"/>
      <c r="AL119" s="418"/>
      <c r="AM119" s="418">
        <v>600000</v>
      </c>
      <c r="AN119" s="418"/>
      <c r="AO119" s="418"/>
      <c r="AP119" s="418"/>
      <c r="AQ119" s="418">
        <v>680000</v>
      </c>
      <c r="AR119" s="418"/>
      <c r="AS119" s="418"/>
      <c r="AT119" s="418"/>
      <c r="AU119" s="418"/>
      <c r="AV119" s="418"/>
      <c r="AW119" s="418"/>
      <c r="AX119" s="550"/>
    </row>
    <row r="120" spans="1:50" ht="46.5"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627</v>
      </c>
      <c r="AC120" s="473"/>
      <c r="AD120" s="474"/>
      <c r="AE120" s="551" t="s">
        <v>628</v>
      </c>
      <c r="AF120" s="551"/>
      <c r="AG120" s="551"/>
      <c r="AH120" s="551"/>
      <c r="AI120" s="551" t="s">
        <v>629</v>
      </c>
      <c r="AJ120" s="551"/>
      <c r="AK120" s="551"/>
      <c r="AL120" s="551"/>
      <c r="AM120" s="551" t="s">
        <v>630</v>
      </c>
      <c r="AN120" s="551"/>
      <c r="AO120" s="551"/>
      <c r="AP120" s="551"/>
      <c r="AQ120" s="551" t="s">
        <v>631</v>
      </c>
      <c r="AR120" s="551"/>
      <c r="AS120" s="551"/>
      <c r="AT120" s="551"/>
      <c r="AU120" s="551"/>
      <c r="AV120" s="551"/>
      <c r="AW120" s="551"/>
      <c r="AX120" s="552"/>
    </row>
    <row r="121" spans="1:50" ht="23.25"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529</v>
      </c>
      <c r="AF121" s="416"/>
      <c r="AG121" s="416"/>
      <c r="AH121" s="417"/>
      <c r="AI121" s="415" t="s">
        <v>526</v>
      </c>
      <c r="AJ121" s="416"/>
      <c r="AK121" s="416"/>
      <c r="AL121" s="417"/>
      <c r="AM121" s="415" t="s">
        <v>521</v>
      </c>
      <c r="AN121" s="416"/>
      <c r="AO121" s="416"/>
      <c r="AP121" s="417"/>
      <c r="AQ121" s="591" t="s">
        <v>516</v>
      </c>
      <c r="AR121" s="592"/>
      <c r="AS121" s="592"/>
      <c r="AT121" s="592"/>
      <c r="AU121" s="592"/>
      <c r="AV121" s="592"/>
      <c r="AW121" s="592"/>
      <c r="AX121" s="593"/>
    </row>
    <row r="122" spans="1:50" ht="23.25" customHeight="1" x14ac:dyDescent="0.15">
      <c r="A122" s="439"/>
      <c r="B122" s="440"/>
      <c r="C122" s="440"/>
      <c r="D122" s="440"/>
      <c r="E122" s="440"/>
      <c r="F122" s="441"/>
      <c r="G122" s="393" t="s">
        <v>632</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t="s">
        <v>626</v>
      </c>
      <c r="AC122" s="463"/>
      <c r="AD122" s="464"/>
      <c r="AE122" s="418" t="s">
        <v>620</v>
      </c>
      <c r="AF122" s="418"/>
      <c r="AG122" s="418"/>
      <c r="AH122" s="418"/>
      <c r="AI122" s="418" t="s">
        <v>616</v>
      </c>
      <c r="AJ122" s="418"/>
      <c r="AK122" s="418"/>
      <c r="AL122" s="418"/>
      <c r="AM122" s="418" t="s">
        <v>616</v>
      </c>
      <c r="AN122" s="418"/>
      <c r="AO122" s="418"/>
      <c r="AP122" s="418"/>
      <c r="AQ122" s="418">
        <v>8718</v>
      </c>
      <c r="AR122" s="418"/>
      <c r="AS122" s="418"/>
      <c r="AT122" s="418"/>
      <c r="AU122" s="418"/>
      <c r="AV122" s="418"/>
      <c r="AW122" s="418"/>
      <c r="AX122" s="550"/>
    </row>
    <row r="123" spans="1:50" ht="46.5" customHeight="1" thickBot="1" x14ac:dyDescent="0.2">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685</v>
      </c>
      <c r="AC123" s="473"/>
      <c r="AD123" s="474"/>
      <c r="AE123" s="551" t="s">
        <v>617</v>
      </c>
      <c r="AF123" s="551"/>
      <c r="AG123" s="551"/>
      <c r="AH123" s="551"/>
      <c r="AI123" s="551" t="s">
        <v>616</v>
      </c>
      <c r="AJ123" s="551"/>
      <c r="AK123" s="551"/>
      <c r="AL123" s="551"/>
      <c r="AM123" s="551" t="s">
        <v>617</v>
      </c>
      <c r="AN123" s="551"/>
      <c r="AO123" s="551"/>
      <c r="AP123" s="551"/>
      <c r="AQ123" s="551" t="s">
        <v>633</v>
      </c>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530</v>
      </c>
      <c r="AF124" s="416"/>
      <c r="AG124" s="416"/>
      <c r="AH124" s="417"/>
      <c r="AI124" s="415" t="s">
        <v>526</v>
      </c>
      <c r="AJ124" s="416"/>
      <c r="AK124" s="416"/>
      <c r="AL124" s="417"/>
      <c r="AM124" s="415" t="s">
        <v>521</v>
      </c>
      <c r="AN124" s="416"/>
      <c r="AO124" s="416"/>
      <c r="AP124" s="417"/>
      <c r="AQ124" s="591" t="s">
        <v>516</v>
      </c>
      <c r="AR124" s="592"/>
      <c r="AS124" s="592"/>
      <c r="AT124" s="592"/>
      <c r="AU124" s="592"/>
      <c r="AV124" s="592"/>
      <c r="AW124" s="592"/>
      <c r="AX124" s="593"/>
    </row>
    <row r="125" spans="1:50" ht="23.25" hidden="1" customHeight="1" x14ac:dyDescent="0.15">
      <c r="A125" s="439"/>
      <c r="B125" s="440"/>
      <c r="C125" s="440"/>
      <c r="D125" s="440"/>
      <c r="E125" s="440"/>
      <c r="F125" s="441"/>
      <c r="G125" s="393" t="s">
        <v>583</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581</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529</v>
      </c>
      <c r="AF127" s="416"/>
      <c r="AG127" s="416"/>
      <c r="AH127" s="417"/>
      <c r="AI127" s="415" t="s">
        <v>526</v>
      </c>
      <c r="AJ127" s="416"/>
      <c r="AK127" s="416"/>
      <c r="AL127" s="417"/>
      <c r="AM127" s="415" t="s">
        <v>521</v>
      </c>
      <c r="AN127" s="416"/>
      <c r="AO127" s="416"/>
      <c r="AP127" s="417"/>
      <c r="AQ127" s="591" t="s">
        <v>516</v>
      </c>
      <c r="AR127" s="592"/>
      <c r="AS127" s="592"/>
      <c r="AT127" s="592"/>
      <c r="AU127" s="592"/>
      <c r="AV127" s="592"/>
      <c r="AW127" s="592"/>
      <c r="AX127" s="593"/>
    </row>
    <row r="128" spans="1:50" ht="23.25" hidden="1" customHeight="1" x14ac:dyDescent="0.15">
      <c r="A128" s="439"/>
      <c r="B128" s="440"/>
      <c r="C128" s="440"/>
      <c r="D128" s="440"/>
      <c r="E128" s="440"/>
      <c r="F128" s="441"/>
      <c r="G128" s="393" t="s">
        <v>582</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581</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559</v>
      </c>
      <c r="B130" s="185"/>
      <c r="C130" s="184" t="s">
        <v>358</v>
      </c>
      <c r="D130" s="185"/>
      <c r="E130" s="169" t="s">
        <v>387</v>
      </c>
      <c r="F130" s="170"/>
      <c r="G130" s="171" t="s">
        <v>599</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600</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529</v>
      </c>
      <c r="AF132" s="155"/>
      <c r="AG132" s="155"/>
      <c r="AH132" s="155"/>
      <c r="AI132" s="155" t="s">
        <v>526</v>
      </c>
      <c r="AJ132" s="155"/>
      <c r="AK132" s="155"/>
      <c r="AL132" s="155"/>
      <c r="AM132" s="155" t="s">
        <v>521</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565</v>
      </c>
      <c r="AR133" s="199"/>
      <c r="AS133" s="133" t="s">
        <v>355</v>
      </c>
      <c r="AT133" s="134"/>
      <c r="AU133" s="200">
        <v>31</v>
      </c>
      <c r="AV133" s="200"/>
      <c r="AW133" s="133" t="s">
        <v>300</v>
      </c>
      <c r="AX133" s="195"/>
    </row>
    <row r="134" spans="1:50" ht="39.75" customHeight="1" x14ac:dyDescent="0.15">
      <c r="A134" s="189"/>
      <c r="B134" s="186"/>
      <c r="C134" s="180"/>
      <c r="D134" s="186"/>
      <c r="E134" s="180"/>
      <c r="F134" s="181"/>
      <c r="G134" s="104" t="s">
        <v>584</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586</v>
      </c>
      <c r="AC134" s="205"/>
      <c r="AD134" s="205"/>
      <c r="AE134" s="206">
        <v>137</v>
      </c>
      <c r="AF134" s="207"/>
      <c r="AG134" s="207"/>
      <c r="AH134" s="207"/>
      <c r="AI134" s="206">
        <v>137</v>
      </c>
      <c r="AJ134" s="207"/>
      <c r="AK134" s="207"/>
      <c r="AL134" s="207"/>
      <c r="AM134" s="206">
        <v>101</v>
      </c>
      <c r="AN134" s="207"/>
      <c r="AO134" s="207"/>
      <c r="AP134" s="207"/>
      <c r="AQ134" s="206" t="s">
        <v>565</v>
      </c>
      <c r="AR134" s="207"/>
      <c r="AS134" s="207"/>
      <c r="AT134" s="207"/>
      <c r="AU134" s="206" t="s">
        <v>565</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586</v>
      </c>
      <c r="AC135" s="213"/>
      <c r="AD135" s="213"/>
      <c r="AE135" s="206">
        <v>145</v>
      </c>
      <c r="AF135" s="207"/>
      <c r="AG135" s="207"/>
      <c r="AH135" s="207"/>
      <c r="AI135" s="206">
        <v>137</v>
      </c>
      <c r="AJ135" s="207"/>
      <c r="AK135" s="207"/>
      <c r="AL135" s="207"/>
      <c r="AM135" s="206">
        <v>137</v>
      </c>
      <c r="AN135" s="207"/>
      <c r="AO135" s="207"/>
      <c r="AP135" s="207"/>
      <c r="AQ135" s="206" t="s">
        <v>565</v>
      </c>
      <c r="AR135" s="207"/>
      <c r="AS135" s="207"/>
      <c r="AT135" s="207"/>
      <c r="AU135" s="206">
        <v>101</v>
      </c>
      <c r="AV135" s="207"/>
      <c r="AW135" s="207"/>
      <c r="AX135" s="208"/>
    </row>
    <row r="136" spans="1:50" ht="18.75"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529</v>
      </c>
      <c r="AF136" s="155"/>
      <c r="AG136" s="155"/>
      <c r="AH136" s="155"/>
      <c r="AI136" s="155" t="s">
        <v>526</v>
      </c>
      <c r="AJ136" s="155"/>
      <c r="AK136" s="155"/>
      <c r="AL136" s="155"/>
      <c r="AM136" s="155" t="s">
        <v>521</v>
      </c>
      <c r="AN136" s="155"/>
      <c r="AO136" s="155"/>
      <c r="AP136" s="151"/>
      <c r="AQ136" s="151" t="s">
        <v>354</v>
      </c>
      <c r="AR136" s="152"/>
      <c r="AS136" s="152"/>
      <c r="AT136" s="153"/>
      <c r="AU136" s="196" t="s">
        <v>370</v>
      </c>
      <c r="AV136" s="196"/>
      <c r="AW136" s="196"/>
      <c r="AX136" s="197"/>
    </row>
    <row r="137" spans="1:50" ht="18.75"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t="s">
        <v>565</v>
      </c>
      <c r="AR137" s="199"/>
      <c r="AS137" s="133" t="s">
        <v>355</v>
      </c>
      <c r="AT137" s="134"/>
      <c r="AU137" s="200">
        <v>31</v>
      </c>
      <c r="AV137" s="200"/>
      <c r="AW137" s="133" t="s">
        <v>300</v>
      </c>
      <c r="AX137" s="195"/>
    </row>
    <row r="138" spans="1:50" ht="39.75" customHeight="1" x14ac:dyDescent="0.15">
      <c r="A138" s="189"/>
      <c r="B138" s="186"/>
      <c r="C138" s="180"/>
      <c r="D138" s="186"/>
      <c r="E138" s="180"/>
      <c r="F138" s="181"/>
      <c r="G138" s="104" t="s">
        <v>585</v>
      </c>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t="s">
        <v>587</v>
      </c>
      <c r="AC138" s="205"/>
      <c r="AD138" s="205"/>
      <c r="AE138" s="206">
        <v>1254</v>
      </c>
      <c r="AF138" s="207"/>
      <c r="AG138" s="207"/>
      <c r="AH138" s="207"/>
      <c r="AI138" s="206">
        <v>1854</v>
      </c>
      <c r="AJ138" s="207"/>
      <c r="AK138" s="207"/>
      <c r="AL138" s="207"/>
      <c r="AM138" s="206">
        <v>2054</v>
      </c>
      <c r="AN138" s="207"/>
      <c r="AO138" s="207"/>
      <c r="AP138" s="207"/>
      <c r="AQ138" s="206" t="s">
        <v>565</v>
      </c>
      <c r="AR138" s="207"/>
      <c r="AS138" s="207"/>
      <c r="AT138" s="207"/>
      <c r="AU138" s="206" t="s">
        <v>565</v>
      </c>
      <c r="AV138" s="207"/>
      <c r="AW138" s="207"/>
      <c r="AX138" s="208"/>
    </row>
    <row r="139" spans="1:50" ht="39.75"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t="s">
        <v>587</v>
      </c>
      <c r="AC139" s="213"/>
      <c r="AD139" s="213"/>
      <c r="AE139" s="206">
        <v>824</v>
      </c>
      <c r="AF139" s="207"/>
      <c r="AG139" s="207"/>
      <c r="AH139" s="207"/>
      <c r="AI139" s="206">
        <v>982</v>
      </c>
      <c r="AJ139" s="207"/>
      <c r="AK139" s="207"/>
      <c r="AL139" s="207"/>
      <c r="AM139" s="206">
        <v>1333</v>
      </c>
      <c r="AN139" s="207"/>
      <c r="AO139" s="207"/>
      <c r="AP139" s="207"/>
      <c r="AQ139" s="206" t="s">
        <v>565</v>
      </c>
      <c r="AR139" s="207"/>
      <c r="AS139" s="207"/>
      <c r="AT139" s="207"/>
      <c r="AU139" s="206">
        <v>1721</v>
      </c>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529</v>
      </c>
      <c r="AF140" s="155"/>
      <c r="AG140" s="155"/>
      <c r="AH140" s="155"/>
      <c r="AI140" s="155" t="s">
        <v>526</v>
      </c>
      <c r="AJ140" s="155"/>
      <c r="AK140" s="155"/>
      <c r="AL140" s="155"/>
      <c r="AM140" s="155" t="s">
        <v>521</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529</v>
      </c>
      <c r="AF144" s="155"/>
      <c r="AG144" s="155"/>
      <c r="AH144" s="155"/>
      <c r="AI144" s="155" t="s">
        <v>526</v>
      </c>
      <c r="AJ144" s="155"/>
      <c r="AK144" s="155"/>
      <c r="AL144" s="155"/>
      <c r="AM144" s="155" t="s">
        <v>521</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529</v>
      </c>
      <c r="AF148" s="155"/>
      <c r="AG148" s="155"/>
      <c r="AH148" s="155"/>
      <c r="AI148" s="155" t="s">
        <v>526</v>
      </c>
      <c r="AJ148" s="155"/>
      <c r="AK148" s="155"/>
      <c r="AL148" s="155"/>
      <c r="AM148" s="155" t="s">
        <v>521</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457</v>
      </c>
      <c r="R152" s="130"/>
      <c r="S152" s="130"/>
      <c r="T152" s="130"/>
      <c r="U152" s="130"/>
      <c r="V152" s="130"/>
      <c r="W152" s="130"/>
      <c r="X152" s="130"/>
      <c r="Y152" s="130"/>
      <c r="Z152" s="130"/>
      <c r="AA152" s="130"/>
      <c r="AB152" s="129" t="s">
        <v>458</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457</v>
      </c>
      <c r="R159" s="130"/>
      <c r="S159" s="130"/>
      <c r="T159" s="130"/>
      <c r="U159" s="130"/>
      <c r="V159" s="130"/>
      <c r="W159" s="130"/>
      <c r="X159" s="130"/>
      <c r="Y159" s="130"/>
      <c r="Z159" s="130"/>
      <c r="AA159" s="130"/>
      <c r="AB159" s="129" t="s">
        <v>458</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457</v>
      </c>
      <c r="R166" s="130"/>
      <c r="S166" s="130"/>
      <c r="T166" s="130"/>
      <c r="U166" s="130"/>
      <c r="V166" s="130"/>
      <c r="W166" s="130"/>
      <c r="X166" s="130"/>
      <c r="Y166" s="130"/>
      <c r="Z166" s="130"/>
      <c r="AA166" s="130"/>
      <c r="AB166" s="129" t="s">
        <v>458</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457</v>
      </c>
      <c r="R173" s="130"/>
      <c r="S173" s="130"/>
      <c r="T173" s="130"/>
      <c r="U173" s="130"/>
      <c r="V173" s="130"/>
      <c r="W173" s="130"/>
      <c r="X173" s="130"/>
      <c r="Y173" s="130"/>
      <c r="Z173" s="130"/>
      <c r="AA173" s="130"/>
      <c r="AB173" s="129" t="s">
        <v>458</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457</v>
      </c>
      <c r="R180" s="130"/>
      <c r="S180" s="130"/>
      <c r="T180" s="130"/>
      <c r="U180" s="130"/>
      <c r="V180" s="130"/>
      <c r="W180" s="130"/>
      <c r="X180" s="130"/>
      <c r="Y180" s="130"/>
      <c r="Z180" s="130"/>
      <c r="AA180" s="130"/>
      <c r="AB180" s="129" t="s">
        <v>458</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588</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529</v>
      </c>
      <c r="AF192" s="155"/>
      <c r="AG192" s="155"/>
      <c r="AH192" s="155"/>
      <c r="AI192" s="155" t="s">
        <v>526</v>
      </c>
      <c r="AJ192" s="155"/>
      <c r="AK192" s="155"/>
      <c r="AL192" s="155"/>
      <c r="AM192" s="155" t="s">
        <v>521</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530</v>
      </c>
      <c r="AF196" s="155"/>
      <c r="AG196" s="155"/>
      <c r="AH196" s="155"/>
      <c r="AI196" s="155" t="s">
        <v>526</v>
      </c>
      <c r="AJ196" s="155"/>
      <c r="AK196" s="155"/>
      <c r="AL196" s="155"/>
      <c r="AM196" s="155" t="s">
        <v>521</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529</v>
      </c>
      <c r="AF200" s="155"/>
      <c r="AG200" s="155"/>
      <c r="AH200" s="155"/>
      <c r="AI200" s="155" t="s">
        <v>526</v>
      </c>
      <c r="AJ200" s="155"/>
      <c r="AK200" s="155"/>
      <c r="AL200" s="155"/>
      <c r="AM200" s="155" t="s">
        <v>521</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529</v>
      </c>
      <c r="AF204" s="155"/>
      <c r="AG204" s="155"/>
      <c r="AH204" s="155"/>
      <c r="AI204" s="155" t="s">
        <v>526</v>
      </c>
      <c r="AJ204" s="155"/>
      <c r="AK204" s="155"/>
      <c r="AL204" s="155"/>
      <c r="AM204" s="155" t="s">
        <v>521</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529</v>
      </c>
      <c r="AF208" s="155"/>
      <c r="AG208" s="155"/>
      <c r="AH208" s="155"/>
      <c r="AI208" s="155" t="s">
        <v>526</v>
      </c>
      <c r="AJ208" s="155"/>
      <c r="AK208" s="155"/>
      <c r="AL208" s="155"/>
      <c r="AM208" s="155" t="s">
        <v>521</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457</v>
      </c>
      <c r="R212" s="130"/>
      <c r="S212" s="130"/>
      <c r="T212" s="130"/>
      <c r="U212" s="130"/>
      <c r="V212" s="130"/>
      <c r="W212" s="130"/>
      <c r="X212" s="130"/>
      <c r="Y212" s="130"/>
      <c r="Z212" s="130"/>
      <c r="AA212" s="130"/>
      <c r="AB212" s="129" t="s">
        <v>458</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457</v>
      </c>
      <c r="R219" s="130"/>
      <c r="S219" s="130"/>
      <c r="T219" s="130"/>
      <c r="U219" s="130"/>
      <c r="V219" s="130"/>
      <c r="W219" s="130"/>
      <c r="X219" s="130"/>
      <c r="Y219" s="130"/>
      <c r="Z219" s="130"/>
      <c r="AA219" s="130"/>
      <c r="AB219" s="129" t="s">
        <v>458</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457</v>
      </c>
      <c r="R226" s="130"/>
      <c r="S226" s="130"/>
      <c r="T226" s="130"/>
      <c r="U226" s="130"/>
      <c r="V226" s="130"/>
      <c r="W226" s="130"/>
      <c r="X226" s="130"/>
      <c r="Y226" s="130"/>
      <c r="Z226" s="130"/>
      <c r="AA226" s="130"/>
      <c r="AB226" s="129" t="s">
        <v>458</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457</v>
      </c>
      <c r="R233" s="130"/>
      <c r="S233" s="130"/>
      <c r="T233" s="130"/>
      <c r="U233" s="130"/>
      <c r="V233" s="130"/>
      <c r="W233" s="130"/>
      <c r="X233" s="130"/>
      <c r="Y233" s="130"/>
      <c r="Z233" s="130"/>
      <c r="AA233" s="130"/>
      <c r="AB233" s="129" t="s">
        <v>458</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457</v>
      </c>
      <c r="R240" s="130"/>
      <c r="S240" s="130"/>
      <c r="T240" s="130"/>
      <c r="U240" s="130"/>
      <c r="V240" s="130"/>
      <c r="W240" s="130"/>
      <c r="X240" s="130"/>
      <c r="Y240" s="130"/>
      <c r="Z240" s="130"/>
      <c r="AA240" s="130"/>
      <c r="AB240" s="129" t="s">
        <v>458</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x14ac:dyDescent="0.1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529</v>
      </c>
      <c r="AF252" s="155"/>
      <c r="AG252" s="155"/>
      <c r="AH252" s="155"/>
      <c r="AI252" s="155" t="s">
        <v>526</v>
      </c>
      <c r="AJ252" s="155"/>
      <c r="AK252" s="155"/>
      <c r="AL252" s="155"/>
      <c r="AM252" s="155" t="s">
        <v>521</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529</v>
      </c>
      <c r="AF256" s="155"/>
      <c r="AG256" s="155"/>
      <c r="AH256" s="155"/>
      <c r="AI256" s="155" t="s">
        <v>526</v>
      </c>
      <c r="AJ256" s="155"/>
      <c r="AK256" s="155"/>
      <c r="AL256" s="155"/>
      <c r="AM256" s="155" t="s">
        <v>522</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529</v>
      </c>
      <c r="AF260" s="155"/>
      <c r="AG260" s="155"/>
      <c r="AH260" s="155"/>
      <c r="AI260" s="155" t="s">
        <v>526</v>
      </c>
      <c r="AJ260" s="155"/>
      <c r="AK260" s="155"/>
      <c r="AL260" s="155"/>
      <c r="AM260" s="155" t="s">
        <v>522</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529</v>
      </c>
      <c r="AF264" s="217"/>
      <c r="AG264" s="217"/>
      <c r="AH264" s="217"/>
      <c r="AI264" s="217" t="s">
        <v>526</v>
      </c>
      <c r="AJ264" s="217"/>
      <c r="AK264" s="217"/>
      <c r="AL264" s="217"/>
      <c r="AM264" s="217" t="s">
        <v>521</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530</v>
      </c>
      <c r="AF268" s="155"/>
      <c r="AG268" s="155"/>
      <c r="AH268" s="155"/>
      <c r="AI268" s="155" t="s">
        <v>526</v>
      </c>
      <c r="AJ268" s="155"/>
      <c r="AK268" s="155"/>
      <c r="AL268" s="155"/>
      <c r="AM268" s="155" t="s">
        <v>521</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457</v>
      </c>
      <c r="R272" s="130"/>
      <c r="S272" s="130"/>
      <c r="T272" s="130"/>
      <c r="U272" s="130"/>
      <c r="V272" s="130"/>
      <c r="W272" s="130"/>
      <c r="X272" s="130"/>
      <c r="Y272" s="130"/>
      <c r="Z272" s="130"/>
      <c r="AA272" s="130"/>
      <c r="AB272" s="129" t="s">
        <v>458</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457</v>
      </c>
      <c r="R279" s="130"/>
      <c r="S279" s="130"/>
      <c r="T279" s="130"/>
      <c r="U279" s="130"/>
      <c r="V279" s="130"/>
      <c r="W279" s="130"/>
      <c r="X279" s="130"/>
      <c r="Y279" s="130"/>
      <c r="Z279" s="130"/>
      <c r="AA279" s="130"/>
      <c r="AB279" s="129" t="s">
        <v>458</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457</v>
      </c>
      <c r="R286" s="130"/>
      <c r="S286" s="130"/>
      <c r="T286" s="130"/>
      <c r="U286" s="130"/>
      <c r="V286" s="130"/>
      <c r="W286" s="130"/>
      <c r="X286" s="130"/>
      <c r="Y286" s="130"/>
      <c r="Z286" s="130"/>
      <c r="AA286" s="130"/>
      <c r="AB286" s="129" t="s">
        <v>458</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457</v>
      </c>
      <c r="R293" s="130"/>
      <c r="S293" s="130"/>
      <c r="T293" s="130"/>
      <c r="U293" s="130"/>
      <c r="V293" s="130"/>
      <c r="W293" s="130"/>
      <c r="X293" s="130"/>
      <c r="Y293" s="130"/>
      <c r="Z293" s="130"/>
      <c r="AA293" s="130"/>
      <c r="AB293" s="129" t="s">
        <v>458</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457</v>
      </c>
      <c r="R300" s="130"/>
      <c r="S300" s="130"/>
      <c r="T300" s="130"/>
      <c r="U300" s="130"/>
      <c r="V300" s="130"/>
      <c r="W300" s="130"/>
      <c r="X300" s="130"/>
      <c r="Y300" s="130"/>
      <c r="Z300" s="130"/>
      <c r="AA300" s="130"/>
      <c r="AB300" s="129" t="s">
        <v>458</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529</v>
      </c>
      <c r="AF312" s="155"/>
      <c r="AG312" s="155"/>
      <c r="AH312" s="155"/>
      <c r="AI312" s="155" t="s">
        <v>526</v>
      </c>
      <c r="AJ312" s="155"/>
      <c r="AK312" s="155"/>
      <c r="AL312" s="155"/>
      <c r="AM312" s="155" t="s">
        <v>521</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529</v>
      </c>
      <c r="AF316" s="155"/>
      <c r="AG316" s="155"/>
      <c r="AH316" s="155"/>
      <c r="AI316" s="155" t="s">
        <v>526</v>
      </c>
      <c r="AJ316" s="155"/>
      <c r="AK316" s="155"/>
      <c r="AL316" s="155"/>
      <c r="AM316" s="155" t="s">
        <v>521</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529</v>
      </c>
      <c r="AF320" s="155"/>
      <c r="AG320" s="155"/>
      <c r="AH320" s="155"/>
      <c r="AI320" s="155" t="s">
        <v>526</v>
      </c>
      <c r="AJ320" s="155"/>
      <c r="AK320" s="155"/>
      <c r="AL320" s="155"/>
      <c r="AM320" s="155" t="s">
        <v>522</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529</v>
      </c>
      <c r="AF324" s="155"/>
      <c r="AG324" s="155"/>
      <c r="AH324" s="155"/>
      <c r="AI324" s="155" t="s">
        <v>526</v>
      </c>
      <c r="AJ324" s="155"/>
      <c r="AK324" s="155"/>
      <c r="AL324" s="155"/>
      <c r="AM324" s="155" t="s">
        <v>521</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530</v>
      </c>
      <c r="AF328" s="155"/>
      <c r="AG328" s="155"/>
      <c r="AH328" s="155"/>
      <c r="AI328" s="155" t="s">
        <v>526</v>
      </c>
      <c r="AJ328" s="155"/>
      <c r="AK328" s="155"/>
      <c r="AL328" s="155"/>
      <c r="AM328" s="155" t="s">
        <v>522</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457</v>
      </c>
      <c r="R332" s="130"/>
      <c r="S332" s="130"/>
      <c r="T332" s="130"/>
      <c r="U332" s="130"/>
      <c r="V332" s="130"/>
      <c r="W332" s="130"/>
      <c r="X332" s="130"/>
      <c r="Y332" s="130"/>
      <c r="Z332" s="130"/>
      <c r="AA332" s="130"/>
      <c r="AB332" s="129" t="s">
        <v>458</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457</v>
      </c>
      <c r="R339" s="130"/>
      <c r="S339" s="130"/>
      <c r="T339" s="130"/>
      <c r="U339" s="130"/>
      <c r="V339" s="130"/>
      <c r="W339" s="130"/>
      <c r="X339" s="130"/>
      <c r="Y339" s="130"/>
      <c r="Z339" s="130"/>
      <c r="AA339" s="130"/>
      <c r="AB339" s="129" t="s">
        <v>458</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457</v>
      </c>
      <c r="R346" s="130"/>
      <c r="S346" s="130"/>
      <c r="T346" s="130"/>
      <c r="U346" s="130"/>
      <c r="V346" s="130"/>
      <c r="W346" s="130"/>
      <c r="X346" s="130"/>
      <c r="Y346" s="130"/>
      <c r="Z346" s="130"/>
      <c r="AA346" s="130"/>
      <c r="AB346" s="129" t="s">
        <v>458</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457</v>
      </c>
      <c r="R353" s="130"/>
      <c r="S353" s="130"/>
      <c r="T353" s="130"/>
      <c r="U353" s="130"/>
      <c r="V353" s="130"/>
      <c r="W353" s="130"/>
      <c r="X353" s="130"/>
      <c r="Y353" s="130"/>
      <c r="Z353" s="130"/>
      <c r="AA353" s="130"/>
      <c r="AB353" s="129" t="s">
        <v>458</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457</v>
      </c>
      <c r="R360" s="130"/>
      <c r="S360" s="130"/>
      <c r="T360" s="130"/>
      <c r="U360" s="130"/>
      <c r="V360" s="130"/>
      <c r="W360" s="130"/>
      <c r="X360" s="130"/>
      <c r="Y360" s="130"/>
      <c r="Z360" s="130"/>
      <c r="AA360" s="130"/>
      <c r="AB360" s="129" t="s">
        <v>458</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529</v>
      </c>
      <c r="AF372" s="155"/>
      <c r="AG372" s="155"/>
      <c r="AH372" s="155"/>
      <c r="AI372" s="155" t="s">
        <v>526</v>
      </c>
      <c r="AJ372" s="155"/>
      <c r="AK372" s="155"/>
      <c r="AL372" s="155"/>
      <c r="AM372" s="155" t="s">
        <v>521</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529</v>
      </c>
      <c r="AF376" s="155"/>
      <c r="AG376" s="155"/>
      <c r="AH376" s="155"/>
      <c r="AI376" s="155" t="s">
        <v>526</v>
      </c>
      <c r="AJ376" s="155"/>
      <c r="AK376" s="155"/>
      <c r="AL376" s="155"/>
      <c r="AM376" s="155" t="s">
        <v>521</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529</v>
      </c>
      <c r="AF380" s="155"/>
      <c r="AG380" s="155"/>
      <c r="AH380" s="155"/>
      <c r="AI380" s="155" t="s">
        <v>526</v>
      </c>
      <c r="AJ380" s="155"/>
      <c r="AK380" s="155"/>
      <c r="AL380" s="155"/>
      <c r="AM380" s="155" t="s">
        <v>521</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529</v>
      </c>
      <c r="AF384" s="155"/>
      <c r="AG384" s="155"/>
      <c r="AH384" s="155"/>
      <c r="AI384" s="155" t="s">
        <v>526</v>
      </c>
      <c r="AJ384" s="155"/>
      <c r="AK384" s="155"/>
      <c r="AL384" s="155"/>
      <c r="AM384" s="155" t="s">
        <v>521</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529</v>
      </c>
      <c r="AF388" s="155"/>
      <c r="AG388" s="155"/>
      <c r="AH388" s="155"/>
      <c r="AI388" s="155" t="s">
        <v>526</v>
      </c>
      <c r="AJ388" s="155"/>
      <c r="AK388" s="155"/>
      <c r="AL388" s="155"/>
      <c r="AM388" s="155" t="s">
        <v>521</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457</v>
      </c>
      <c r="R392" s="130"/>
      <c r="S392" s="130"/>
      <c r="T392" s="130"/>
      <c r="U392" s="130"/>
      <c r="V392" s="130"/>
      <c r="W392" s="130"/>
      <c r="X392" s="130"/>
      <c r="Y392" s="130"/>
      <c r="Z392" s="130"/>
      <c r="AA392" s="130"/>
      <c r="AB392" s="129" t="s">
        <v>458</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457</v>
      </c>
      <c r="R399" s="130"/>
      <c r="S399" s="130"/>
      <c r="T399" s="130"/>
      <c r="U399" s="130"/>
      <c r="V399" s="130"/>
      <c r="W399" s="130"/>
      <c r="X399" s="130"/>
      <c r="Y399" s="130"/>
      <c r="Z399" s="130"/>
      <c r="AA399" s="130"/>
      <c r="AB399" s="129" t="s">
        <v>458</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457</v>
      </c>
      <c r="R406" s="130"/>
      <c r="S406" s="130"/>
      <c r="T406" s="130"/>
      <c r="U406" s="130"/>
      <c r="V406" s="130"/>
      <c r="W406" s="130"/>
      <c r="X406" s="130"/>
      <c r="Y406" s="130"/>
      <c r="Z406" s="130"/>
      <c r="AA406" s="130"/>
      <c r="AB406" s="129" t="s">
        <v>458</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457</v>
      </c>
      <c r="R413" s="130"/>
      <c r="S413" s="130"/>
      <c r="T413" s="130"/>
      <c r="U413" s="130"/>
      <c r="V413" s="130"/>
      <c r="W413" s="130"/>
      <c r="X413" s="130"/>
      <c r="Y413" s="130"/>
      <c r="Z413" s="130"/>
      <c r="AA413" s="130"/>
      <c r="AB413" s="129" t="s">
        <v>458</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457</v>
      </c>
      <c r="R420" s="130"/>
      <c r="S420" s="130"/>
      <c r="T420" s="130"/>
      <c r="U420" s="130"/>
      <c r="V420" s="130"/>
      <c r="W420" s="130"/>
      <c r="X420" s="130"/>
      <c r="Y420" s="130"/>
      <c r="Z420" s="130"/>
      <c r="AA420" s="130"/>
      <c r="AB420" s="129" t="s">
        <v>458</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555</v>
      </c>
      <c r="D430" s="931"/>
      <c r="E430" s="174" t="s">
        <v>539</v>
      </c>
      <c r="F430" s="898"/>
      <c r="G430" s="899" t="s">
        <v>374</v>
      </c>
      <c r="H430" s="123"/>
      <c r="I430" s="123"/>
      <c r="J430" s="900" t="s">
        <v>589</v>
      </c>
      <c r="K430" s="901"/>
      <c r="L430" s="901"/>
      <c r="M430" s="901"/>
      <c r="N430" s="901"/>
      <c r="O430" s="901"/>
      <c r="P430" s="901"/>
      <c r="Q430" s="901"/>
      <c r="R430" s="901"/>
      <c r="S430" s="901"/>
      <c r="T430" s="902"/>
      <c r="U430" s="588" t="s">
        <v>560</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522</v>
      </c>
      <c r="AJ431" s="217"/>
      <c r="AK431" s="217"/>
      <c r="AL431" s="159"/>
      <c r="AM431" s="217" t="s">
        <v>517</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c r="AF432" s="200"/>
      <c r="AG432" s="133" t="s">
        <v>355</v>
      </c>
      <c r="AH432" s="134"/>
      <c r="AI432" s="156"/>
      <c r="AJ432" s="156"/>
      <c r="AK432" s="156"/>
      <c r="AL432" s="154"/>
      <c r="AM432" s="156"/>
      <c r="AN432" s="156"/>
      <c r="AO432" s="156"/>
      <c r="AP432" s="154"/>
      <c r="AQ432" s="590" t="s">
        <v>560</v>
      </c>
      <c r="AR432" s="200"/>
      <c r="AS432" s="133" t="s">
        <v>355</v>
      </c>
      <c r="AT432" s="134"/>
      <c r="AU432" s="200" t="s">
        <v>560</v>
      </c>
      <c r="AV432" s="200"/>
      <c r="AW432" s="133" t="s">
        <v>300</v>
      </c>
      <c r="AX432" s="195"/>
    </row>
    <row r="433" spans="1:50" ht="23.25" customHeight="1" x14ac:dyDescent="0.15">
      <c r="A433" s="189"/>
      <c r="B433" s="186"/>
      <c r="C433" s="180"/>
      <c r="D433" s="186"/>
      <c r="E433" s="342"/>
      <c r="F433" s="343"/>
      <c r="G433" s="104" t="s">
        <v>590</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590</v>
      </c>
      <c r="AC433" s="213"/>
      <c r="AD433" s="213"/>
      <c r="AE433" s="340" t="s">
        <v>589</v>
      </c>
      <c r="AF433" s="207"/>
      <c r="AG433" s="207"/>
      <c r="AH433" s="341"/>
      <c r="AI433" s="340" t="s">
        <v>589</v>
      </c>
      <c r="AJ433" s="207"/>
      <c r="AK433" s="207"/>
      <c r="AL433" s="207"/>
      <c r="AM433" s="340" t="s">
        <v>565</v>
      </c>
      <c r="AN433" s="207"/>
      <c r="AO433" s="207"/>
      <c r="AP433" s="341"/>
      <c r="AQ433" s="340" t="s">
        <v>589</v>
      </c>
      <c r="AR433" s="207"/>
      <c r="AS433" s="207"/>
      <c r="AT433" s="341"/>
      <c r="AU433" s="207" t="s">
        <v>591</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560</v>
      </c>
      <c r="AC434" s="205"/>
      <c r="AD434" s="205"/>
      <c r="AE434" s="340" t="s">
        <v>589</v>
      </c>
      <c r="AF434" s="207"/>
      <c r="AG434" s="207"/>
      <c r="AH434" s="341"/>
      <c r="AI434" s="340" t="s">
        <v>592</v>
      </c>
      <c r="AJ434" s="207"/>
      <c r="AK434" s="207"/>
      <c r="AL434" s="207"/>
      <c r="AM434" s="340" t="s">
        <v>565</v>
      </c>
      <c r="AN434" s="207"/>
      <c r="AO434" s="207"/>
      <c r="AP434" s="341"/>
      <c r="AQ434" s="340" t="s">
        <v>589</v>
      </c>
      <c r="AR434" s="207"/>
      <c r="AS434" s="207"/>
      <c r="AT434" s="341"/>
      <c r="AU434" s="207" t="s">
        <v>589</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589</v>
      </c>
      <c r="AF435" s="207"/>
      <c r="AG435" s="207"/>
      <c r="AH435" s="341"/>
      <c r="AI435" s="340" t="s">
        <v>589</v>
      </c>
      <c r="AJ435" s="207"/>
      <c r="AK435" s="207"/>
      <c r="AL435" s="207"/>
      <c r="AM435" s="340" t="s">
        <v>565</v>
      </c>
      <c r="AN435" s="207"/>
      <c r="AO435" s="207"/>
      <c r="AP435" s="341"/>
      <c r="AQ435" s="340" t="s">
        <v>589</v>
      </c>
      <c r="AR435" s="207"/>
      <c r="AS435" s="207"/>
      <c r="AT435" s="341"/>
      <c r="AU435" s="207" t="s">
        <v>591</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521</v>
      </c>
      <c r="AJ436" s="217"/>
      <c r="AK436" s="217"/>
      <c r="AL436" s="159"/>
      <c r="AM436" s="217" t="s">
        <v>517</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521</v>
      </c>
      <c r="AJ441" s="217"/>
      <c r="AK441" s="217"/>
      <c r="AL441" s="159"/>
      <c r="AM441" s="217" t="s">
        <v>513</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521</v>
      </c>
      <c r="AJ446" s="217"/>
      <c r="AK446" s="217"/>
      <c r="AL446" s="159"/>
      <c r="AM446" s="217" t="s">
        <v>518</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521</v>
      </c>
      <c r="AJ451" s="217"/>
      <c r="AK451" s="217"/>
      <c r="AL451" s="159"/>
      <c r="AM451" s="217" t="s">
        <v>517</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521</v>
      </c>
      <c r="AJ456" s="217"/>
      <c r="AK456" s="217"/>
      <c r="AL456" s="159"/>
      <c r="AM456" s="217" t="s">
        <v>517</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90" t="s">
        <v>590</v>
      </c>
      <c r="AR457" s="200"/>
      <c r="AS457" s="133" t="s">
        <v>355</v>
      </c>
      <c r="AT457" s="134"/>
      <c r="AU457" s="200" t="s">
        <v>560</v>
      </c>
      <c r="AV457" s="200"/>
      <c r="AW457" s="133" t="s">
        <v>300</v>
      </c>
      <c r="AX457" s="195"/>
    </row>
    <row r="458" spans="1:50" ht="23.25" customHeight="1" x14ac:dyDescent="0.15">
      <c r="A458" s="189"/>
      <c r="B458" s="186"/>
      <c r="C458" s="180"/>
      <c r="D458" s="186"/>
      <c r="E458" s="342"/>
      <c r="F458" s="343"/>
      <c r="G458" s="104" t="s">
        <v>560</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560</v>
      </c>
      <c r="AC458" s="213"/>
      <c r="AD458" s="213"/>
      <c r="AE458" s="340" t="s">
        <v>589</v>
      </c>
      <c r="AF458" s="207"/>
      <c r="AG458" s="207"/>
      <c r="AH458" s="207"/>
      <c r="AI458" s="340" t="s">
        <v>589</v>
      </c>
      <c r="AJ458" s="207"/>
      <c r="AK458" s="207"/>
      <c r="AL458" s="207"/>
      <c r="AM458" s="340" t="s">
        <v>565</v>
      </c>
      <c r="AN458" s="207"/>
      <c r="AO458" s="207"/>
      <c r="AP458" s="341"/>
      <c r="AQ458" s="340" t="s">
        <v>589</v>
      </c>
      <c r="AR458" s="207"/>
      <c r="AS458" s="207"/>
      <c r="AT458" s="341"/>
      <c r="AU458" s="207" t="s">
        <v>589</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560</v>
      </c>
      <c r="AC459" s="205"/>
      <c r="AD459" s="205"/>
      <c r="AE459" s="340" t="s">
        <v>591</v>
      </c>
      <c r="AF459" s="207"/>
      <c r="AG459" s="207"/>
      <c r="AH459" s="341"/>
      <c r="AI459" s="340" t="s">
        <v>589</v>
      </c>
      <c r="AJ459" s="207"/>
      <c r="AK459" s="207"/>
      <c r="AL459" s="207"/>
      <c r="AM459" s="340" t="s">
        <v>565</v>
      </c>
      <c r="AN459" s="207"/>
      <c r="AO459" s="207"/>
      <c r="AP459" s="341"/>
      <c r="AQ459" s="340" t="s">
        <v>591</v>
      </c>
      <c r="AR459" s="207"/>
      <c r="AS459" s="207"/>
      <c r="AT459" s="341"/>
      <c r="AU459" s="207" t="s">
        <v>591</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589</v>
      </c>
      <c r="AF460" s="207"/>
      <c r="AG460" s="207"/>
      <c r="AH460" s="341"/>
      <c r="AI460" s="340" t="s">
        <v>589</v>
      </c>
      <c r="AJ460" s="207"/>
      <c r="AK460" s="207"/>
      <c r="AL460" s="207"/>
      <c r="AM460" s="340" t="s">
        <v>565</v>
      </c>
      <c r="AN460" s="207"/>
      <c r="AO460" s="207"/>
      <c r="AP460" s="341"/>
      <c r="AQ460" s="340" t="s">
        <v>592</v>
      </c>
      <c r="AR460" s="207"/>
      <c r="AS460" s="207"/>
      <c r="AT460" s="341"/>
      <c r="AU460" s="207" t="s">
        <v>589</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521</v>
      </c>
      <c r="AJ461" s="217"/>
      <c r="AK461" s="217"/>
      <c r="AL461" s="159"/>
      <c r="AM461" s="217" t="s">
        <v>519</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521</v>
      </c>
      <c r="AJ466" s="217"/>
      <c r="AK466" s="217"/>
      <c r="AL466" s="159"/>
      <c r="AM466" s="217" t="s">
        <v>517</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521</v>
      </c>
      <c r="AJ471" s="217"/>
      <c r="AK471" s="217"/>
      <c r="AL471" s="159"/>
      <c r="AM471" s="217" t="s">
        <v>513</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521</v>
      </c>
      <c r="AJ476" s="217"/>
      <c r="AK476" s="217"/>
      <c r="AL476" s="159"/>
      <c r="AM476" s="217" t="s">
        <v>517</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561</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560</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556</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522</v>
      </c>
      <c r="AJ485" s="217"/>
      <c r="AK485" s="217"/>
      <c r="AL485" s="159"/>
      <c r="AM485" s="217" t="s">
        <v>519</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521</v>
      </c>
      <c r="AJ490" s="217"/>
      <c r="AK490" s="217"/>
      <c r="AL490" s="159"/>
      <c r="AM490" s="217" t="s">
        <v>519</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521</v>
      </c>
      <c r="AJ495" s="217"/>
      <c r="AK495" s="217"/>
      <c r="AL495" s="159"/>
      <c r="AM495" s="217" t="s">
        <v>517</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521</v>
      </c>
      <c r="AJ500" s="217"/>
      <c r="AK500" s="217"/>
      <c r="AL500" s="159"/>
      <c r="AM500" s="217" t="s">
        <v>518</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521</v>
      </c>
      <c r="AJ505" s="217"/>
      <c r="AK505" s="217"/>
      <c r="AL505" s="159"/>
      <c r="AM505" s="217" t="s">
        <v>519</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521</v>
      </c>
      <c r="AJ510" s="217"/>
      <c r="AK510" s="217"/>
      <c r="AL510" s="159"/>
      <c r="AM510" s="217" t="s">
        <v>517</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522</v>
      </c>
      <c r="AJ515" s="217"/>
      <c r="AK515" s="217"/>
      <c r="AL515" s="159"/>
      <c r="AM515" s="217" t="s">
        <v>517</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522</v>
      </c>
      <c r="AJ520" s="217"/>
      <c r="AK520" s="217"/>
      <c r="AL520" s="159"/>
      <c r="AM520" s="217" t="s">
        <v>517</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521</v>
      </c>
      <c r="AJ525" s="217"/>
      <c r="AK525" s="217"/>
      <c r="AL525" s="159"/>
      <c r="AM525" s="217" t="s">
        <v>513</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521</v>
      </c>
      <c r="AJ530" s="217"/>
      <c r="AK530" s="217"/>
      <c r="AL530" s="159"/>
      <c r="AM530" s="217" t="s">
        <v>517</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562</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thickBo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557</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522</v>
      </c>
      <c r="AJ539" s="217"/>
      <c r="AK539" s="217"/>
      <c r="AL539" s="159"/>
      <c r="AM539" s="217" t="s">
        <v>517</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521</v>
      </c>
      <c r="AJ544" s="217"/>
      <c r="AK544" s="217"/>
      <c r="AL544" s="159"/>
      <c r="AM544" s="217" t="s">
        <v>519</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521</v>
      </c>
      <c r="AJ549" s="217"/>
      <c r="AK549" s="217"/>
      <c r="AL549" s="159"/>
      <c r="AM549" s="217" t="s">
        <v>513</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521</v>
      </c>
      <c r="AJ554" s="217"/>
      <c r="AK554" s="217"/>
      <c r="AL554" s="159"/>
      <c r="AM554" s="217" t="s">
        <v>513</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521</v>
      </c>
      <c r="AJ559" s="217"/>
      <c r="AK559" s="217"/>
      <c r="AL559" s="159"/>
      <c r="AM559" s="217" t="s">
        <v>517</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521</v>
      </c>
      <c r="AJ564" s="217"/>
      <c r="AK564" s="217"/>
      <c r="AL564" s="159"/>
      <c r="AM564" s="217" t="s">
        <v>513</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522</v>
      </c>
      <c r="AJ569" s="217"/>
      <c r="AK569" s="217"/>
      <c r="AL569" s="159"/>
      <c r="AM569" s="217" t="s">
        <v>513</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521</v>
      </c>
      <c r="AJ574" s="217"/>
      <c r="AK574" s="217"/>
      <c r="AL574" s="159"/>
      <c r="AM574" s="217" t="s">
        <v>513</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521</v>
      </c>
      <c r="AJ579" s="217"/>
      <c r="AK579" s="217"/>
      <c r="AL579" s="159"/>
      <c r="AM579" s="217" t="s">
        <v>513</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521</v>
      </c>
      <c r="AJ584" s="217"/>
      <c r="AK584" s="217"/>
      <c r="AL584" s="159"/>
      <c r="AM584" s="217" t="s">
        <v>517</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562</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556</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521</v>
      </c>
      <c r="AJ593" s="217"/>
      <c r="AK593" s="217"/>
      <c r="AL593" s="159"/>
      <c r="AM593" s="217" t="s">
        <v>513</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522</v>
      </c>
      <c r="AJ598" s="217"/>
      <c r="AK598" s="217"/>
      <c r="AL598" s="159"/>
      <c r="AM598" s="217" t="s">
        <v>518</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521</v>
      </c>
      <c r="AJ603" s="217"/>
      <c r="AK603" s="217"/>
      <c r="AL603" s="159"/>
      <c r="AM603" s="217" t="s">
        <v>513</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521</v>
      </c>
      <c r="AJ608" s="217"/>
      <c r="AK608" s="217"/>
      <c r="AL608" s="159"/>
      <c r="AM608" s="217" t="s">
        <v>513</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521</v>
      </c>
      <c r="AJ613" s="217"/>
      <c r="AK613" s="217"/>
      <c r="AL613" s="159"/>
      <c r="AM613" s="217" t="s">
        <v>517</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521</v>
      </c>
      <c r="AJ618" s="217"/>
      <c r="AK618" s="217"/>
      <c r="AL618" s="159"/>
      <c r="AM618" s="217" t="s">
        <v>517</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521</v>
      </c>
      <c r="AJ623" s="217"/>
      <c r="AK623" s="217"/>
      <c r="AL623" s="159"/>
      <c r="AM623" s="217" t="s">
        <v>518</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521</v>
      </c>
      <c r="AJ628" s="217"/>
      <c r="AK628" s="217"/>
      <c r="AL628" s="159"/>
      <c r="AM628" s="217" t="s">
        <v>517</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521</v>
      </c>
      <c r="AJ633" s="217"/>
      <c r="AK633" s="217"/>
      <c r="AL633" s="159"/>
      <c r="AM633" s="217" t="s">
        <v>513</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521</v>
      </c>
      <c r="AJ638" s="217"/>
      <c r="AK638" s="217"/>
      <c r="AL638" s="159"/>
      <c r="AM638" s="217" t="s">
        <v>517</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562</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557</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522</v>
      </c>
      <c r="AJ647" s="217"/>
      <c r="AK647" s="217"/>
      <c r="AL647" s="159"/>
      <c r="AM647" s="217" t="s">
        <v>513</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521</v>
      </c>
      <c r="AJ652" s="217"/>
      <c r="AK652" s="217"/>
      <c r="AL652" s="159"/>
      <c r="AM652" s="217" t="s">
        <v>513</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521</v>
      </c>
      <c r="AJ657" s="217"/>
      <c r="AK657" s="217"/>
      <c r="AL657" s="159"/>
      <c r="AM657" s="217" t="s">
        <v>517</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521</v>
      </c>
      <c r="AJ662" s="217"/>
      <c r="AK662" s="217"/>
      <c r="AL662" s="159"/>
      <c r="AM662" s="217" t="s">
        <v>513</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521</v>
      </c>
      <c r="AJ667" s="217"/>
      <c r="AK667" s="217"/>
      <c r="AL667" s="159"/>
      <c r="AM667" s="217" t="s">
        <v>513</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522</v>
      </c>
      <c r="AJ672" s="217"/>
      <c r="AK672" s="217"/>
      <c r="AL672" s="159"/>
      <c r="AM672" s="217" t="s">
        <v>513</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521</v>
      </c>
      <c r="AJ677" s="217"/>
      <c r="AK677" s="217"/>
      <c r="AL677" s="159"/>
      <c r="AM677" s="217" t="s">
        <v>519</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522</v>
      </c>
      <c r="AJ682" s="217"/>
      <c r="AK682" s="217"/>
      <c r="AL682" s="159"/>
      <c r="AM682" s="217" t="s">
        <v>517</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521</v>
      </c>
      <c r="AJ687" s="217"/>
      <c r="AK687" s="217"/>
      <c r="AL687" s="159"/>
      <c r="AM687" s="217" t="s">
        <v>513</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521</v>
      </c>
      <c r="AJ692" s="217"/>
      <c r="AK692" s="217"/>
      <c r="AL692" s="159"/>
      <c r="AM692" s="217" t="s">
        <v>518</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562</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65.099999999999994"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598</v>
      </c>
      <c r="AE702" s="346"/>
      <c r="AF702" s="346"/>
      <c r="AG702" s="385" t="s">
        <v>634</v>
      </c>
      <c r="AH702" s="386"/>
      <c r="AI702" s="386"/>
      <c r="AJ702" s="386"/>
      <c r="AK702" s="386"/>
      <c r="AL702" s="386"/>
      <c r="AM702" s="386"/>
      <c r="AN702" s="386"/>
      <c r="AO702" s="386"/>
      <c r="AP702" s="386"/>
      <c r="AQ702" s="386"/>
      <c r="AR702" s="386"/>
      <c r="AS702" s="386"/>
      <c r="AT702" s="386"/>
      <c r="AU702" s="386"/>
      <c r="AV702" s="386"/>
      <c r="AW702" s="386"/>
      <c r="AX702" s="387"/>
    </row>
    <row r="703" spans="1:50" ht="39"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598</v>
      </c>
      <c r="AE703" s="329"/>
      <c r="AF703" s="329"/>
      <c r="AG703" s="101" t="s">
        <v>593</v>
      </c>
      <c r="AH703" s="102"/>
      <c r="AI703" s="102"/>
      <c r="AJ703" s="102"/>
      <c r="AK703" s="102"/>
      <c r="AL703" s="102"/>
      <c r="AM703" s="102"/>
      <c r="AN703" s="102"/>
      <c r="AO703" s="102"/>
      <c r="AP703" s="102"/>
      <c r="AQ703" s="102"/>
      <c r="AR703" s="102"/>
      <c r="AS703" s="102"/>
      <c r="AT703" s="102"/>
      <c r="AU703" s="102"/>
      <c r="AV703" s="102"/>
      <c r="AW703" s="102"/>
      <c r="AX703" s="103"/>
    </row>
    <row r="704" spans="1:50" ht="69.75"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598</v>
      </c>
      <c r="AE704" s="783"/>
      <c r="AF704" s="783"/>
      <c r="AG704" s="167" t="s">
        <v>635</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598</v>
      </c>
      <c r="AE705" s="715"/>
      <c r="AF705" s="715"/>
      <c r="AG705" s="125" t="s">
        <v>638</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4"/>
      <c r="D706" s="795"/>
      <c r="E706" s="730" t="s">
        <v>500</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636</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637</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598</v>
      </c>
      <c r="AE708" s="605"/>
      <c r="AF708" s="605"/>
      <c r="AG708" s="742" t="s">
        <v>594</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598</v>
      </c>
      <c r="AE709" s="329"/>
      <c r="AF709" s="329"/>
      <c r="AG709" s="101" t="s">
        <v>595</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639</v>
      </c>
      <c r="AE710" s="329"/>
      <c r="AF710" s="329"/>
      <c r="AG710" s="101" t="s">
        <v>565</v>
      </c>
      <c r="AH710" s="102"/>
      <c r="AI710" s="102"/>
      <c r="AJ710" s="102"/>
      <c r="AK710" s="102"/>
      <c r="AL710" s="102"/>
      <c r="AM710" s="102"/>
      <c r="AN710" s="102"/>
      <c r="AO710" s="102"/>
      <c r="AP710" s="102"/>
      <c r="AQ710" s="102"/>
      <c r="AR710" s="102"/>
      <c r="AS710" s="102"/>
      <c r="AT710" s="102"/>
      <c r="AU710" s="102"/>
      <c r="AV710" s="102"/>
      <c r="AW710" s="102"/>
      <c r="AX710" s="103"/>
    </row>
    <row r="711" spans="1:50" ht="49.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598</v>
      </c>
      <c r="AE711" s="329"/>
      <c r="AF711" s="329"/>
      <c r="AG711" s="101" t="s">
        <v>640</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1" t="s">
        <v>468</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639</v>
      </c>
      <c r="AE712" s="783"/>
      <c r="AF712" s="783"/>
      <c r="AG712" s="810" t="s">
        <v>641</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8" t="s">
        <v>469</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639</v>
      </c>
      <c r="AE713" s="329"/>
      <c r="AF713" s="663"/>
      <c r="AG713" s="101" t="s">
        <v>565</v>
      </c>
      <c r="AH713" s="102"/>
      <c r="AI713" s="102"/>
      <c r="AJ713" s="102"/>
      <c r="AK713" s="102"/>
      <c r="AL713" s="102"/>
      <c r="AM713" s="102"/>
      <c r="AN713" s="102"/>
      <c r="AO713" s="102"/>
      <c r="AP713" s="102"/>
      <c r="AQ713" s="102"/>
      <c r="AR713" s="102"/>
      <c r="AS713" s="102"/>
      <c r="AT713" s="102"/>
      <c r="AU713" s="102"/>
      <c r="AV713" s="102"/>
      <c r="AW713" s="102"/>
      <c r="AX713" s="103"/>
    </row>
    <row r="714" spans="1:50" ht="65.099999999999994" customHeight="1" x14ac:dyDescent="0.15">
      <c r="A714" s="645"/>
      <c r="B714" s="646"/>
      <c r="C714" s="647" t="s">
        <v>445</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598</v>
      </c>
      <c r="AE714" s="808"/>
      <c r="AF714" s="809"/>
      <c r="AG714" s="736" t="s">
        <v>642</v>
      </c>
      <c r="AH714" s="737"/>
      <c r="AI714" s="737"/>
      <c r="AJ714" s="737"/>
      <c r="AK714" s="737"/>
      <c r="AL714" s="737"/>
      <c r="AM714" s="737"/>
      <c r="AN714" s="737"/>
      <c r="AO714" s="737"/>
      <c r="AP714" s="737"/>
      <c r="AQ714" s="737"/>
      <c r="AR714" s="737"/>
      <c r="AS714" s="737"/>
      <c r="AT714" s="737"/>
      <c r="AU714" s="737"/>
      <c r="AV714" s="737"/>
      <c r="AW714" s="737"/>
      <c r="AX714" s="738"/>
    </row>
    <row r="715" spans="1:50" ht="80.25" customHeight="1" x14ac:dyDescent="0.15">
      <c r="A715" s="640" t="s">
        <v>40</v>
      </c>
      <c r="B715" s="784"/>
      <c r="C715" s="785" t="s">
        <v>446</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598</v>
      </c>
      <c r="AE715" s="605"/>
      <c r="AF715" s="656"/>
      <c r="AG715" s="742" t="s">
        <v>643</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639</v>
      </c>
      <c r="AE716" s="627"/>
      <c r="AF716" s="627"/>
      <c r="AG716" s="101" t="s">
        <v>565</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598</v>
      </c>
      <c r="AE717" s="329"/>
      <c r="AF717" s="329"/>
      <c r="AG717" s="101" t="s">
        <v>644</v>
      </c>
      <c r="AH717" s="102"/>
      <c r="AI717" s="102"/>
      <c r="AJ717" s="102"/>
      <c r="AK717" s="102"/>
      <c r="AL717" s="102"/>
      <c r="AM717" s="102"/>
      <c r="AN717" s="102"/>
      <c r="AO717" s="102"/>
      <c r="AP717" s="102"/>
      <c r="AQ717" s="102"/>
      <c r="AR717" s="102"/>
      <c r="AS717" s="102"/>
      <c r="AT717" s="102"/>
      <c r="AU717" s="102"/>
      <c r="AV717" s="102"/>
      <c r="AW717" s="102"/>
      <c r="AX717" s="103"/>
    </row>
    <row r="718" spans="1:50" ht="50.1"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598</v>
      </c>
      <c r="AE718" s="329"/>
      <c r="AF718" s="329"/>
      <c r="AG718" s="127" t="s">
        <v>645</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639</v>
      </c>
      <c r="AE719" s="605"/>
      <c r="AF719" s="605"/>
      <c r="AG719" s="125" t="s">
        <v>565</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461</v>
      </c>
      <c r="D720" s="300"/>
      <c r="E720" s="300"/>
      <c r="F720" s="303"/>
      <c r="G720" s="299" t="s">
        <v>462</v>
      </c>
      <c r="H720" s="300"/>
      <c r="I720" s="300"/>
      <c r="J720" s="300"/>
      <c r="K720" s="300"/>
      <c r="L720" s="300"/>
      <c r="M720" s="300"/>
      <c r="N720" s="299" t="s">
        <v>465</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75" customHeight="1" x14ac:dyDescent="0.15">
      <c r="A726" s="640" t="s">
        <v>48</v>
      </c>
      <c r="B726" s="802"/>
      <c r="C726" s="815" t="s">
        <v>53</v>
      </c>
      <c r="D726" s="837"/>
      <c r="E726" s="837"/>
      <c r="F726" s="838"/>
      <c r="G726" s="577" t="s">
        <v>694</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646</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t="s">
        <v>706</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75" customHeight="1" thickBot="1" x14ac:dyDescent="0.2">
      <c r="A731" s="799" t="s">
        <v>256</v>
      </c>
      <c r="B731" s="800"/>
      <c r="C731" s="800"/>
      <c r="D731" s="800"/>
      <c r="E731" s="801"/>
      <c r="F731" s="729" t="s">
        <v>698</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t="s">
        <v>699</v>
      </c>
      <c r="B733" s="674"/>
      <c r="C733" s="674"/>
      <c r="D733" s="674"/>
      <c r="E733" s="675"/>
      <c r="F733" s="637" t="s">
        <v>700</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474</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543</v>
      </c>
      <c r="B737" s="210"/>
      <c r="C737" s="210"/>
      <c r="D737" s="211"/>
      <c r="E737" s="990" t="s">
        <v>565</v>
      </c>
      <c r="F737" s="990"/>
      <c r="G737" s="990"/>
      <c r="H737" s="990"/>
      <c r="I737" s="990"/>
      <c r="J737" s="990"/>
      <c r="K737" s="990"/>
      <c r="L737" s="990"/>
      <c r="M737" s="990"/>
      <c r="N737" s="365" t="s">
        <v>536</v>
      </c>
      <c r="O737" s="365"/>
      <c r="P737" s="365"/>
      <c r="Q737" s="365"/>
      <c r="R737" s="990" t="s">
        <v>596</v>
      </c>
      <c r="S737" s="990"/>
      <c r="T737" s="990"/>
      <c r="U737" s="990"/>
      <c r="V737" s="990"/>
      <c r="W737" s="990"/>
      <c r="X737" s="990"/>
      <c r="Y737" s="990"/>
      <c r="Z737" s="990"/>
      <c r="AA737" s="365" t="s">
        <v>535</v>
      </c>
      <c r="AB737" s="365"/>
      <c r="AC737" s="365"/>
      <c r="AD737" s="365"/>
      <c r="AE737" s="990" t="s">
        <v>597</v>
      </c>
      <c r="AF737" s="990"/>
      <c r="AG737" s="990"/>
      <c r="AH737" s="990"/>
      <c r="AI737" s="990"/>
      <c r="AJ737" s="990"/>
      <c r="AK737" s="990"/>
      <c r="AL737" s="990"/>
      <c r="AM737" s="990"/>
      <c r="AN737" s="365" t="s">
        <v>534</v>
      </c>
      <c r="AO737" s="365"/>
      <c r="AP737" s="365"/>
      <c r="AQ737" s="365"/>
      <c r="AR737" s="982" t="s">
        <v>647</v>
      </c>
      <c r="AS737" s="983"/>
      <c r="AT737" s="983"/>
      <c r="AU737" s="983"/>
      <c r="AV737" s="983"/>
      <c r="AW737" s="983"/>
      <c r="AX737" s="984"/>
      <c r="AY737" s="89"/>
      <c r="AZ737" s="89"/>
    </row>
    <row r="738" spans="1:52" ht="24.75" customHeight="1" x14ac:dyDescent="0.15">
      <c r="A738" s="991" t="s">
        <v>533</v>
      </c>
      <c r="B738" s="210"/>
      <c r="C738" s="210"/>
      <c r="D738" s="211"/>
      <c r="E738" s="990" t="s">
        <v>648</v>
      </c>
      <c r="F738" s="990"/>
      <c r="G738" s="990"/>
      <c r="H738" s="990"/>
      <c r="I738" s="990"/>
      <c r="J738" s="990"/>
      <c r="K738" s="990"/>
      <c r="L738" s="990"/>
      <c r="M738" s="990"/>
      <c r="N738" s="365" t="s">
        <v>532</v>
      </c>
      <c r="O738" s="365"/>
      <c r="P738" s="365"/>
      <c r="Q738" s="365"/>
      <c r="R738" s="990" t="s">
        <v>649</v>
      </c>
      <c r="S738" s="990"/>
      <c r="T738" s="990"/>
      <c r="U738" s="990"/>
      <c r="V738" s="990"/>
      <c r="W738" s="990"/>
      <c r="X738" s="990"/>
      <c r="Y738" s="990"/>
      <c r="Z738" s="990"/>
      <c r="AA738" s="365" t="s">
        <v>531</v>
      </c>
      <c r="AB738" s="365"/>
      <c r="AC738" s="365"/>
      <c r="AD738" s="365"/>
      <c r="AE738" s="990" t="s">
        <v>650</v>
      </c>
      <c r="AF738" s="990"/>
      <c r="AG738" s="990"/>
      <c r="AH738" s="990"/>
      <c r="AI738" s="990"/>
      <c r="AJ738" s="990"/>
      <c r="AK738" s="990"/>
      <c r="AL738" s="990"/>
      <c r="AM738" s="990"/>
      <c r="AN738" s="365" t="s">
        <v>527</v>
      </c>
      <c r="AO738" s="365"/>
      <c r="AP738" s="365"/>
      <c r="AQ738" s="365"/>
      <c r="AR738" s="982" t="s">
        <v>651</v>
      </c>
      <c r="AS738" s="983"/>
      <c r="AT738" s="983"/>
      <c r="AU738" s="983"/>
      <c r="AV738" s="983"/>
      <c r="AW738" s="983"/>
      <c r="AX738" s="984"/>
    </row>
    <row r="739" spans="1:52" ht="24.75" customHeight="1" thickBot="1" x14ac:dyDescent="0.2">
      <c r="A739" s="992" t="s">
        <v>523</v>
      </c>
      <c r="B739" s="993"/>
      <c r="C739" s="993"/>
      <c r="D739" s="994"/>
      <c r="E739" s="995" t="s">
        <v>563</v>
      </c>
      <c r="F739" s="985"/>
      <c r="G739" s="985"/>
      <c r="H739" s="93" t="str">
        <f>IF(E739="", "", "(")</f>
        <v>(</v>
      </c>
      <c r="I739" s="985"/>
      <c r="J739" s="985"/>
      <c r="K739" s="93" t="str">
        <f>IF(OR(I739="　", I739=""), "", "-")</f>
        <v/>
      </c>
      <c r="L739" s="986">
        <v>225</v>
      </c>
      <c r="M739" s="986"/>
      <c r="N739" s="94" t="str">
        <f>IF(O739="", "", "-")</f>
        <v/>
      </c>
      <c r="O739" s="95"/>
      <c r="P739" s="94" t="str">
        <f>IF(E739="", "", ")")</f>
        <v>)</v>
      </c>
      <c r="Q739" s="995"/>
      <c r="R739" s="985"/>
      <c r="S739" s="985"/>
      <c r="T739" s="93" t="str">
        <f>IF(Q739="", "", "(")</f>
        <v/>
      </c>
      <c r="U739" s="985"/>
      <c r="V739" s="985"/>
      <c r="W739" s="93" t="str">
        <f>IF(OR(U739="　", U739=""), "", "-")</f>
        <v/>
      </c>
      <c r="X739" s="986">
        <v>226</v>
      </c>
      <c r="Y739" s="986"/>
      <c r="Z739" s="94" t="str">
        <f>IF(AA739="", "", "-")</f>
        <v/>
      </c>
      <c r="AA739" s="95"/>
      <c r="AB739" s="94" t="str">
        <f>IF(Q739="", "", ")")</f>
        <v/>
      </c>
      <c r="AC739" s="995"/>
      <c r="AD739" s="985"/>
      <c r="AE739" s="985"/>
      <c r="AF739" s="93" t="str">
        <f>IF(AC739="", "", "(")</f>
        <v/>
      </c>
      <c r="AG739" s="985" t="s">
        <v>508</v>
      </c>
      <c r="AH739" s="985"/>
      <c r="AI739" s="93" t="str">
        <f>IF(OR(AG739="　", AG739=""), "", "-")</f>
        <v>-</v>
      </c>
      <c r="AJ739" s="986">
        <v>19</v>
      </c>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15">
      <c r="A740" s="614" t="s">
        <v>503</v>
      </c>
      <c r="B740" s="615"/>
      <c r="C740" s="615"/>
      <c r="D740" s="615"/>
      <c r="E740" s="615"/>
      <c r="F740" s="616"/>
      <c r="G740" s="90" t="s">
        <v>524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t="s">
        <v>564</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thickBot="1" x14ac:dyDescent="0.2">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505</v>
      </c>
      <c r="B779" s="629"/>
      <c r="C779" s="629"/>
      <c r="D779" s="629"/>
      <c r="E779" s="629"/>
      <c r="F779" s="630"/>
      <c r="G779" s="595" t="s">
        <v>673</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680</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674</v>
      </c>
      <c r="H781" s="671"/>
      <c r="I781" s="671"/>
      <c r="J781" s="671"/>
      <c r="K781" s="672"/>
      <c r="L781" s="664" t="s">
        <v>677</v>
      </c>
      <c r="M781" s="665"/>
      <c r="N781" s="665"/>
      <c r="O781" s="665"/>
      <c r="P781" s="665"/>
      <c r="Q781" s="665"/>
      <c r="R781" s="665"/>
      <c r="S781" s="665"/>
      <c r="T781" s="665"/>
      <c r="U781" s="665"/>
      <c r="V781" s="665"/>
      <c r="W781" s="665"/>
      <c r="X781" s="666"/>
      <c r="Y781" s="388">
        <v>40.44</v>
      </c>
      <c r="Z781" s="389"/>
      <c r="AA781" s="389"/>
      <c r="AB781" s="805"/>
      <c r="AC781" s="670" t="s">
        <v>681</v>
      </c>
      <c r="AD781" s="671"/>
      <c r="AE781" s="671"/>
      <c r="AF781" s="671"/>
      <c r="AG781" s="672"/>
      <c r="AH781" s="664" t="s">
        <v>683</v>
      </c>
      <c r="AI781" s="665"/>
      <c r="AJ781" s="665"/>
      <c r="AK781" s="665"/>
      <c r="AL781" s="665"/>
      <c r="AM781" s="665"/>
      <c r="AN781" s="665"/>
      <c r="AO781" s="665"/>
      <c r="AP781" s="665"/>
      <c r="AQ781" s="665"/>
      <c r="AR781" s="665"/>
      <c r="AS781" s="665"/>
      <c r="AT781" s="666"/>
      <c r="AU781" s="388">
        <v>1.01</v>
      </c>
      <c r="AV781" s="389"/>
      <c r="AW781" s="389"/>
      <c r="AX781" s="390"/>
    </row>
    <row r="782" spans="1:50" ht="24.75" customHeight="1" x14ac:dyDescent="0.15">
      <c r="A782" s="631"/>
      <c r="B782" s="632"/>
      <c r="C782" s="632"/>
      <c r="D782" s="632"/>
      <c r="E782" s="632"/>
      <c r="F782" s="633"/>
      <c r="G782" s="606" t="s">
        <v>675</v>
      </c>
      <c r="H782" s="607"/>
      <c r="I782" s="607"/>
      <c r="J782" s="607"/>
      <c r="K782" s="608"/>
      <c r="L782" s="598" t="s">
        <v>678</v>
      </c>
      <c r="M782" s="599"/>
      <c r="N782" s="599"/>
      <c r="O782" s="599"/>
      <c r="P782" s="599"/>
      <c r="Q782" s="599"/>
      <c r="R782" s="599"/>
      <c r="S782" s="599"/>
      <c r="T782" s="599"/>
      <c r="U782" s="599"/>
      <c r="V782" s="599"/>
      <c r="W782" s="599"/>
      <c r="X782" s="600"/>
      <c r="Y782" s="601">
        <v>14.09</v>
      </c>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1"/>
      <c r="B783" s="632"/>
      <c r="C783" s="632"/>
      <c r="D783" s="632"/>
      <c r="E783" s="632"/>
      <c r="F783" s="633"/>
      <c r="G783" s="606" t="s">
        <v>676</v>
      </c>
      <c r="H783" s="607"/>
      <c r="I783" s="607"/>
      <c r="J783" s="607"/>
      <c r="K783" s="608"/>
      <c r="L783" s="598" t="s">
        <v>679</v>
      </c>
      <c r="M783" s="599"/>
      <c r="N783" s="599"/>
      <c r="O783" s="599"/>
      <c r="P783" s="599"/>
      <c r="Q783" s="599"/>
      <c r="R783" s="599"/>
      <c r="S783" s="599"/>
      <c r="T783" s="599"/>
      <c r="U783" s="599"/>
      <c r="V783" s="599"/>
      <c r="W783" s="599"/>
      <c r="X783" s="600"/>
      <c r="Y783" s="601">
        <v>6.49</v>
      </c>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thickBot="1" x14ac:dyDescent="0.2">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61.02</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1.01</v>
      </c>
      <c r="AV791" s="832"/>
      <c r="AW791" s="832"/>
      <c r="AX791" s="834"/>
    </row>
    <row r="792" spans="1:50" ht="24.75" customHeight="1" x14ac:dyDescent="0.15">
      <c r="A792" s="631"/>
      <c r="B792" s="632"/>
      <c r="C792" s="632"/>
      <c r="D792" s="632"/>
      <c r="E792" s="632"/>
      <c r="F792" s="633"/>
      <c r="G792" s="595" t="s">
        <v>682</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704</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customHeight="1" x14ac:dyDescent="0.15">
      <c r="A794" s="631"/>
      <c r="B794" s="632"/>
      <c r="C794" s="632"/>
      <c r="D794" s="632"/>
      <c r="E794" s="632"/>
      <c r="F794" s="633"/>
      <c r="G794" s="670" t="s">
        <v>681</v>
      </c>
      <c r="H794" s="671"/>
      <c r="I794" s="671"/>
      <c r="J794" s="671"/>
      <c r="K794" s="672"/>
      <c r="L794" s="664" t="s">
        <v>684</v>
      </c>
      <c r="M794" s="665"/>
      <c r="N794" s="665"/>
      <c r="O794" s="665"/>
      <c r="P794" s="665"/>
      <c r="Q794" s="665"/>
      <c r="R794" s="665"/>
      <c r="S794" s="665"/>
      <c r="T794" s="665"/>
      <c r="U794" s="665"/>
      <c r="V794" s="665"/>
      <c r="W794" s="665"/>
      <c r="X794" s="666"/>
      <c r="Y794" s="388">
        <v>3.024</v>
      </c>
      <c r="Z794" s="389"/>
      <c r="AA794" s="389"/>
      <c r="AB794" s="805"/>
      <c r="AC794" s="670" t="s">
        <v>681</v>
      </c>
      <c r="AD794" s="671"/>
      <c r="AE794" s="671"/>
      <c r="AF794" s="671"/>
      <c r="AG794" s="672"/>
      <c r="AH794" s="664" t="s">
        <v>703</v>
      </c>
      <c r="AI794" s="665"/>
      <c r="AJ794" s="665"/>
      <c r="AK794" s="665"/>
      <c r="AL794" s="665"/>
      <c r="AM794" s="665"/>
      <c r="AN794" s="665"/>
      <c r="AO794" s="665"/>
      <c r="AP794" s="665"/>
      <c r="AQ794" s="665"/>
      <c r="AR794" s="665"/>
      <c r="AS794" s="665"/>
      <c r="AT794" s="666"/>
      <c r="AU794" s="388">
        <v>0.7</v>
      </c>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customHeight="1" x14ac:dyDescent="0.15">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3.024</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0.7</v>
      </c>
      <c r="AV804" s="832"/>
      <c r="AW804" s="832"/>
      <c r="AX804" s="834"/>
    </row>
    <row r="805" spans="1:50" ht="24.75" hidden="1" customHeight="1" x14ac:dyDescent="0.15">
      <c r="A805" s="631"/>
      <c r="B805" s="632"/>
      <c r="C805" s="632"/>
      <c r="D805" s="632"/>
      <c r="E805" s="632"/>
      <c r="F805" s="633"/>
      <c r="G805" s="595" t="s">
        <v>440</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441</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466</v>
      </c>
      <c r="AM831" s="281"/>
      <c r="AN831" s="281"/>
      <c r="AO831" s="82" t="s">
        <v>464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460</v>
      </c>
      <c r="AD836" s="149"/>
      <c r="AE836" s="149"/>
      <c r="AF836" s="149"/>
      <c r="AG836" s="149"/>
      <c r="AH836" s="367" t="s">
        <v>486</v>
      </c>
      <c r="AI836" s="364"/>
      <c r="AJ836" s="364"/>
      <c r="AK836" s="364"/>
      <c r="AL836" s="364" t="s">
        <v>21</v>
      </c>
      <c r="AM836" s="364"/>
      <c r="AN836" s="364"/>
      <c r="AO836" s="369"/>
      <c r="AP836" s="370" t="s">
        <v>420</v>
      </c>
      <c r="AQ836" s="370"/>
      <c r="AR836" s="370"/>
      <c r="AS836" s="370"/>
      <c r="AT836" s="370"/>
      <c r="AU836" s="370"/>
      <c r="AV836" s="370"/>
      <c r="AW836" s="370"/>
      <c r="AX836" s="370"/>
    </row>
    <row r="837" spans="1:50" ht="42.75" customHeight="1" x14ac:dyDescent="0.15">
      <c r="A837" s="376">
        <v>1</v>
      </c>
      <c r="B837" s="376">
        <v>1</v>
      </c>
      <c r="C837" s="361" t="s">
        <v>652</v>
      </c>
      <c r="D837" s="347"/>
      <c r="E837" s="347"/>
      <c r="F837" s="347"/>
      <c r="G837" s="347"/>
      <c r="H837" s="347"/>
      <c r="I837" s="347"/>
      <c r="J837" s="348">
        <v>3011005000295</v>
      </c>
      <c r="K837" s="349"/>
      <c r="L837" s="349"/>
      <c r="M837" s="349"/>
      <c r="N837" s="349"/>
      <c r="O837" s="349"/>
      <c r="P837" s="362" t="s">
        <v>653</v>
      </c>
      <c r="Q837" s="350"/>
      <c r="R837" s="350"/>
      <c r="S837" s="350"/>
      <c r="T837" s="350"/>
      <c r="U837" s="350"/>
      <c r="V837" s="350"/>
      <c r="W837" s="350"/>
      <c r="X837" s="350"/>
      <c r="Y837" s="351">
        <v>61.02</v>
      </c>
      <c r="Z837" s="352"/>
      <c r="AA837" s="352"/>
      <c r="AB837" s="353"/>
      <c r="AC837" s="363" t="s">
        <v>492</v>
      </c>
      <c r="AD837" s="371"/>
      <c r="AE837" s="371"/>
      <c r="AF837" s="371"/>
      <c r="AG837" s="371"/>
      <c r="AH837" s="372">
        <v>1</v>
      </c>
      <c r="AI837" s="373"/>
      <c r="AJ837" s="373"/>
      <c r="AK837" s="373"/>
      <c r="AL837" s="357">
        <v>98.857799999999997</v>
      </c>
      <c r="AM837" s="358"/>
      <c r="AN837" s="358"/>
      <c r="AO837" s="359"/>
      <c r="AP837" s="360" t="s">
        <v>655</v>
      </c>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460</v>
      </c>
      <c r="AD869" s="149"/>
      <c r="AE869" s="149"/>
      <c r="AF869" s="149"/>
      <c r="AG869" s="149"/>
      <c r="AH869" s="367" t="s">
        <v>486</v>
      </c>
      <c r="AI869" s="364"/>
      <c r="AJ869" s="364"/>
      <c r="AK869" s="364"/>
      <c r="AL869" s="364" t="s">
        <v>21</v>
      </c>
      <c r="AM869" s="364"/>
      <c r="AN869" s="364"/>
      <c r="AO869" s="369"/>
      <c r="AP869" s="370" t="s">
        <v>420</v>
      </c>
      <c r="AQ869" s="370"/>
      <c r="AR869" s="370"/>
      <c r="AS869" s="370"/>
      <c r="AT869" s="370"/>
      <c r="AU869" s="370"/>
      <c r="AV869" s="370"/>
      <c r="AW869" s="370"/>
      <c r="AX869" s="370"/>
    </row>
    <row r="870" spans="1:50" ht="45" customHeight="1" x14ac:dyDescent="0.15">
      <c r="A870" s="376">
        <v>1</v>
      </c>
      <c r="B870" s="376">
        <v>1</v>
      </c>
      <c r="C870" s="361" t="s">
        <v>654</v>
      </c>
      <c r="D870" s="347"/>
      <c r="E870" s="347"/>
      <c r="F870" s="347"/>
      <c r="G870" s="347"/>
      <c r="H870" s="347"/>
      <c r="I870" s="347"/>
      <c r="J870" s="348">
        <v>9010701015683</v>
      </c>
      <c r="K870" s="349"/>
      <c r="L870" s="349"/>
      <c r="M870" s="349"/>
      <c r="N870" s="349"/>
      <c r="O870" s="349"/>
      <c r="P870" s="362" t="s">
        <v>656</v>
      </c>
      <c r="Q870" s="350"/>
      <c r="R870" s="350"/>
      <c r="S870" s="350"/>
      <c r="T870" s="350"/>
      <c r="U870" s="350"/>
      <c r="V870" s="350"/>
      <c r="W870" s="350"/>
      <c r="X870" s="350"/>
      <c r="Y870" s="351">
        <v>1.01</v>
      </c>
      <c r="Z870" s="352"/>
      <c r="AA870" s="352"/>
      <c r="AB870" s="353"/>
      <c r="AC870" s="363" t="s">
        <v>491</v>
      </c>
      <c r="AD870" s="371"/>
      <c r="AE870" s="371"/>
      <c r="AF870" s="371"/>
      <c r="AG870" s="371"/>
      <c r="AH870" s="372">
        <v>4</v>
      </c>
      <c r="AI870" s="373"/>
      <c r="AJ870" s="373"/>
      <c r="AK870" s="373"/>
      <c r="AL870" s="357">
        <v>87.449700000000007</v>
      </c>
      <c r="AM870" s="358"/>
      <c r="AN870" s="358"/>
      <c r="AO870" s="359"/>
      <c r="AP870" s="360" t="s">
        <v>662</v>
      </c>
      <c r="AQ870" s="360"/>
      <c r="AR870" s="360"/>
      <c r="AS870" s="360"/>
      <c r="AT870" s="360"/>
      <c r="AU870" s="360"/>
      <c r="AV870" s="360"/>
      <c r="AW870" s="360"/>
      <c r="AX870" s="360"/>
    </row>
    <row r="871" spans="1:50" ht="45" customHeight="1" x14ac:dyDescent="0.15">
      <c r="A871" s="376">
        <v>2</v>
      </c>
      <c r="B871" s="376">
        <v>1</v>
      </c>
      <c r="C871" s="361" t="s">
        <v>659</v>
      </c>
      <c r="D871" s="347"/>
      <c r="E871" s="347"/>
      <c r="F871" s="347"/>
      <c r="G871" s="347"/>
      <c r="H871" s="347"/>
      <c r="I871" s="347"/>
      <c r="J871" s="348">
        <v>3120001079845</v>
      </c>
      <c r="K871" s="349"/>
      <c r="L871" s="349"/>
      <c r="M871" s="349"/>
      <c r="N871" s="349"/>
      <c r="O871" s="349"/>
      <c r="P871" s="362" t="s">
        <v>660</v>
      </c>
      <c r="Q871" s="350"/>
      <c r="R871" s="350"/>
      <c r="S871" s="350"/>
      <c r="T871" s="350"/>
      <c r="U871" s="350"/>
      <c r="V871" s="350"/>
      <c r="W871" s="350"/>
      <c r="X871" s="350"/>
      <c r="Y871" s="351">
        <v>0.29499999999999998</v>
      </c>
      <c r="Z871" s="352"/>
      <c r="AA871" s="352"/>
      <c r="AB871" s="353"/>
      <c r="AC871" s="363" t="s">
        <v>497</v>
      </c>
      <c r="AD871" s="363"/>
      <c r="AE871" s="363"/>
      <c r="AF871" s="363"/>
      <c r="AG871" s="363"/>
      <c r="AH871" s="372" t="s">
        <v>661</v>
      </c>
      <c r="AI871" s="373"/>
      <c r="AJ871" s="373"/>
      <c r="AK871" s="373"/>
      <c r="AL871" s="357" t="s">
        <v>661</v>
      </c>
      <c r="AM871" s="358"/>
      <c r="AN871" s="358"/>
      <c r="AO871" s="359"/>
      <c r="AP871" s="360" t="s">
        <v>661</v>
      </c>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460</v>
      </c>
      <c r="AD902" s="149"/>
      <c r="AE902" s="149"/>
      <c r="AF902" s="149"/>
      <c r="AG902" s="149"/>
      <c r="AH902" s="367" t="s">
        <v>486</v>
      </c>
      <c r="AI902" s="364"/>
      <c r="AJ902" s="364"/>
      <c r="AK902" s="364"/>
      <c r="AL902" s="364" t="s">
        <v>21</v>
      </c>
      <c r="AM902" s="364"/>
      <c r="AN902" s="364"/>
      <c r="AO902" s="369"/>
      <c r="AP902" s="370" t="s">
        <v>420</v>
      </c>
      <c r="AQ902" s="370"/>
      <c r="AR902" s="370"/>
      <c r="AS902" s="370"/>
      <c r="AT902" s="370"/>
      <c r="AU902" s="370"/>
      <c r="AV902" s="370"/>
      <c r="AW902" s="370"/>
      <c r="AX902" s="370"/>
    </row>
    <row r="903" spans="1:50" ht="45" customHeight="1" x14ac:dyDescent="0.15">
      <c r="A903" s="376">
        <v>1</v>
      </c>
      <c r="B903" s="376">
        <v>1</v>
      </c>
      <c r="C903" s="361" t="s">
        <v>657</v>
      </c>
      <c r="D903" s="347"/>
      <c r="E903" s="347"/>
      <c r="F903" s="347"/>
      <c r="G903" s="347"/>
      <c r="H903" s="347"/>
      <c r="I903" s="347"/>
      <c r="J903" s="348">
        <v>9010901009980</v>
      </c>
      <c r="K903" s="349"/>
      <c r="L903" s="349"/>
      <c r="M903" s="349"/>
      <c r="N903" s="349"/>
      <c r="O903" s="349"/>
      <c r="P903" s="362" t="s">
        <v>658</v>
      </c>
      <c r="Q903" s="350"/>
      <c r="R903" s="350"/>
      <c r="S903" s="350"/>
      <c r="T903" s="350"/>
      <c r="U903" s="350"/>
      <c r="V903" s="350"/>
      <c r="W903" s="350"/>
      <c r="X903" s="350"/>
      <c r="Y903" s="351">
        <v>3.024</v>
      </c>
      <c r="Z903" s="352"/>
      <c r="AA903" s="352"/>
      <c r="AB903" s="353"/>
      <c r="AC903" s="363" t="s">
        <v>491</v>
      </c>
      <c r="AD903" s="371"/>
      <c r="AE903" s="371"/>
      <c r="AF903" s="371"/>
      <c r="AG903" s="371"/>
      <c r="AH903" s="372">
        <v>3</v>
      </c>
      <c r="AI903" s="373"/>
      <c r="AJ903" s="373"/>
      <c r="AK903" s="373"/>
      <c r="AL903" s="357">
        <v>94.75</v>
      </c>
      <c r="AM903" s="358"/>
      <c r="AN903" s="358"/>
      <c r="AO903" s="359"/>
      <c r="AP903" s="360" t="s">
        <v>662</v>
      </c>
      <c r="AQ903" s="360"/>
      <c r="AR903" s="360"/>
      <c r="AS903" s="360"/>
      <c r="AT903" s="360"/>
      <c r="AU903" s="360"/>
      <c r="AV903" s="360"/>
      <c r="AW903" s="360"/>
      <c r="AX903" s="360"/>
    </row>
    <row r="904" spans="1:50" ht="45" customHeight="1" x14ac:dyDescent="0.15">
      <c r="A904" s="376">
        <v>2</v>
      </c>
      <c r="B904" s="376">
        <v>1</v>
      </c>
      <c r="C904" s="361" t="s">
        <v>657</v>
      </c>
      <c r="D904" s="347"/>
      <c r="E904" s="347"/>
      <c r="F904" s="347"/>
      <c r="G904" s="347"/>
      <c r="H904" s="347"/>
      <c r="I904" s="347"/>
      <c r="J904" s="348">
        <v>9010901009980</v>
      </c>
      <c r="K904" s="349"/>
      <c r="L904" s="349"/>
      <c r="M904" s="349"/>
      <c r="N904" s="349"/>
      <c r="O904" s="349"/>
      <c r="P904" s="362" t="s">
        <v>664</v>
      </c>
      <c r="Q904" s="350"/>
      <c r="R904" s="350"/>
      <c r="S904" s="350"/>
      <c r="T904" s="350"/>
      <c r="U904" s="350"/>
      <c r="V904" s="350"/>
      <c r="W904" s="350"/>
      <c r="X904" s="350"/>
      <c r="Y904" s="351">
        <v>0.55000000000000004</v>
      </c>
      <c r="Z904" s="352"/>
      <c r="AA904" s="352"/>
      <c r="AB904" s="353"/>
      <c r="AC904" s="363" t="s">
        <v>497</v>
      </c>
      <c r="AD904" s="363"/>
      <c r="AE904" s="363"/>
      <c r="AF904" s="363"/>
      <c r="AG904" s="363"/>
      <c r="AH904" s="372" t="s">
        <v>663</v>
      </c>
      <c r="AI904" s="373"/>
      <c r="AJ904" s="373"/>
      <c r="AK904" s="373"/>
      <c r="AL904" s="357" t="s">
        <v>661</v>
      </c>
      <c r="AM904" s="358"/>
      <c r="AN904" s="358"/>
      <c r="AO904" s="359"/>
      <c r="AP904" s="360" t="s">
        <v>661</v>
      </c>
      <c r="AQ904" s="360"/>
      <c r="AR904" s="360"/>
      <c r="AS904" s="360"/>
      <c r="AT904" s="360"/>
      <c r="AU904" s="360"/>
      <c r="AV904" s="360"/>
      <c r="AW904" s="360"/>
      <c r="AX904" s="360"/>
    </row>
    <row r="905" spans="1:50" ht="45" customHeight="1" x14ac:dyDescent="0.15">
      <c r="A905" s="376">
        <v>3</v>
      </c>
      <c r="B905" s="376">
        <v>1</v>
      </c>
      <c r="C905" s="361" t="s">
        <v>665</v>
      </c>
      <c r="D905" s="347"/>
      <c r="E905" s="347"/>
      <c r="F905" s="347"/>
      <c r="G905" s="347"/>
      <c r="H905" s="347"/>
      <c r="I905" s="347"/>
      <c r="J905" s="348">
        <v>9010701015683</v>
      </c>
      <c r="K905" s="349"/>
      <c r="L905" s="349"/>
      <c r="M905" s="349"/>
      <c r="N905" s="349"/>
      <c r="O905" s="349"/>
      <c r="P905" s="362" t="s">
        <v>666</v>
      </c>
      <c r="Q905" s="350"/>
      <c r="R905" s="350"/>
      <c r="S905" s="350"/>
      <c r="T905" s="350"/>
      <c r="U905" s="350"/>
      <c r="V905" s="350"/>
      <c r="W905" s="350"/>
      <c r="X905" s="350"/>
      <c r="Y905" s="351">
        <v>0.16</v>
      </c>
      <c r="Z905" s="352"/>
      <c r="AA905" s="352"/>
      <c r="AB905" s="353"/>
      <c r="AC905" s="363" t="s">
        <v>497</v>
      </c>
      <c r="AD905" s="363"/>
      <c r="AE905" s="363"/>
      <c r="AF905" s="363"/>
      <c r="AG905" s="363"/>
      <c r="AH905" s="355" t="s">
        <v>661</v>
      </c>
      <c r="AI905" s="356"/>
      <c r="AJ905" s="356"/>
      <c r="AK905" s="356"/>
      <c r="AL905" s="357" t="s">
        <v>661</v>
      </c>
      <c r="AM905" s="358"/>
      <c r="AN905" s="358"/>
      <c r="AO905" s="359"/>
      <c r="AP905" s="360" t="s">
        <v>662</v>
      </c>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460</v>
      </c>
      <c r="AD935" s="149"/>
      <c r="AE935" s="149"/>
      <c r="AF935" s="149"/>
      <c r="AG935" s="149"/>
      <c r="AH935" s="367" t="s">
        <v>486</v>
      </c>
      <c r="AI935" s="364"/>
      <c r="AJ935" s="364"/>
      <c r="AK935" s="364"/>
      <c r="AL935" s="364" t="s">
        <v>21</v>
      </c>
      <c r="AM935" s="364"/>
      <c r="AN935" s="364"/>
      <c r="AO935" s="369"/>
      <c r="AP935" s="370" t="s">
        <v>420</v>
      </c>
      <c r="AQ935" s="370"/>
      <c r="AR935" s="370"/>
      <c r="AS935" s="370"/>
      <c r="AT935" s="370"/>
      <c r="AU935" s="370"/>
      <c r="AV935" s="370"/>
      <c r="AW935" s="370"/>
      <c r="AX935" s="370"/>
    </row>
    <row r="936" spans="1:50" ht="30" customHeight="1" x14ac:dyDescent="0.15">
      <c r="A936" s="376">
        <v>1</v>
      </c>
      <c r="B936" s="376">
        <v>1</v>
      </c>
      <c r="C936" s="361" t="s">
        <v>667</v>
      </c>
      <c r="D936" s="347"/>
      <c r="E936" s="347"/>
      <c r="F936" s="347"/>
      <c r="G936" s="347"/>
      <c r="H936" s="347"/>
      <c r="I936" s="347"/>
      <c r="J936" s="348" t="s">
        <v>661</v>
      </c>
      <c r="K936" s="349"/>
      <c r="L936" s="349"/>
      <c r="M936" s="349"/>
      <c r="N936" s="349"/>
      <c r="O936" s="349"/>
      <c r="P936" s="362" t="s">
        <v>668</v>
      </c>
      <c r="Q936" s="350"/>
      <c r="R936" s="350"/>
      <c r="S936" s="350"/>
      <c r="T936" s="350"/>
      <c r="U936" s="350"/>
      <c r="V936" s="350"/>
      <c r="W936" s="350"/>
      <c r="X936" s="350"/>
      <c r="Y936" s="351">
        <v>0.7</v>
      </c>
      <c r="Z936" s="352"/>
      <c r="AA936" s="352"/>
      <c r="AB936" s="353"/>
      <c r="AC936" s="363" t="s">
        <v>497</v>
      </c>
      <c r="AD936" s="371"/>
      <c r="AE936" s="371"/>
      <c r="AF936" s="371"/>
      <c r="AG936" s="371"/>
      <c r="AH936" s="372" t="s">
        <v>661</v>
      </c>
      <c r="AI936" s="373"/>
      <c r="AJ936" s="373"/>
      <c r="AK936" s="373"/>
      <c r="AL936" s="357" t="s">
        <v>661</v>
      </c>
      <c r="AM936" s="358"/>
      <c r="AN936" s="358"/>
      <c r="AO936" s="359"/>
      <c r="AP936" s="360" t="s">
        <v>662</v>
      </c>
      <c r="AQ936" s="360"/>
      <c r="AR936" s="360"/>
      <c r="AS936" s="360"/>
      <c r="AT936" s="360"/>
      <c r="AU936" s="360"/>
      <c r="AV936" s="360"/>
      <c r="AW936" s="360"/>
      <c r="AX936" s="360"/>
    </row>
    <row r="937" spans="1:50" ht="60" customHeight="1" x14ac:dyDescent="0.15">
      <c r="A937" s="376">
        <v>2</v>
      </c>
      <c r="B937" s="376">
        <v>1</v>
      </c>
      <c r="C937" s="361" t="s">
        <v>669</v>
      </c>
      <c r="D937" s="347"/>
      <c r="E937" s="347"/>
      <c r="F937" s="347"/>
      <c r="G937" s="347"/>
      <c r="H937" s="347"/>
      <c r="I937" s="347"/>
      <c r="J937" s="348">
        <v>3010401084786</v>
      </c>
      <c r="K937" s="349"/>
      <c r="L937" s="349"/>
      <c r="M937" s="349"/>
      <c r="N937" s="349"/>
      <c r="O937" s="349"/>
      <c r="P937" s="362" t="s">
        <v>671</v>
      </c>
      <c r="Q937" s="350"/>
      <c r="R937" s="350"/>
      <c r="S937" s="350"/>
      <c r="T937" s="350"/>
      <c r="U937" s="350"/>
      <c r="V937" s="350"/>
      <c r="W937" s="350"/>
      <c r="X937" s="350"/>
      <c r="Y937" s="351">
        <v>0.46899999999999997</v>
      </c>
      <c r="Z937" s="352"/>
      <c r="AA937" s="352"/>
      <c r="AB937" s="353"/>
      <c r="AC937" s="363" t="s">
        <v>497</v>
      </c>
      <c r="AD937" s="363"/>
      <c r="AE937" s="363"/>
      <c r="AF937" s="363"/>
      <c r="AG937" s="363"/>
      <c r="AH937" s="372" t="s">
        <v>672</v>
      </c>
      <c r="AI937" s="373"/>
      <c r="AJ937" s="373"/>
      <c r="AK937" s="373"/>
      <c r="AL937" s="357" t="s">
        <v>672</v>
      </c>
      <c r="AM937" s="358"/>
      <c r="AN937" s="358"/>
      <c r="AO937" s="359"/>
      <c r="AP937" s="360" t="s">
        <v>662</v>
      </c>
      <c r="AQ937" s="360"/>
      <c r="AR937" s="360"/>
      <c r="AS937" s="360"/>
      <c r="AT937" s="360"/>
      <c r="AU937" s="360"/>
      <c r="AV937" s="360"/>
      <c r="AW937" s="360"/>
      <c r="AX937" s="360"/>
    </row>
    <row r="938" spans="1:50" ht="30" customHeight="1" x14ac:dyDescent="0.15">
      <c r="A938" s="376">
        <v>3</v>
      </c>
      <c r="B938" s="376">
        <v>1</v>
      </c>
      <c r="C938" s="361" t="s">
        <v>690</v>
      </c>
      <c r="D938" s="347"/>
      <c r="E938" s="347"/>
      <c r="F938" s="347"/>
      <c r="G938" s="347"/>
      <c r="H938" s="347"/>
      <c r="I938" s="347"/>
      <c r="J938" s="348">
        <v>1010001046131</v>
      </c>
      <c r="K938" s="349"/>
      <c r="L938" s="349"/>
      <c r="M938" s="349"/>
      <c r="N938" s="349"/>
      <c r="O938" s="349"/>
      <c r="P938" s="362" t="s">
        <v>702</v>
      </c>
      <c r="Q938" s="350"/>
      <c r="R938" s="350"/>
      <c r="S938" s="350"/>
      <c r="T938" s="350"/>
      <c r="U938" s="350"/>
      <c r="V938" s="350"/>
      <c r="W938" s="350"/>
      <c r="X938" s="350"/>
      <c r="Y938" s="351">
        <v>3.6999999999999998E-2</v>
      </c>
      <c r="Z938" s="352"/>
      <c r="AA938" s="352"/>
      <c r="AB938" s="353"/>
      <c r="AC938" s="363" t="s">
        <v>497</v>
      </c>
      <c r="AD938" s="363"/>
      <c r="AE938" s="363"/>
      <c r="AF938" s="363"/>
      <c r="AG938" s="363"/>
      <c r="AH938" s="355" t="s">
        <v>691</v>
      </c>
      <c r="AI938" s="356"/>
      <c r="AJ938" s="356"/>
      <c r="AK938" s="356"/>
      <c r="AL938" s="357" t="s">
        <v>691</v>
      </c>
      <c r="AM938" s="358"/>
      <c r="AN938" s="358"/>
      <c r="AO938" s="359"/>
      <c r="AP938" s="360" t="s">
        <v>692</v>
      </c>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t="s">
        <v>670</v>
      </c>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460</v>
      </c>
      <c r="AD968" s="149"/>
      <c r="AE968" s="149"/>
      <c r="AF968" s="149"/>
      <c r="AG968" s="149"/>
      <c r="AH968" s="367" t="s">
        <v>486</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61"/>
      <c r="D969" s="347"/>
      <c r="E969" s="347"/>
      <c r="F969" s="347"/>
      <c r="G969" s="347"/>
      <c r="H969" s="347"/>
      <c r="I969" s="347"/>
      <c r="J969" s="348"/>
      <c r="K969" s="349"/>
      <c r="L969" s="349"/>
      <c r="M969" s="349"/>
      <c r="N969" s="349"/>
      <c r="O969" s="349"/>
      <c r="P969" s="362"/>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460</v>
      </c>
      <c r="AD1001" s="149"/>
      <c r="AE1001" s="149"/>
      <c r="AF1001" s="149"/>
      <c r="AG1001" s="149"/>
      <c r="AH1001" s="367" t="s">
        <v>486</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460</v>
      </c>
      <c r="AD1034" s="149"/>
      <c r="AE1034" s="149"/>
      <c r="AF1034" s="149"/>
      <c r="AG1034" s="149"/>
      <c r="AH1034" s="367" t="s">
        <v>486</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460</v>
      </c>
      <c r="AD1067" s="149"/>
      <c r="AE1067" s="149"/>
      <c r="AF1067" s="149"/>
      <c r="AG1067" s="149"/>
      <c r="AH1067" s="367" t="s">
        <v>486</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77" t="s">
        <v>450</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466</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451</v>
      </c>
      <c r="AQ1101" s="370"/>
      <c r="AR1101" s="370"/>
      <c r="AS1101" s="370"/>
      <c r="AT1101" s="370"/>
      <c r="AU1101" s="370"/>
      <c r="AV1101" s="370"/>
      <c r="AW1101" s="370"/>
      <c r="AX1101" s="370"/>
    </row>
    <row r="1102" spans="1:50" ht="30" customHeight="1" x14ac:dyDescent="0.15">
      <c r="A1102" s="376">
        <v>1</v>
      </c>
      <c r="B1102" s="376">
        <v>1</v>
      </c>
      <c r="C1102" s="374"/>
      <c r="D1102" s="374"/>
      <c r="E1102" s="147" t="s">
        <v>566</v>
      </c>
      <c r="F1102" s="375"/>
      <c r="G1102" s="375"/>
      <c r="H1102" s="375"/>
      <c r="I1102" s="375"/>
      <c r="J1102" s="348" t="s">
        <v>567</v>
      </c>
      <c r="K1102" s="349"/>
      <c r="L1102" s="349"/>
      <c r="M1102" s="349"/>
      <c r="N1102" s="349"/>
      <c r="O1102" s="349"/>
      <c r="P1102" s="362" t="s">
        <v>566</v>
      </c>
      <c r="Q1102" s="350"/>
      <c r="R1102" s="350"/>
      <c r="S1102" s="350"/>
      <c r="T1102" s="350"/>
      <c r="U1102" s="350"/>
      <c r="V1102" s="350"/>
      <c r="W1102" s="350"/>
      <c r="X1102" s="350"/>
      <c r="Y1102" s="351" t="s">
        <v>568</v>
      </c>
      <c r="Z1102" s="352"/>
      <c r="AA1102" s="352"/>
      <c r="AB1102" s="353"/>
      <c r="AC1102" s="354"/>
      <c r="AD1102" s="354"/>
      <c r="AE1102" s="354"/>
      <c r="AF1102" s="354"/>
      <c r="AG1102" s="354"/>
      <c r="AH1102" s="355" t="s">
        <v>567</v>
      </c>
      <c r="AI1102" s="356"/>
      <c r="AJ1102" s="356"/>
      <c r="AK1102" s="356"/>
      <c r="AL1102" s="357" t="s">
        <v>569</v>
      </c>
      <c r="AM1102" s="358"/>
      <c r="AN1102" s="358"/>
      <c r="AO1102" s="359"/>
      <c r="AP1102" s="360" t="s">
        <v>566</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ageMargins left="0.62992125984251968" right="0.39370078740157483" top="0.59055118110236227" bottom="0.39370078740157483" header="0.51181102362204722" footer="0.51181102362204722"/>
  <pageSetup paperSize="9" scale="60" fitToHeight="0" orientation="portrait" r:id="rId1"/>
  <headerFooter differentFirst="1" alignWithMargins="0"/>
  <rowBreaks count="4" manualBreakCount="4">
    <brk id="78" max="16383" man="1"/>
    <brk id="699" max="16383" man="1"/>
    <brk id="735" max="16383" man="1"/>
    <brk id="832" max="16383"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478</v>
      </c>
    </row>
    <row r="2" spans="1:42" ht="13.5" customHeight="1" x14ac:dyDescent="0.15">
      <c r="A2" s="14" t="s">
        <v>202</v>
      </c>
      <c r="B2" s="15"/>
      <c r="C2" s="13" t="str">
        <f>IF(B2="","",A2)</f>
        <v/>
      </c>
      <c r="D2" s="13" t="str">
        <f>IF(C2="","",IF(D1&lt;&gt;"",CONCATENATE(D1,"、",C2),C2))</f>
        <v/>
      </c>
      <c r="F2" s="12" t="s">
        <v>188</v>
      </c>
      <c r="G2" s="17" t="s">
        <v>598</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491</v>
      </c>
      <c r="AI2" s="54" t="s">
        <v>560</v>
      </c>
      <c r="AK2" s="54" t="s">
        <v>382</v>
      </c>
      <c r="AM2" s="88"/>
      <c r="AN2" s="88"/>
      <c r="AP2" s="56" t="s">
        <v>491</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598</v>
      </c>
      <c r="M3" s="13" t="str">
        <f t="shared" ref="M3:M11" si="2">IF(L3="","",K3)</f>
        <v>文教及び科学振興</v>
      </c>
      <c r="N3" s="13" t="str">
        <f>IF(M3="",N2,IF(N2&lt;&gt;"",CONCATENATE(N2,"、",M3),M3))</f>
        <v>文教及び科学振興</v>
      </c>
      <c r="O3" s="13"/>
      <c r="P3" s="12" t="s">
        <v>191</v>
      </c>
      <c r="Q3" s="17" t="s">
        <v>598</v>
      </c>
      <c r="R3" s="13" t="str">
        <f t="shared" ref="R3:R8" si="3">IF(Q3="","",P3)</f>
        <v>委託・請負</v>
      </c>
      <c r="S3" s="13" t="str">
        <f t="shared" ref="S3:S8" si="4">IF(R3="",S2,IF(S2&lt;&gt;"",CONCATENATE(S2,"、",R3),R3))</f>
        <v>委託・請負</v>
      </c>
      <c r="T3" s="13"/>
      <c r="U3" s="32" t="s">
        <v>508</v>
      </c>
      <c r="W3" s="32" t="s">
        <v>269</v>
      </c>
      <c r="Y3" s="32" t="s">
        <v>70</v>
      </c>
      <c r="Z3" s="30"/>
      <c r="AA3" s="32" t="s">
        <v>79</v>
      </c>
      <c r="AB3" s="31"/>
      <c r="AC3" s="33" t="s">
        <v>255</v>
      </c>
      <c r="AD3" s="28"/>
      <c r="AE3" s="45" t="s">
        <v>296</v>
      </c>
      <c r="AF3" s="30"/>
      <c r="AG3" s="56" t="s">
        <v>492</v>
      </c>
      <c r="AI3" s="54" t="s">
        <v>375</v>
      </c>
      <c r="AK3" s="54" t="str">
        <f>CHAR(CODE(AK2)+1)</f>
        <v>B</v>
      </c>
      <c r="AM3" s="88"/>
      <c r="AN3" s="88"/>
      <c r="AP3" s="56" t="s">
        <v>492</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538</v>
      </c>
      <c r="W4" s="32" t="s">
        <v>270</v>
      </c>
      <c r="Y4" s="32" t="s">
        <v>72</v>
      </c>
      <c r="Z4" s="30"/>
      <c r="AA4" s="32" t="s">
        <v>81</v>
      </c>
      <c r="AB4" s="31"/>
      <c r="AC4" s="32" t="s">
        <v>256</v>
      </c>
      <c r="AD4" s="28"/>
      <c r="AE4" s="45" t="s">
        <v>297</v>
      </c>
      <c r="AF4" s="30"/>
      <c r="AG4" s="56" t="s">
        <v>493</v>
      </c>
      <c r="AI4" s="54" t="s">
        <v>377</v>
      </c>
      <c r="AK4" s="54" t="str">
        <f t="shared" ref="AK4:AK49" si="7">CHAR(CODE(AK3)+1)</f>
        <v>C</v>
      </c>
      <c r="AM4" s="88"/>
      <c r="AN4" s="88"/>
      <c r="AP4" s="56" t="s">
        <v>493</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447</v>
      </c>
      <c r="Y5" s="32" t="s">
        <v>74</v>
      </c>
      <c r="Z5" s="30"/>
      <c r="AA5" s="32" t="s">
        <v>83</v>
      </c>
      <c r="AB5" s="31"/>
      <c r="AC5" s="32" t="s">
        <v>298</v>
      </c>
      <c r="AD5" s="31"/>
      <c r="AE5" s="45" t="s">
        <v>504</v>
      </c>
      <c r="AF5" s="30"/>
      <c r="AG5" s="56" t="s">
        <v>494</v>
      </c>
      <c r="AI5" s="54" t="s">
        <v>540</v>
      </c>
      <c r="AK5" s="54" t="str">
        <f t="shared" si="7"/>
        <v>D</v>
      </c>
      <c r="AP5" s="56" t="s">
        <v>494</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U6" s="32" t="s">
        <v>507</v>
      </c>
      <c r="W6" s="32" t="s">
        <v>271</v>
      </c>
      <c r="Y6" s="32" t="s">
        <v>76</v>
      </c>
      <c r="Z6" s="30"/>
      <c r="AA6" s="32" t="s">
        <v>85</v>
      </c>
      <c r="AB6" s="31"/>
      <c r="AC6" s="32" t="s">
        <v>257</v>
      </c>
      <c r="AD6" s="31"/>
      <c r="AE6" s="45" t="s">
        <v>501</v>
      </c>
      <c r="AF6" s="30"/>
      <c r="AG6" s="56" t="s">
        <v>495</v>
      </c>
      <c r="AI6" s="56" t="s">
        <v>541</v>
      </c>
      <c r="AK6" s="54" t="str">
        <f t="shared" si="7"/>
        <v>E</v>
      </c>
      <c r="AP6" s="56" t="s">
        <v>495</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496</v>
      </c>
      <c r="AH7" s="92"/>
      <c r="AI7" s="54" t="s">
        <v>542</v>
      </c>
      <c r="AK7" s="54" t="str">
        <f t="shared" si="7"/>
        <v>F</v>
      </c>
      <c r="AP7" s="56" t="s">
        <v>496</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U8" s="32" t="s">
        <v>544</v>
      </c>
      <c r="W8" s="32" t="s">
        <v>273</v>
      </c>
      <c r="Y8" s="32" t="s">
        <v>80</v>
      </c>
      <c r="Z8" s="30"/>
      <c r="AA8" s="32" t="s">
        <v>89</v>
      </c>
      <c r="AB8" s="31"/>
      <c r="AC8" s="31"/>
      <c r="AD8" s="31"/>
      <c r="AE8" s="31"/>
      <c r="AF8" s="30"/>
      <c r="AG8" s="56" t="s">
        <v>497</v>
      </c>
      <c r="AI8" s="87"/>
      <c r="AK8" s="54" t="str">
        <f t="shared" si="7"/>
        <v>G</v>
      </c>
      <c r="AP8" s="56" t="s">
        <v>497</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508</v>
      </c>
      <c r="W9" s="32" t="s">
        <v>274</v>
      </c>
      <c r="Y9" s="32" t="s">
        <v>82</v>
      </c>
      <c r="Z9" s="30"/>
      <c r="AA9" s="32" t="s">
        <v>91</v>
      </c>
      <c r="AB9" s="31"/>
      <c r="AC9" s="31"/>
      <c r="AD9" s="31"/>
      <c r="AE9" s="31"/>
      <c r="AF9" s="30"/>
      <c r="AG9" s="56" t="s">
        <v>498</v>
      </c>
      <c r="AK9" s="54" t="str">
        <f t="shared" si="7"/>
        <v>H</v>
      </c>
      <c r="AP9" s="56" t="s">
        <v>498</v>
      </c>
    </row>
    <row r="10" spans="1:42" ht="13.5" customHeight="1" x14ac:dyDescent="0.15">
      <c r="A10" s="14" t="s">
        <v>448</v>
      </c>
      <c r="B10" s="15"/>
      <c r="C10" s="13" t="str">
        <f t="shared" si="0"/>
        <v/>
      </c>
      <c r="D10" s="13" t="str">
        <f t="shared" si="8"/>
        <v/>
      </c>
      <c r="F10" s="18" t="s">
        <v>235</v>
      </c>
      <c r="G10" s="17"/>
      <c r="H10" s="13" t="str">
        <f t="shared" si="1"/>
        <v/>
      </c>
      <c r="I10" s="13" t="str">
        <f t="shared" si="5"/>
        <v>一般会計</v>
      </c>
      <c r="K10" s="14" t="s">
        <v>452</v>
      </c>
      <c r="L10" s="15"/>
      <c r="M10" s="13" t="str">
        <f t="shared" si="2"/>
        <v/>
      </c>
      <c r="N10" s="13" t="str">
        <f t="shared" si="6"/>
        <v>文教及び科学振興</v>
      </c>
      <c r="O10" s="13"/>
      <c r="P10" s="13" t="str">
        <f>S8</f>
        <v>委託・請負</v>
      </c>
      <c r="Q10" s="19"/>
      <c r="T10" s="13"/>
      <c r="W10" s="32" t="s">
        <v>275</v>
      </c>
      <c r="Y10" s="32" t="s">
        <v>84</v>
      </c>
      <c r="Z10" s="30"/>
      <c r="AA10" s="32" t="s">
        <v>93</v>
      </c>
      <c r="AB10" s="31"/>
      <c r="AC10" s="31"/>
      <c r="AD10" s="31"/>
      <c r="AE10" s="31"/>
      <c r="AF10" s="30"/>
      <c r="AG10" s="56" t="s">
        <v>481</v>
      </c>
      <c r="AK10" s="54" t="str">
        <f t="shared" si="7"/>
        <v>I</v>
      </c>
      <c r="AP10" s="54" t="s">
        <v>479</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484</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482</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483</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558</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453</v>
      </c>
    </row>
    <row r="96" spans="25:25" x14ac:dyDescent="0.15">
      <c r="Y96" s="32" t="s">
        <v>506</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471</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29"/>
      <c r="AA2" s="830"/>
      <c r="AB2" s="1026" t="s">
        <v>11</v>
      </c>
      <c r="AC2" s="1027"/>
      <c r="AD2" s="1028"/>
      <c r="AE2" s="1032" t="s">
        <v>550</v>
      </c>
      <c r="AF2" s="1032"/>
      <c r="AG2" s="1032"/>
      <c r="AH2" s="1032"/>
      <c r="AI2" s="1032" t="s">
        <v>547</v>
      </c>
      <c r="AJ2" s="1032"/>
      <c r="AK2" s="1032"/>
      <c r="AL2" s="1032"/>
      <c r="AM2" s="1032" t="s">
        <v>521</v>
      </c>
      <c r="AN2" s="1032"/>
      <c r="AO2" s="1032"/>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499</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471</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29"/>
      <c r="AA9" s="830"/>
      <c r="AB9" s="1026" t="s">
        <v>11</v>
      </c>
      <c r="AC9" s="1027"/>
      <c r="AD9" s="1028"/>
      <c r="AE9" s="1032" t="s">
        <v>551</v>
      </c>
      <c r="AF9" s="1032"/>
      <c r="AG9" s="1032"/>
      <c r="AH9" s="1032"/>
      <c r="AI9" s="1032" t="s">
        <v>547</v>
      </c>
      <c r="AJ9" s="1032"/>
      <c r="AK9" s="1032"/>
      <c r="AL9" s="1032"/>
      <c r="AM9" s="1032" t="s">
        <v>521</v>
      </c>
      <c r="AN9" s="1032"/>
      <c r="AO9" s="1032"/>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499</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471</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29"/>
      <c r="AA16" s="830"/>
      <c r="AB16" s="1026" t="s">
        <v>11</v>
      </c>
      <c r="AC16" s="1027"/>
      <c r="AD16" s="1028"/>
      <c r="AE16" s="1032" t="s">
        <v>550</v>
      </c>
      <c r="AF16" s="1032"/>
      <c r="AG16" s="1032"/>
      <c r="AH16" s="1032"/>
      <c r="AI16" s="1032" t="s">
        <v>548</v>
      </c>
      <c r="AJ16" s="1032"/>
      <c r="AK16" s="1032"/>
      <c r="AL16" s="1032"/>
      <c r="AM16" s="1032" t="s">
        <v>521</v>
      </c>
      <c r="AN16" s="1032"/>
      <c r="AO16" s="1032"/>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499</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471</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29"/>
      <c r="AA23" s="830"/>
      <c r="AB23" s="1026" t="s">
        <v>11</v>
      </c>
      <c r="AC23" s="1027"/>
      <c r="AD23" s="1028"/>
      <c r="AE23" s="1032" t="s">
        <v>552</v>
      </c>
      <c r="AF23" s="1032"/>
      <c r="AG23" s="1032"/>
      <c r="AH23" s="1032"/>
      <c r="AI23" s="1032" t="s">
        <v>547</v>
      </c>
      <c r="AJ23" s="1032"/>
      <c r="AK23" s="1032"/>
      <c r="AL23" s="1032"/>
      <c r="AM23" s="1032" t="s">
        <v>521</v>
      </c>
      <c r="AN23" s="1032"/>
      <c r="AO23" s="1032"/>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499</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471</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29"/>
      <c r="AA30" s="830"/>
      <c r="AB30" s="1026" t="s">
        <v>11</v>
      </c>
      <c r="AC30" s="1027"/>
      <c r="AD30" s="1028"/>
      <c r="AE30" s="1032" t="s">
        <v>550</v>
      </c>
      <c r="AF30" s="1032"/>
      <c r="AG30" s="1032"/>
      <c r="AH30" s="1032"/>
      <c r="AI30" s="1032" t="s">
        <v>547</v>
      </c>
      <c r="AJ30" s="1032"/>
      <c r="AK30" s="1032"/>
      <c r="AL30" s="1032"/>
      <c r="AM30" s="1032" t="s">
        <v>545</v>
      </c>
      <c r="AN30" s="1032"/>
      <c r="AO30" s="1032"/>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499</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471</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29"/>
      <c r="AA37" s="830"/>
      <c r="AB37" s="1026" t="s">
        <v>11</v>
      </c>
      <c r="AC37" s="1027"/>
      <c r="AD37" s="1028"/>
      <c r="AE37" s="1032" t="s">
        <v>552</v>
      </c>
      <c r="AF37" s="1032"/>
      <c r="AG37" s="1032"/>
      <c r="AH37" s="1032"/>
      <c r="AI37" s="1032" t="s">
        <v>549</v>
      </c>
      <c r="AJ37" s="1032"/>
      <c r="AK37" s="1032"/>
      <c r="AL37" s="1032"/>
      <c r="AM37" s="1032" t="s">
        <v>546</v>
      </c>
      <c r="AN37" s="1032"/>
      <c r="AO37" s="1032"/>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499</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471</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29"/>
      <c r="AA44" s="830"/>
      <c r="AB44" s="1026" t="s">
        <v>11</v>
      </c>
      <c r="AC44" s="1027"/>
      <c r="AD44" s="1028"/>
      <c r="AE44" s="1032" t="s">
        <v>550</v>
      </c>
      <c r="AF44" s="1032"/>
      <c r="AG44" s="1032"/>
      <c r="AH44" s="1032"/>
      <c r="AI44" s="1032" t="s">
        <v>547</v>
      </c>
      <c r="AJ44" s="1032"/>
      <c r="AK44" s="1032"/>
      <c r="AL44" s="1032"/>
      <c r="AM44" s="1032" t="s">
        <v>521</v>
      </c>
      <c r="AN44" s="1032"/>
      <c r="AO44" s="1032"/>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499</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471</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29"/>
      <c r="AA51" s="830"/>
      <c r="AB51" s="557" t="s">
        <v>11</v>
      </c>
      <c r="AC51" s="1027"/>
      <c r="AD51" s="1028"/>
      <c r="AE51" s="1032" t="s">
        <v>550</v>
      </c>
      <c r="AF51" s="1032"/>
      <c r="AG51" s="1032"/>
      <c r="AH51" s="1032"/>
      <c r="AI51" s="1032" t="s">
        <v>547</v>
      </c>
      <c r="AJ51" s="1032"/>
      <c r="AK51" s="1032"/>
      <c r="AL51" s="1032"/>
      <c r="AM51" s="1032" t="s">
        <v>521</v>
      </c>
      <c r="AN51" s="1032"/>
      <c r="AO51" s="1032"/>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499</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471</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29"/>
      <c r="AA58" s="830"/>
      <c r="AB58" s="1026" t="s">
        <v>11</v>
      </c>
      <c r="AC58" s="1027"/>
      <c r="AD58" s="1028"/>
      <c r="AE58" s="1032" t="s">
        <v>550</v>
      </c>
      <c r="AF58" s="1032"/>
      <c r="AG58" s="1032"/>
      <c r="AH58" s="1032"/>
      <c r="AI58" s="1032" t="s">
        <v>547</v>
      </c>
      <c r="AJ58" s="1032"/>
      <c r="AK58" s="1032"/>
      <c r="AL58" s="1032"/>
      <c r="AM58" s="1032" t="s">
        <v>521</v>
      </c>
      <c r="AN58" s="1032"/>
      <c r="AO58" s="1032"/>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499</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471</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29"/>
      <c r="AA65" s="830"/>
      <c r="AB65" s="1026" t="s">
        <v>11</v>
      </c>
      <c r="AC65" s="1027"/>
      <c r="AD65" s="1028"/>
      <c r="AE65" s="1032" t="s">
        <v>550</v>
      </c>
      <c r="AF65" s="1032"/>
      <c r="AG65" s="1032"/>
      <c r="AH65" s="1032"/>
      <c r="AI65" s="1032" t="s">
        <v>547</v>
      </c>
      <c r="AJ65" s="1032"/>
      <c r="AK65" s="1032"/>
      <c r="AL65" s="1032"/>
      <c r="AM65" s="1032" t="s">
        <v>521</v>
      </c>
      <c r="AN65" s="1032"/>
      <c r="AO65" s="1032"/>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499</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595" t="s">
        <v>485</v>
      </c>
      <c r="H2" s="596"/>
      <c r="I2" s="596"/>
      <c r="J2" s="596"/>
      <c r="K2" s="596"/>
      <c r="L2" s="596"/>
      <c r="M2" s="596"/>
      <c r="N2" s="596"/>
      <c r="O2" s="596"/>
      <c r="P2" s="596"/>
      <c r="Q2" s="596"/>
      <c r="R2" s="596"/>
      <c r="S2" s="596"/>
      <c r="T2" s="596"/>
      <c r="U2" s="596"/>
      <c r="V2" s="596"/>
      <c r="W2" s="596"/>
      <c r="X2" s="596"/>
      <c r="Y2" s="596"/>
      <c r="Z2" s="596"/>
      <c r="AA2" s="596"/>
      <c r="AB2" s="597"/>
      <c r="AC2" s="595" t="s">
        <v>487</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5"/>
      <c r="B4" s="1046"/>
      <c r="C4" s="1046"/>
      <c r="D4" s="1046"/>
      <c r="E4" s="1046"/>
      <c r="F4" s="1047"/>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5"/>
      <c r="B15" s="1046"/>
      <c r="C15" s="1046"/>
      <c r="D15" s="1046"/>
      <c r="E15" s="1046"/>
      <c r="F15" s="1047"/>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5"/>
      <c r="B16" s="1046"/>
      <c r="C16" s="1046"/>
      <c r="D16" s="1046"/>
      <c r="E16" s="1046"/>
      <c r="F16" s="1047"/>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5"/>
      <c r="B17" s="1046"/>
      <c r="C17" s="1046"/>
      <c r="D17" s="1046"/>
      <c r="E17" s="1046"/>
      <c r="F17" s="1047"/>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5"/>
      <c r="B28" s="1046"/>
      <c r="C28" s="1046"/>
      <c r="D28" s="1046"/>
      <c r="E28" s="1046"/>
      <c r="F28" s="1047"/>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5"/>
      <c r="B29" s="1046"/>
      <c r="C29" s="1046"/>
      <c r="D29" s="1046"/>
      <c r="E29" s="1046"/>
      <c r="F29" s="1047"/>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5"/>
      <c r="B41" s="1046"/>
      <c r="C41" s="1046"/>
      <c r="D41" s="1046"/>
      <c r="E41" s="1046"/>
      <c r="F41" s="1047"/>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5"/>
      <c r="B42" s="1046"/>
      <c r="C42" s="1046"/>
      <c r="D42" s="1046"/>
      <c r="E42" s="1046"/>
      <c r="F42" s="1047"/>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5"/>
      <c r="B56" s="1046"/>
      <c r="C56" s="1046"/>
      <c r="D56" s="1046"/>
      <c r="E56" s="1046"/>
      <c r="F56" s="1047"/>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5"/>
      <c r="B68" s="1046"/>
      <c r="C68" s="1046"/>
      <c r="D68" s="1046"/>
      <c r="E68" s="1046"/>
      <c r="F68" s="1047"/>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5"/>
      <c r="B69" s="1046"/>
      <c r="C69" s="1046"/>
      <c r="D69" s="1046"/>
      <c r="E69" s="1046"/>
      <c r="F69" s="1047"/>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5"/>
      <c r="B81" s="1046"/>
      <c r="C81" s="1046"/>
      <c r="D81" s="1046"/>
      <c r="E81" s="1046"/>
      <c r="F81" s="1047"/>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5"/>
      <c r="B82" s="1046"/>
      <c r="C82" s="1046"/>
      <c r="D82" s="1046"/>
      <c r="E82" s="1046"/>
      <c r="F82" s="1047"/>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5"/>
      <c r="B94" s="1046"/>
      <c r="C94" s="1046"/>
      <c r="D94" s="1046"/>
      <c r="E94" s="1046"/>
      <c r="F94" s="1047"/>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5"/>
      <c r="B95" s="1046"/>
      <c r="C95" s="1046"/>
      <c r="D95" s="1046"/>
      <c r="E95" s="1046"/>
      <c r="F95" s="1047"/>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5"/>
      <c r="B109" s="1046"/>
      <c r="C109" s="1046"/>
      <c r="D109" s="1046"/>
      <c r="E109" s="1046"/>
      <c r="F109" s="1047"/>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5"/>
      <c r="B121" s="1046"/>
      <c r="C121" s="1046"/>
      <c r="D121" s="1046"/>
      <c r="E121" s="1046"/>
      <c r="F121" s="1047"/>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5"/>
      <c r="B122" s="1046"/>
      <c r="C122" s="1046"/>
      <c r="D122" s="1046"/>
      <c r="E122" s="1046"/>
      <c r="F122" s="1047"/>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5"/>
      <c r="B134" s="1046"/>
      <c r="C134" s="1046"/>
      <c r="D134" s="1046"/>
      <c r="E134" s="1046"/>
      <c r="F134" s="1047"/>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5"/>
      <c r="B135" s="1046"/>
      <c r="C135" s="1046"/>
      <c r="D135" s="1046"/>
      <c r="E135" s="1046"/>
      <c r="F135" s="1047"/>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5"/>
      <c r="B147" s="1046"/>
      <c r="C147" s="1046"/>
      <c r="D147" s="1046"/>
      <c r="E147" s="1046"/>
      <c r="F147" s="1047"/>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5"/>
      <c r="B148" s="1046"/>
      <c r="C148" s="1046"/>
      <c r="D148" s="1046"/>
      <c r="E148" s="1046"/>
      <c r="F148" s="1047"/>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5"/>
      <c r="B162" s="1046"/>
      <c r="C162" s="1046"/>
      <c r="D162" s="1046"/>
      <c r="E162" s="1046"/>
      <c r="F162" s="1047"/>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5"/>
      <c r="B174" s="1046"/>
      <c r="C174" s="1046"/>
      <c r="D174" s="1046"/>
      <c r="E174" s="1046"/>
      <c r="F174" s="1047"/>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5"/>
      <c r="B175" s="1046"/>
      <c r="C175" s="1046"/>
      <c r="D175" s="1046"/>
      <c r="E175" s="1046"/>
      <c r="F175" s="1047"/>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5"/>
      <c r="B187" s="1046"/>
      <c r="C187" s="1046"/>
      <c r="D187" s="1046"/>
      <c r="E187" s="1046"/>
      <c r="F187" s="1047"/>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5"/>
      <c r="B188" s="1046"/>
      <c r="C188" s="1046"/>
      <c r="D188" s="1046"/>
      <c r="E188" s="1046"/>
      <c r="F188" s="1047"/>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5"/>
      <c r="B200" s="1046"/>
      <c r="C200" s="1046"/>
      <c r="D200" s="1046"/>
      <c r="E200" s="1046"/>
      <c r="F200" s="1047"/>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5"/>
      <c r="B201" s="1046"/>
      <c r="C201" s="1046"/>
      <c r="D201" s="1046"/>
      <c r="E201" s="1046"/>
      <c r="F201" s="1047"/>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5"/>
      <c r="B215" s="1046"/>
      <c r="C215" s="1046"/>
      <c r="D215" s="1046"/>
      <c r="E215" s="1046"/>
      <c r="F215" s="1047"/>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5"/>
      <c r="B227" s="1046"/>
      <c r="C227" s="1046"/>
      <c r="D227" s="1046"/>
      <c r="E227" s="1046"/>
      <c r="F227" s="1047"/>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5"/>
      <c r="B228" s="1046"/>
      <c r="C228" s="1046"/>
      <c r="D228" s="1046"/>
      <c r="E228" s="1046"/>
      <c r="F228" s="1047"/>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5"/>
      <c r="B240" s="1046"/>
      <c r="C240" s="1046"/>
      <c r="D240" s="1046"/>
      <c r="E240" s="1046"/>
      <c r="F240" s="1047"/>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5"/>
      <c r="B241" s="1046"/>
      <c r="C241" s="1046"/>
      <c r="D241" s="1046"/>
      <c r="E241" s="1046"/>
      <c r="F241" s="1047"/>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5"/>
      <c r="B253" s="1046"/>
      <c r="C253" s="1046"/>
      <c r="D253" s="1046"/>
      <c r="E253" s="1046"/>
      <c r="F253" s="1047"/>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5"/>
      <c r="B254" s="1046"/>
      <c r="C254" s="1046"/>
      <c r="D254" s="1046"/>
      <c r="E254" s="1046"/>
      <c r="F254" s="1047"/>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475</v>
      </c>
      <c r="Z3" s="368"/>
      <c r="AA3" s="368"/>
      <c r="AB3" s="368"/>
      <c r="AC3" s="149" t="s">
        <v>460</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475</v>
      </c>
      <c r="Z36" s="368"/>
      <c r="AA36" s="368"/>
      <c r="AB36" s="368"/>
      <c r="AC36" s="149" t="s">
        <v>460</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475</v>
      </c>
      <c r="Z69" s="368"/>
      <c r="AA69" s="368"/>
      <c r="AB69" s="368"/>
      <c r="AC69" s="149" t="s">
        <v>460</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475</v>
      </c>
      <c r="Z102" s="368"/>
      <c r="AA102" s="368"/>
      <c r="AB102" s="368"/>
      <c r="AC102" s="149" t="s">
        <v>460</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475</v>
      </c>
      <c r="Z135" s="368"/>
      <c r="AA135" s="368"/>
      <c r="AB135" s="368"/>
      <c r="AC135" s="149" t="s">
        <v>460</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475</v>
      </c>
      <c r="Z168" s="368"/>
      <c r="AA168" s="368"/>
      <c r="AB168" s="368"/>
      <c r="AC168" s="149" t="s">
        <v>460</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475</v>
      </c>
      <c r="Z201" s="368"/>
      <c r="AA201" s="368"/>
      <c r="AB201" s="368"/>
      <c r="AC201" s="149" t="s">
        <v>460</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475</v>
      </c>
      <c r="Z234" s="368"/>
      <c r="AA234" s="368"/>
      <c r="AB234" s="368"/>
      <c r="AC234" s="149" t="s">
        <v>460</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475</v>
      </c>
      <c r="Z267" s="368"/>
      <c r="AA267" s="368"/>
      <c r="AB267" s="368"/>
      <c r="AC267" s="149" t="s">
        <v>460</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475</v>
      </c>
      <c r="Z300" s="368"/>
      <c r="AA300" s="368"/>
      <c r="AB300" s="368"/>
      <c r="AC300" s="149" t="s">
        <v>460</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475</v>
      </c>
      <c r="Z333" s="368"/>
      <c r="AA333" s="368"/>
      <c r="AB333" s="368"/>
      <c r="AC333" s="149" t="s">
        <v>460</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475</v>
      </c>
      <c r="Z366" s="368"/>
      <c r="AA366" s="368"/>
      <c r="AB366" s="368"/>
      <c r="AC366" s="149" t="s">
        <v>460</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475</v>
      </c>
      <c r="Z399" s="368"/>
      <c r="AA399" s="368"/>
      <c r="AB399" s="368"/>
      <c r="AC399" s="149" t="s">
        <v>460</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475</v>
      </c>
      <c r="Z432" s="368"/>
      <c r="AA432" s="368"/>
      <c r="AB432" s="368"/>
      <c r="AC432" s="149" t="s">
        <v>460</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475</v>
      </c>
      <c r="Z465" s="368"/>
      <c r="AA465" s="368"/>
      <c r="AB465" s="368"/>
      <c r="AC465" s="149" t="s">
        <v>460</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475</v>
      </c>
      <c r="Z498" s="368"/>
      <c r="AA498" s="368"/>
      <c r="AB498" s="368"/>
      <c r="AC498" s="149" t="s">
        <v>460</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475</v>
      </c>
      <c r="Z531" s="368"/>
      <c r="AA531" s="368"/>
      <c r="AB531" s="368"/>
      <c r="AC531" s="149" t="s">
        <v>460</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475</v>
      </c>
      <c r="Z564" s="368"/>
      <c r="AA564" s="368"/>
      <c r="AB564" s="368"/>
      <c r="AC564" s="149" t="s">
        <v>460</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475</v>
      </c>
      <c r="Z597" s="368"/>
      <c r="AA597" s="368"/>
      <c r="AB597" s="368"/>
      <c r="AC597" s="149" t="s">
        <v>460</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475</v>
      </c>
      <c r="Z630" s="368"/>
      <c r="AA630" s="368"/>
      <c r="AB630" s="368"/>
      <c r="AC630" s="149" t="s">
        <v>460</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475</v>
      </c>
      <c r="Z663" s="368"/>
      <c r="AA663" s="368"/>
      <c r="AB663" s="368"/>
      <c r="AC663" s="149" t="s">
        <v>460</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475</v>
      </c>
      <c r="Z696" s="368"/>
      <c r="AA696" s="368"/>
      <c r="AB696" s="368"/>
      <c r="AC696" s="149" t="s">
        <v>460</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475</v>
      </c>
      <c r="Z729" s="368"/>
      <c r="AA729" s="368"/>
      <c r="AB729" s="368"/>
      <c r="AC729" s="149" t="s">
        <v>460</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475</v>
      </c>
      <c r="Z762" s="368"/>
      <c r="AA762" s="368"/>
      <c r="AB762" s="368"/>
      <c r="AC762" s="149" t="s">
        <v>460</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475</v>
      </c>
      <c r="Z795" s="368"/>
      <c r="AA795" s="368"/>
      <c r="AB795" s="368"/>
      <c r="AC795" s="149" t="s">
        <v>460</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475</v>
      </c>
      <c r="Z828" s="368"/>
      <c r="AA828" s="368"/>
      <c r="AB828" s="368"/>
      <c r="AC828" s="149" t="s">
        <v>460</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475</v>
      </c>
      <c r="Z861" s="368"/>
      <c r="AA861" s="368"/>
      <c r="AB861" s="368"/>
      <c r="AC861" s="149" t="s">
        <v>460</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475</v>
      </c>
      <c r="Z894" s="368"/>
      <c r="AA894" s="368"/>
      <c r="AB894" s="368"/>
      <c r="AC894" s="149" t="s">
        <v>460</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475</v>
      </c>
      <c r="Z927" s="368"/>
      <c r="AA927" s="368"/>
      <c r="AB927" s="368"/>
      <c r="AC927" s="149" t="s">
        <v>460</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475</v>
      </c>
      <c r="Z960" s="368"/>
      <c r="AA960" s="368"/>
      <c r="AB960" s="368"/>
      <c r="AC960" s="149" t="s">
        <v>460</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475</v>
      </c>
      <c r="Z993" s="368"/>
      <c r="AA993" s="368"/>
      <c r="AB993" s="368"/>
      <c r="AC993" s="149" t="s">
        <v>460</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475</v>
      </c>
      <c r="Z1026" s="368"/>
      <c r="AA1026" s="368"/>
      <c r="AB1026" s="368"/>
      <c r="AC1026" s="149" t="s">
        <v>460</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475</v>
      </c>
      <c r="Z1059" s="368"/>
      <c r="AA1059" s="368"/>
      <c r="AB1059" s="368"/>
      <c r="AC1059" s="149" t="s">
        <v>460</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475</v>
      </c>
      <c r="Z1092" s="368"/>
      <c r="AA1092" s="368"/>
      <c r="AB1092" s="368"/>
      <c r="AC1092" s="149" t="s">
        <v>460</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475</v>
      </c>
      <c r="Z1125" s="368"/>
      <c r="AA1125" s="368"/>
      <c r="AB1125" s="368"/>
      <c r="AC1125" s="149" t="s">
        <v>460</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475</v>
      </c>
      <c r="Z1158" s="368"/>
      <c r="AA1158" s="368"/>
      <c r="AB1158" s="368"/>
      <c r="AC1158" s="149" t="s">
        <v>460</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475</v>
      </c>
      <c r="Z1191" s="368"/>
      <c r="AA1191" s="368"/>
      <c r="AB1191" s="368"/>
      <c r="AC1191" s="149" t="s">
        <v>460</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475</v>
      </c>
      <c r="Z1224" s="368"/>
      <c r="AA1224" s="368"/>
      <c r="AB1224" s="368"/>
      <c r="AC1224" s="149" t="s">
        <v>460</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475</v>
      </c>
      <c r="Z1257" s="368"/>
      <c r="AA1257" s="368"/>
      <c r="AB1257" s="368"/>
      <c r="AC1257" s="149" t="s">
        <v>460</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475</v>
      </c>
      <c r="Z1290" s="368"/>
      <c r="AA1290" s="368"/>
      <c r="AB1290" s="368"/>
      <c r="AC1290" s="149" t="s">
        <v>460</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2019-08-29T04:15:40Z</cp:lastPrinted>
  <dcterms:created xsi:type="dcterms:W3CDTF">2012-03-13T00:50:25Z</dcterms:created>
  <dcterms:modified xsi:type="dcterms:W3CDTF">2019-09-02T10:44:27Z</dcterms:modified>
</cp:coreProperties>
</file>