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E93027C-8AE8-4DA5-82EF-9D1C479E9FD2}" xr6:coauthVersionLast="36" xr6:coauthVersionMax="36" xr10:uidLastSave="{00000000-0000-0000-0000-000000000000}"/>
  <bookViews>
    <workbookView xWindow="6315" yWindow="0" windowWidth="20460" windowHeight="741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<sst xmlns="http://schemas.openxmlformats.org/spreadsheetml/2006/main" count="2839" uniqueCount="645">
  <si>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</si>
  <si>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</si>
  <si>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</si>
  <si>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</si>
  <si>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</si>
  <si>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</si>
  <si>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</si>
  <si>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</si>
  <si>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</si>
  <si>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</si>
  <si>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</si>
  <si>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</si>
  <si>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</si>
  <si>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</si>
  <si>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</si>
  <si>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</si>
  <si>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</si>
  <si>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</si>
  <si>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</si>
  <si>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</si>
  <si>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</si>
  <si>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</si>
  <si>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</si>
  <si>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</si>
  <si>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</si>
  <si>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</si>
  <si>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</si>
  <si>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</si>
  <si>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</si>
  <si>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</si>
  <si>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</si>
  <si>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</si>
  <si>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</si>
  <si>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</si>
  <si>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</si>
  <si>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</si>
  <si>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</si>
  <si>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</si>
  <si>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</si>
  <si>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</si>
  <si>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</si>
  <si>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</si>
  <si>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</si>
  <si>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</si>
  <si>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</si>
  <si>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</si>
  <si>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</si>
  <si>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</si>
  <si>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</si>
  <si>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</si>
  <si>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</si>
  <si>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</si>
  <si>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</si>
  <si>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</si>
  <si>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</si>
  <si>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</si>
  <si>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</si>
  <si>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</si>
  <si>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</si>
  <si>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</si>
  <si>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</si>
  <si>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</si>
  <si>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</si>
  <si>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</si>
  <si>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</si>
  <si>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</si>
  <si>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</si>
  <si>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</si>
  <si>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</si>
  <si>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</si>
  <si>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</si>
  <si>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</si>
  <si>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</si>
  <si>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</si>
  <si>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</si>
  <si>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</si>
  <si>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</si>
  <si>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</si>
  <si>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</si>
  <si>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</si>
  <si>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</si>
  <si>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</si>
  <si>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</si>
  <si>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</si>
  <si>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</si>
  <si>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</si>
  <si>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</si>
  <si>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</si>
  <si>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</si>
  <si>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</si>
  <si>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</si>
  <si>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</si>
  <si>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</si>
  <si>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</si>
  <si>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</si>
  <si>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</si>
  <si>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</si>
  <si>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</si>
  <si>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</si>
  <si>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</si>
  <si>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</si>
  <si>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</si>
  <si>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</si>
  <si>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</si>
  <si>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</si>
  <si>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</si>
  <si>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</si>
  <si>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</si>
  <si>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</si>
  <si>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</si>
  <si>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</si>
  <si>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</si>
  <si>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</si>
  <si>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</si>
  <si>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</si>
  <si>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</si>
  <si>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</si>
  <si>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</si>
  <si>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</si>
  <si>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</si>
  <si>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</si>
  <si>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</si>
  <si>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</si>
  <si>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</si>
  <si>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</si>
  <si>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</si>
  <si>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</si>
  <si>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</si>
  <si>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</si>
  <si>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</si>
  <si>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</si>
  <si>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</si>
  <si>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</si>
  <si>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</si>
  <si>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</si>
  <si>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</si>
  <si>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</si>
  <si>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</si>
  <si>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</si>
  <si>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</si>
  <si>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</si>
  <si>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</si>
  <si>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</si>
  <si>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</si>
  <si>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</si>
  <si>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</si>
  <si>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</si>
  <si>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</si>
  <si>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</si>
  <si>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</si>
  <si>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</si>
  <si>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</si>
  <si>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</si>
  <si>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</si>
  <si>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</si>
  <si>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</si>
  <si>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</si>
  <si>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</si>
  <si>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</si>
  <si>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</si>
  <si>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</si>
  <si>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</si>
  <si>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</si>
  <si>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</si>
  <si>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</si>
  <si>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</si>
  <si>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</si>
  <si>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</si>
  <si>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</si>
  <si>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</si>
  <si>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</si>
  <si>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</si>
  <si>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</si>
  <si>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</si>
  <si>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</si>
  <si>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</si>
  <si>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</si>
  <si>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</si>
  <si>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</si>
  <si>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</si>
  <si>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</si>
  <si>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</si>
  <si>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</si>
  <si>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</si>
  <si>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</si>
  <si>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</si>
  <si>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</si>
  <si>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</si>
  <si>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</si>
  <si>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</si>
  <si>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</si>
  <si>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</si>
  <si>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</si>
  <si>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</si>
  <si>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</si>
  <si>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</si>
  <si>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</si>
  <si>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</si>
  <si>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</si>
  <si>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</si>
  <si>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</si>
  <si>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</si>
  <si>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</si>
  <si>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</si>
  <si>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</si>
  <si>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</si>
  <si>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</si>
  <si>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</si>
  <si>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</si>
  <si>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</si>
  <si>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</si>
  <si>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</si>
  <si>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</si>
  <si>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</si>
  <si>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</si>
  <si>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</si>
  <si>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</si>
  <si>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</si>
  <si>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</si>
  <si>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</si>
  <si>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</si>
  <si>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</si>
  <si>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</si>
  <si>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</si>
  <si>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</si>
  <si>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</si>
  <si>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</si>
  <si>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</si>
  <si>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</si>
  <si>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</si>
  <si>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</si>
  <si>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</si>
  <si>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</si>
  <si>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</si>
  <si>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</si>
  <si>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</si>
  <si>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</si>
  <si>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</si>
  <si>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</si>
  <si>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</si>
  <si>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</si>
  <si>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</si>
  <si>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</si>
  <si>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</si>
  <si>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</si>
  <si>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</si>
  <si>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</si>
  <si>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</si>
  <si>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</si>
  <si>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</si>
  <si>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</si>
  <si>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</si>
  <si>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</si>
  <si>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</si>
  <si>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</si>
  <si>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</si>
  <si>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</si>
  <si>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</si>
  <si>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</si>
  <si>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</si>
  <si>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</si>
  <si>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</si>
  <si>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</si>
  <si>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</si>
  <si>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</si>
  <si>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</si>
  <si>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</si>
  <si>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</si>
  <si>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</si>
  <si>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</si>
  <si>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</si>
  <si>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</si>
  <si>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</si>
  <si>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</si>
  <si>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</si>
  <si>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</si>
  <si>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</si>
  <si>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</si>
  <si>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</si>
  <si>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</si>
  <si>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</si>
  <si>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</si>
  <si>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</si>
  <si>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</si>
  <si>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</si>
  <si>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</si>
  <si>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</si>
  <si>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</si>
  <si>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</si>
  <si>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</si>
  <si>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</si>
  <si>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</si>
  <si>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</si>
  <si>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</si>
  <si>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</si>
  <si>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</si>
  <si>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</si>
  <si>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</si>
  <si>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</si>
  <si>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</si>
  <si>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</si>
  <si>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</si>
  <si>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</si>
  <si>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</si>
  <si>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</si>
  <si>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</si>
  <si>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</si>
  <si>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</si>
  <si>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</si>
  <si>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</si>
  <si>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</si>
  <si>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</si>
  <si>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</si>
  <si>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</si>
  <si>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</si>
  <si>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</si>
  <si>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</si>
  <si>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</si>
  <si>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</si>
  <si>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</si>
  <si>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</si>
  <si>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</si>
  <si>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</si>
  <si>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</si>
  <si>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</si>
  <si>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</si>
  <si>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</si>
  <si>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</si>
  <si>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</si>
  <si>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</si>
  <si>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</si>
  <si>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</si>
  <si>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</si>
  <si>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</si>
  <si>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</si>
  <si>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</si>
  <si>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</si>
  <si>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</si>
  <si>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</si>
  <si>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</si>
  <si>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</si>
  <si>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</si>
  <si>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</si>
  <si>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</si>
  <si>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</si>
  <si>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</si>
  <si>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</si>
  <si>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</si>
  <si>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</si>
  <si>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</si>
  <si>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</si>
  <si>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</si>
  <si>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</si>
  <si>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</si>
  <si>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</si>
  <si>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</si>
  <si>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</si>
  <si>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</si>
  <si>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</si>
  <si>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</si>
  <si>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</si>
  <si>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</si>
  <si>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</si>
  <si>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</si>
  <si>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</si>
  <si>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</si>
  <si>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</si>
  <si>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</si>
  <si>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</si>
  <si>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</si>
  <si>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</si>
  <si>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</si>
  <si>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</si>
  <si>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</si>
  <si>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</si>
  <si>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</si>
  <si>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</si>
  <si>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</si>
  <si>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</si>
  <si>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</si>
  <si>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</si>
  <si>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</si>
  <si>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</si>
  <si>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</si>
  <si>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</si>
  <si>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</si>
  <si>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</si>
  <si>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</si>
  <si>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</si>
  <si>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</si>
  <si>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</si>
  <si>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</si>
  <si>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</si>
  <si>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</si>
  <si>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</si>
  <si>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</si>
  <si>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</si>
  <si>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</si>
  <si>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</si>
  <si>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</si>
  <si>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</si>
  <si>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</si>
  <si>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</si>
  <si>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</si>
  <si>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</si>
  <si>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</si>
  <si>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</si>
  <si>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</si>
  <si>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</si>
  <si>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</si>
  <si>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</si>
  <si>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</si>
  <si>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</si>
  <si>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</si>
  <si>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</si>
  <si>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</si>
  <si>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</si>
  <si>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</si>
  <si>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</si>
  <si>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</si>
  <si>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</si>
  <si>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</si>
  <si>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</si>
  <si>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</si>
  <si>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</si>
  <si>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</si>
  <si>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</si>
  <si>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</si>
  <si>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</si>
  <si>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</si>
  <si>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</si>
  <si>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</si>
  <si>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</si>
  <si>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</si>
  <si>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</si>
  <si>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</si>
  <si>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</si>
  <si>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</si>
  <si>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</si>
  <si>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</si>
  <si>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</si>
  <si>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</si>
  <si>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</si>
  <si>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</si>
  <si>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</si>
  <si>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</si>
  <si>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</si>
  <si>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</si>
  <si>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</si>
  <si>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</si>
  <si>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</si>
  <si>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</si>
  <si>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</si>
  <si>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</si>
  <si>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</si>
  <si>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</si>
  <si>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</si>
  <si>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</si>
  <si>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</si>
  <si>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</si>
  <si>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</si>
  <si>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</si>
  <si>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</si>
  <si>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</si>
  <si>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</si>
  <si>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</si>
  <si>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</si>
  <si>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</si>
  <si>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</si>
  <si>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</si>
  <si>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</si>
  <si>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</si>
  <si>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</si>
  <si>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</si>
  <si>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</si>
  <si>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</si>
  <si>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</si>
  <si>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</si>
  <si>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</si>
  <si>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</si>
  <si>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</si>
  <si>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</si>
  <si>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</si>
  <si>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</si>
  <si>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</si>
  <si>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</si>
  <si>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</si>
  <si>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</si>
  <si>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</si>
  <si>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</si>
  <si>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</si>
  <si>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</si>
  <si>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</si>
  <si>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</si>
  <si>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</si>
  <si>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</si>
  <si>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</si>
  <si>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</si>
  <si>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</si>
  <si>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</si>
  <si>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</si>
  <si>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</si>
  <si>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</si>
  <si>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</si>
  <si>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</si>
  <si>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</si>
  <si>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</si>
  <si>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</si>
  <si>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</si>
  <si>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</si>
  <si>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</si>
  <si>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</si>
  <si>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</si>
  <si>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</si>
  <si>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</si>
  <si>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</si>
  <si>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</si>
  <si>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</si>
  <si>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</si>
  <si>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</si>
  <si>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</si>
  <si>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</si>
  <si>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</si>
  <si>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</si>
  <si>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</si>
  <si>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</si>
  <si>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</si>
  <si>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</si>
  <si>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</si>
  <si>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</si>
  <si>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</si>
  <si>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</si>
  <si>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</si>
  <si>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</si>
  <si>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</si>
  <si>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</si>
  <si>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</si>
  <si>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</si>
  <si>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</si>
  <si>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</si>
  <si>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</si>
  <si>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</si>
  <si>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</si>
  <si>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</si>
  <si>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</si>
  <si>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</si>
  <si>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</si>
  <si>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</si>
  <si>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</si>
  <si>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</si>
  <si>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</si>
  <si>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</si>
  <si>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</si>
  <si>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</si>
  <si>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</si>
  <si>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</si>
  <si>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</si>
  <si>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</si>
  <si>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</si>
  <si>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</si>
  <si>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</si>
  <si>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</si>
  <si>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</si>
  <si>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</si>
  <si>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</si>
  <si>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</si>
  <si>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</si>
  <si>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</si>
  <si>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</si>
  <si>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</si>
  <si>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</si>
  <si>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</si>
  <si>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</si>
  <si>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</si>
  <si>
    <t>文部科学省</t>
    <phoneticPr fontId="5"/>
  </si>
  <si>
    <t>昭和２５年度</t>
    <phoneticPr fontId="5"/>
  </si>
  <si>
    <t>終了予定なし</t>
    <phoneticPr fontId="5"/>
  </si>
  <si>
    <t>文化財保護法 第1条、第41条、第45条第2項、第48条、第52条第1項、第55条第3項、第98条第3項、第131条第2項、第156条
重要美術品等ノ保存ニ関スル法律 第2条
銃砲刀剣類所持等取締法</t>
    <phoneticPr fontId="5"/>
  </si>
  <si>
    <t>文化芸術の振興に関する基本的な方針（第４次基本方針）  
（平成27年5月22日閣議決定）</t>
    <phoneticPr fontId="5"/>
  </si>
  <si>
    <t>貴重な国民的財産である文化財を適切に保護するための各種事務を実施し、次世代に確実に継承することを目的とする。</t>
    <phoneticPr fontId="5"/>
  </si>
  <si>
    <t>１．文化財保存活用事務処理：文化財保護法において規定されている事務、文化財に関する条約の締結による施策等を実施する。また、古美術品の所有者からの輸出申請に対し、国宝、重要文化財、重要美術品等認定物件に該当しない旨の証明書を発行する。
２．調査：文化財指定等のための調査を実施する。
３．保存管理：文化財の維持管理、記録保存等に必要な事務（国有文化財維持管理、管理台帳等作成・整備等）を実施する。
４．普及活用（重要文化財等公開）：適切な施設での国指定文化財の公開を促進することにより文化財の滅失等を防ぐため、国指定文化財の所有者に対して国立博物館等の施設での公開について勧告又は承認を行うとともに、所有者に出陳給与金を支給する。
５．講習会等：美術工芸品修理技術者、美術刀剣類製作者、文化財建造物の修理技術者等を対象に、より高度な知識・技術の取得を目的とした講習会を実施する。
６．補助金事務費：補助事業実施に関する調査・指導を実施する。
７．銃砲刀剣類登録事務円滑化：美術工芸品として価値のある銃砲刀剣類の登録を円滑に進め、将来の国指定文化財の滅失の可能性を低減させるため、銃砲刀剣類の登録について銃砲刀剣類登録鑑定実技講習会等を行い、登録審査委員の鑑定の資質の向上と事務の効率化・円滑化を図る。</t>
    <phoneticPr fontId="5"/>
  </si>
  <si>
    <t>-</t>
    <phoneticPr fontId="5"/>
  </si>
  <si>
    <t>-</t>
    <phoneticPr fontId="5"/>
  </si>
  <si>
    <t>-</t>
    <phoneticPr fontId="5"/>
  </si>
  <si>
    <t>職員旅費</t>
    <phoneticPr fontId="5"/>
  </si>
  <si>
    <t>庁費</t>
  </si>
  <si>
    <t>国宝重要文化財出陳給与金</t>
  </si>
  <si>
    <t>諸謝金</t>
  </si>
  <si>
    <t>委員等旅費</t>
  </si>
  <si>
    <t>毎年度の滅失・毀損による国指定文化財の解除件数を０にする。</t>
    <phoneticPr fontId="5"/>
  </si>
  <si>
    <t>滅失・毀損による国指定文化財の解除件数</t>
    <phoneticPr fontId="5"/>
  </si>
  <si>
    <t>件</t>
    <phoneticPr fontId="5"/>
  </si>
  <si>
    <t>-</t>
    <phoneticPr fontId="5"/>
  </si>
  <si>
    <t>-</t>
    <phoneticPr fontId="5"/>
  </si>
  <si>
    <t>講習会の実施件数</t>
    <phoneticPr fontId="5"/>
  </si>
  <si>
    <t>件</t>
    <phoneticPr fontId="5"/>
  </si>
  <si>
    <t>講習会の予算額／　講習会の件数　　　　　　　　　　　</t>
    <phoneticPr fontId="5"/>
  </si>
  <si>
    <t>千円</t>
    <phoneticPr fontId="5"/>
  </si>
  <si>
    <t>千円/件</t>
    <phoneticPr fontId="5"/>
  </si>
  <si>
    <t>6,136/4</t>
    <phoneticPr fontId="5"/>
  </si>
  <si>
    <t>5,662/4</t>
    <phoneticPr fontId="5"/>
  </si>
  <si>
    <t>5,421/4</t>
    <phoneticPr fontId="5"/>
  </si>
  <si>
    <t>／　</t>
    <phoneticPr fontId="5"/>
  </si>
  <si>
    <t>　　/</t>
    <phoneticPr fontId="5"/>
  </si>
  <si>
    <t>／　　　　　　　　　　　　　　</t>
    <phoneticPr fontId="5"/>
  </si>
  <si>
    <t>　　/</t>
    <phoneticPr fontId="5"/>
  </si>
  <si>
    <t>近代（明治元年以降）の重要文化財（建造物）の件数</t>
    <phoneticPr fontId="5"/>
  </si>
  <si>
    <t>近代（明治元年以降）の登録有形文化財（建造物）の件数</t>
  </si>
  <si>
    <t>件</t>
    <phoneticPr fontId="5"/>
  </si>
  <si>
    <t>-</t>
    <phoneticPr fontId="5"/>
  </si>
  <si>
    <t>政策評価においては、価値が十分認識されないまま失われつつある近代の建造物の指定等を重点的に進めることとしている。
また、本事業においては、国が指定した文化財の適切な保護を図り、滅失・毀損による解除件数をゼロとすることを目標としており、両者は補完関係にある。</t>
    <phoneticPr fontId="5"/>
  </si>
  <si>
    <t>　文化財の維持管理、記録保存、文化財指定のための調査、講習会等、いずれも国が文化財の適切な保存・活用等のために実施すべき事務事業である。</t>
    <phoneticPr fontId="5"/>
  </si>
  <si>
    <t>　請負先選定の際には見積合わせを行う、調査対象の文化財が近隣にある場合にはまとめて調査を行うなど、限られた予算内で効率的に事業が実施されるよう努めている。</t>
    <phoneticPr fontId="5"/>
  </si>
  <si>
    <t>　各事業の規程において支援対象を明確に定めており、受益者負担とすべきものは支援の対象から外している。</t>
    <phoneticPr fontId="5"/>
  </si>
  <si>
    <t>　謝金・旅費は文化庁の基準単価を適用し、役務費等は見積の内容を精査した上で契約を行っている。</t>
    <phoneticPr fontId="5"/>
  </si>
  <si>
    <t>　各事業の規程において支援対象を明確に定めている。</t>
    <phoneticPr fontId="5"/>
  </si>
  <si>
    <t>　少額随意契約の場合であっても相見積もりを徴収するなど、効率化を図っている。</t>
    <phoneticPr fontId="5"/>
  </si>
  <si>
    <t>　文化庁所有の文化財の維持管理や、文化財の保存・活用等に係る知識の向上を図るための講習会の開催などを実施し、文化財の国指定解除の防止に寄与するなど、事業の成果はいずれも有効に活用されており、妥当な支出である。</t>
    <phoneticPr fontId="5"/>
  </si>
  <si>
    <t>470</t>
    <phoneticPr fontId="5"/>
  </si>
  <si>
    <t>388</t>
    <phoneticPr fontId="5"/>
  </si>
  <si>
    <t>411</t>
    <phoneticPr fontId="5"/>
  </si>
  <si>
    <t>377</t>
    <phoneticPr fontId="5"/>
  </si>
  <si>
    <t>372</t>
    <phoneticPr fontId="5"/>
  </si>
  <si>
    <t>368</t>
    <phoneticPr fontId="5"/>
  </si>
  <si>
    <t>348</t>
    <phoneticPr fontId="5"/>
  </si>
  <si>
    <t>文部科学省</t>
    <phoneticPr fontId="5"/>
  </si>
  <si>
    <t>12-1 文化芸術の創造・発展・継承と教育の充実</t>
    <phoneticPr fontId="5"/>
  </si>
  <si>
    <t>文化財保護共通費</t>
    <phoneticPr fontId="5"/>
  </si>
  <si>
    <t>文化庁</t>
    <phoneticPr fontId="5"/>
  </si>
  <si>
    <t>文化資源活用課</t>
    <phoneticPr fontId="5"/>
  </si>
  <si>
    <t>無</t>
  </si>
  <si>
    <t>‐</t>
  </si>
  <si>
    <t>借損料</t>
    <rPh sb="0" eb="1">
      <t>シャク</t>
    </rPh>
    <rPh sb="1" eb="2">
      <t>ソン</t>
    </rPh>
    <phoneticPr fontId="5"/>
  </si>
  <si>
    <t>文化財収蔵庫の借料</t>
    <rPh sb="0" eb="3">
      <t>ブンカザイ</t>
    </rPh>
    <rPh sb="3" eb="6">
      <t>シュウゾウコ</t>
    </rPh>
    <rPh sb="7" eb="9">
      <t>シャクリョウ</t>
    </rPh>
    <phoneticPr fontId="5"/>
  </si>
  <si>
    <t>A.独立行政法人国立文化財機構東京国立博物館</t>
    <phoneticPr fontId="5"/>
  </si>
  <si>
    <t>独立行政法人国立文化財機構東京国立博物館</t>
    <rPh sb="0" eb="2">
      <t>ドクリツ</t>
    </rPh>
    <rPh sb="2" eb="4">
      <t>ギョウセイ</t>
    </rPh>
    <rPh sb="4" eb="6">
      <t>ホウジン</t>
    </rPh>
    <phoneticPr fontId="5"/>
  </si>
  <si>
    <t>文化財収蔵庫の賃借</t>
    <rPh sb="0" eb="3">
      <t>ブンカザイ</t>
    </rPh>
    <rPh sb="3" eb="6">
      <t>シュウゾウコ</t>
    </rPh>
    <phoneticPr fontId="5"/>
  </si>
  <si>
    <t>-</t>
    <phoneticPr fontId="5"/>
  </si>
  <si>
    <t>-</t>
    <phoneticPr fontId="5"/>
  </si>
  <si>
    <t>6,247/4</t>
    <phoneticPr fontId="5"/>
  </si>
  <si>
    <t>文化審議会文化財分科会議事要旨（第169回～第200回）</t>
    <phoneticPr fontId="5"/>
  </si>
  <si>
    <t>文化資源活用課長　伊藤史恵
文化財第一課長　平山直子
文化財第二課長　大野彰子</t>
    <rPh sb="2" eb="4">
      <t>シゲン</t>
    </rPh>
    <rPh sb="4" eb="6">
      <t>カツヨウ</t>
    </rPh>
    <rPh sb="14" eb="17">
      <t>ブンカザイ</t>
    </rPh>
    <rPh sb="17" eb="18">
      <t>ダイ</t>
    </rPh>
    <rPh sb="18" eb="19">
      <t>イッ</t>
    </rPh>
    <rPh sb="19" eb="21">
      <t>カチョウ</t>
    </rPh>
    <rPh sb="27" eb="30">
      <t>ブンカザイ</t>
    </rPh>
    <rPh sb="30" eb="31">
      <t>ダイ</t>
    </rPh>
    <rPh sb="31" eb="33">
      <t>ニカ</t>
    </rPh>
    <rPh sb="33" eb="34">
      <t>チョウ</t>
    </rPh>
    <rPh sb="35" eb="37">
      <t>オオノ</t>
    </rPh>
    <rPh sb="37" eb="39">
      <t>アキコ</t>
    </rPh>
    <phoneticPr fontId="5"/>
  </si>
  <si>
    <t>　本事業は、文化財の維持管理、記録保存、文化財指定のための調査、知識の向上を図るための講習会など、文化財の保存・活用等のために必要な事務事業を実施するものであり、成果目標及び成果実績からみて十分な成果を挙げている。</t>
    <phoneticPr fontId="5"/>
  </si>
  <si>
    <t>　引き続き契約の競争性・透明性を確保し、執行の更なる効率化に努めるとともに、計画的な事業の実施による執行率の向上を図る。</t>
  </si>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</sst>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163286</xdr:colOff>
      <xdr:row>741</xdr:row>
      <xdr:rowOff>285750</xdr:rowOff>
    </xdr:from>
    <xdr:to>
      <xdr:col>48</xdr:col>
      <xdr:colOff>142875</xdr:colOff>
      <xdr:row>778</xdr:row>
      <xdr:rowOff>78922</xdr:rowOff>
    </xdr:to>
    <xdr:pic>
      <xdr:nvPicPr>
        <xdr:cNvPr id="4" name="図 3">
          <a:extLst>
            <a:ext uri="{FF2B5EF4-FFF2-40B4-BE49-F238E27FC236}">
              <a16:creationId xmlns:a16="http://schemas.microsoft.com/office/drawing/2014/main" id="{1ECEAC1E-1C54-412F-95E4-116BC52F0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929" y="43651714"/>
          <a:ext cx="8552089" cy="6365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354</v>
      </c>
      <c r="AT2" s="943"/>
      <c r="AU2" s="943"/>
      <c r="AV2" s="52" t="str">
        <f>IF(AW2="", "", "-")</f>
        <v/>
      </c>
      <c r="AW2" s="914"/>
      <c r="AX2" s="914"/>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628</v>
      </c>
      <c r="AF4" s="688"/>
      <c r="AG4" s="688"/>
      <c r="AH4" s="688"/>
      <c r="AI4" s="688"/>
      <c r="AJ4" s="688"/>
      <c r="AK4" s="688"/>
      <c r="AL4" s="688"/>
      <c r="AM4" s="688"/>
      <c r="AN4" s="688"/>
      <c r="AO4" s="688"/>
      <c r="AP4" s="689"/>
      <c r="AQ4" s="690" t="s">
        <v>2</v>
      </c>
      <c r="AR4" s="685"/>
      <c r="AS4" s="685"/>
      <c r="AT4" s="685"/>
      <c r="AU4" s="685"/>
      <c r="AV4" s="685"/>
      <c r="AW4" s="685"/>
      <c r="AX4" s="691"/>
    </row>
    <row r="5" spans="1:50" ht="87" customHeight="1" x14ac:dyDescent="0.15">
      <c r="A5" s="692" t="s">
        <v>67</v>
      </c>
      <c r="B5" s="693"/>
      <c r="C5" s="693"/>
      <c r="D5" s="693"/>
      <c r="E5" s="693"/>
      <c r="F5" s="694"/>
      <c r="G5" s="839" t="s">
        <v>575</v>
      </c>
      <c r="H5" s="840"/>
      <c r="I5" s="840"/>
      <c r="J5" s="840"/>
      <c r="K5" s="840"/>
      <c r="L5" s="840"/>
      <c r="M5" s="841" t="s">
        <v>66</v>
      </c>
      <c r="N5" s="842"/>
      <c r="O5" s="842"/>
      <c r="P5" s="842"/>
      <c r="Q5" s="842"/>
      <c r="R5" s="843"/>
      <c r="S5" s="844" t="s">
        <v>576</v>
      </c>
      <c r="T5" s="840"/>
      <c r="U5" s="840"/>
      <c r="V5" s="840"/>
      <c r="W5" s="840"/>
      <c r="X5" s="845"/>
      <c r="Y5" s="698" t="s">
        <v>3</v>
      </c>
      <c r="Z5" s="543"/>
      <c r="AA5" s="543"/>
      <c r="AB5" s="543"/>
      <c r="AC5" s="543"/>
      <c r="AD5" s="544"/>
      <c r="AE5" s="699" t="s">
        <v>629</v>
      </c>
      <c r="AF5" s="699"/>
      <c r="AG5" s="699"/>
      <c r="AH5" s="699"/>
      <c r="AI5" s="699"/>
      <c r="AJ5" s="699"/>
      <c r="AK5" s="699"/>
      <c r="AL5" s="699"/>
      <c r="AM5" s="699"/>
      <c r="AN5" s="699"/>
      <c r="AO5" s="699"/>
      <c r="AP5" s="700"/>
      <c r="AQ5" s="701" t="s">
        <v>641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2"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5" t="s">
        <v>511</v>
      </c>
      <c r="Z7" s="443"/>
      <c r="AA7" s="443"/>
      <c r="AB7" s="443"/>
      <c r="AC7" s="443"/>
      <c r="AD7" s="926"/>
      <c r="AE7" s="915" t="s">
        <v>578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観光立国</v>
      </c>
      <c r="H8" s="720"/>
      <c r="I8" s="720"/>
      <c r="J8" s="720"/>
      <c r="K8" s="720"/>
      <c r="L8" s="720"/>
      <c r="M8" s="720"/>
      <c r="N8" s="720"/>
      <c r="O8" s="720"/>
      <c r="P8" s="720"/>
      <c r="Q8" s="720"/>
      <c r="R8" s="720"/>
      <c r="S8" s="720"/>
      <c r="T8" s="720"/>
      <c r="U8" s="720"/>
      <c r="V8" s="720"/>
      <c r="W8" s="720"/>
      <c r="X8" s="945"/>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49.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54.497999999999998</v>
      </c>
      <c r="Q13" s="658"/>
      <c r="R13" s="658"/>
      <c r="S13" s="658"/>
      <c r="T13" s="658"/>
      <c r="U13" s="658"/>
      <c r="V13" s="659"/>
      <c r="W13" s="657">
        <v>51</v>
      </c>
      <c r="X13" s="658"/>
      <c r="Y13" s="658"/>
      <c r="Z13" s="658"/>
      <c r="AA13" s="658"/>
      <c r="AB13" s="658"/>
      <c r="AC13" s="659"/>
      <c r="AD13" s="657">
        <v>54.2</v>
      </c>
      <c r="AE13" s="658"/>
      <c r="AF13" s="658"/>
      <c r="AG13" s="658"/>
      <c r="AH13" s="658"/>
      <c r="AI13" s="658"/>
      <c r="AJ13" s="659"/>
      <c r="AK13" s="657">
        <v>61.5</v>
      </c>
      <c r="AL13" s="658"/>
      <c r="AM13" s="658"/>
      <c r="AN13" s="658"/>
      <c r="AO13" s="658"/>
      <c r="AP13" s="658"/>
      <c r="AQ13" s="659"/>
      <c r="AR13" s="922"/>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581</v>
      </c>
      <c r="Q14" s="658"/>
      <c r="R14" s="658"/>
      <c r="S14" s="658"/>
      <c r="T14" s="658"/>
      <c r="U14" s="658"/>
      <c r="V14" s="659"/>
      <c r="W14" s="657" t="s">
        <v>581</v>
      </c>
      <c r="X14" s="658"/>
      <c r="Y14" s="658"/>
      <c r="Z14" s="658"/>
      <c r="AA14" s="658"/>
      <c r="AB14" s="658"/>
      <c r="AC14" s="659"/>
      <c r="AD14" s="657" t="s">
        <v>562</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582</v>
      </c>
      <c r="Q15" s="658"/>
      <c r="R15" s="658"/>
      <c r="S15" s="658"/>
      <c r="T15" s="658"/>
      <c r="U15" s="658"/>
      <c r="V15" s="659"/>
      <c r="W15" s="657" t="s">
        <v>562</v>
      </c>
      <c r="X15" s="658"/>
      <c r="Y15" s="658"/>
      <c r="Z15" s="658"/>
      <c r="AA15" s="658"/>
      <c r="AB15" s="658"/>
      <c r="AC15" s="659"/>
      <c r="AD15" s="657" t="s">
        <v>583</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583</v>
      </c>
      <c r="Q16" s="658"/>
      <c r="R16" s="658"/>
      <c r="S16" s="658"/>
      <c r="T16" s="658"/>
      <c r="U16" s="658"/>
      <c r="V16" s="659"/>
      <c r="W16" s="657" t="s">
        <v>583</v>
      </c>
      <c r="X16" s="658"/>
      <c r="Y16" s="658"/>
      <c r="Z16" s="658"/>
      <c r="AA16" s="658"/>
      <c r="AB16" s="658"/>
      <c r="AC16" s="659"/>
      <c r="AD16" s="657" t="s">
        <v>562</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562</v>
      </c>
      <c r="Q17" s="658"/>
      <c r="R17" s="658"/>
      <c r="S17" s="658"/>
      <c r="T17" s="658"/>
      <c r="U17" s="658"/>
      <c r="V17" s="659"/>
      <c r="W17" s="657" t="s">
        <v>562</v>
      </c>
      <c r="X17" s="658"/>
      <c r="Y17" s="658"/>
      <c r="Z17" s="658"/>
      <c r="AA17" s="658"/>
      <c r="AB17" s="658"/>
      <c r="AC17" s="659"/>
      <c r="AD17" s="657" t="s">
        <v>562</v>
      </c>
      <c r="AE17" s="658"/>
      <c r="AF17" s="658"/>
      <c r="AG17" s="658"/>
      <c r="AH17" s="658"/>
      <c r="AI17" s="658"/>
      <c r="AJ17" s="659"/>
      <c r="AK17" s="657"/>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78">
        <f>SUM(P13:V17)</f>
        <v>54.497999999999998</v>
      </c>
      <c r="Q18" s="879"/>
      <c r="R18" s="879"/>
      <c r="S18" s="879"/>
      <c r="T18" s="879"/>
      <c r="U18" s="879"/>
      <c r="V18" s="880"/>
      <c r="W18" s="878">
        <f>SUM(W13:AC17)</f>
        <v>51</v>
      </c>
      <c r="X18" s="879"/>
      <c r="Y18" s="879"/>
      <c r="Z18" s="879"/>
      <c r="AA18" s="879"/>
      <c r="AB18" s="879"/>
      <c r="AC18" s="880"/>
      <c r="AD18" s="878">
        <f>SUM(AD13:AJ17)</f>
        <v>54.2</v>
      </c>
      <c r="AE18" s="879"/>
      <c r="AF18" s="879"/>
      <c r="AG18" s="879"/>
      <c r="AH18" s="879"/>
      <c r="AI18" s="879"/>
      <c r="AJ18" s="880"/>
      <c r="AK18" s="878">
        <f>SUM(AK13:AQ17)</f>
        <v>61.5</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48.5</v>
      </c>
      <c r="Q19" s="658"/>
      <c r="R19" s="658"/>
      <c r="S19" s="658"/>
      <c r="T19" s="658"/>
      <c r="U19" s="658"/>
      <c r="V19" s="659"/>
      <c r="W19" s="657">
        <v>49</v>
      </c>
      <c r="X19" s="658"/>
      <c r="Y19" s="658"/>
      <c r="Z19" s="658"/>
      <c r="AA19" s="658"/>
      <c r="AB19" s="658"/>
      <c r="AC19" s="659"/>
      <c r="AD19" s="657">
        <v>56.3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0.8899409152629455</v>
      </c>
      <c r="Q20" s="318"/>
      <c r="R20" s="318"/>
      <c r="S20" s="318"/>
      <c r="T20" s="318"/>
      <c r="U20" s="318"/>
      <c r="V20" s="318"/>
      <c r="W20" s="318">
        <f t="shared" ref="W20" si="0">IF(W18=0, "-", SUM(W19)/W18)</f>
        <v>0.96078431372549022</v>
      </c>
      <c r="X20" s="318"/>
      <c r="Y20" s="318"/>
      <c r="Z20" s="318"/>
      <c r="AA20" s="318"/>
      <c r="AB20" s="318"/>
      <c r="AC20" s="318"/>
      <c r="AD20" s="318">
        <f t="shared" ref="AD20" si="1">IF(AD18=0, "-", SUM(AD19)/AD18)</f>
        <v>1.0387453874538743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9"/>
      <c r="G21" s="316" t="s">
        <v>478</v>
      </c>
      <c r="H21" s="317"/>
      <c r="I21" s="317"/>
      <c r="J21" s="317"/>
      <c r="K21" s="317"/>
      <c r="L21" s="317"/>
      <c r="M21" s="317"/>
      <c r="N21" s="317"/>
      <c r="O21" s="317"/>
      <c r="P21" s="318">
        <f>IF(P19=0, "-", SUM(P19)/SUM(P13,P14))</f>
        <v>0.8899409152629455</v>
      </c>
      <c r="Q21" s="318"/>
      <c r="R21" s="318"/>
      <c r="S21" s="318"/>
      <c r="T21" s="318"/>
      <c r="U21" s="318"/>
      <c r="V21" s="318"/>
      <c r="W21" s="318">
        <f t="shared" ref="W21" si="2">IF(W19=0, "-", SUM(W19)/SUM(W13,W14))</f>
        <v>0.96078431372549022</v>
      </c>
      <c r="X21" s="318"/>
      <c r="Y21" s="318"/>
      <c r="Z21" s="318"/>
      <c r="AA21" s="318"/>
      <c r="AB21" s="318"/>
      <c r="AC21" s="318"/>
      <c r="AD21" s="318">
        <f t="shared" ref="AD21" si="3">IF(AD19=0, "-", SUM(AD19)/SUM(AD13,AD14))</f>
        <v>1.0387453874538743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555</v>
      </c>
      <c r="B22" s="968"/>
      <c r="C22" s="968"/>
      <c r="D22" s="968"/>
      <c r="E22" s="968"/>
      <c r="F22" s="969"/>
      <c r="G22" s="954" t="s">
        <v>457</v>
      </c>
      <c r="H22" s="222"/>
      <c r="I22" s="222"/>
      <c r="J22" s="222"/>
      <c r="K22" s="222"/>
      <c r="L22" s="222"/>
      <c r="M22" s="222"/>
      <c r="N22" s="222"/>
      <c r="O22" s="223"/>
      <c r="P22" s="939" t="s">
        <v>516</v>
      </c>
      <c r="Q22" s="222"/>
      <c r="R22" s="222"/>
      <c r="S22" s="222"/>
      <c r="T22" s="222"/>
      <c r="U22" s="222"/>
      <c r="V22" s="223"/>
      <c r="W22" s="939" t="s">
        <v>512</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584</v>
      </c>
      <c r="H23" s="956"/>
      <c r="I23" s="956"/>
      <c r="J23" s="956"/>
      <c r="K23" s="956"/>
      <c r="L23" s="956"/>
      <c r="M23" s="956"/>
      <c r="N23" s="956"/>
      <c r="O23" s="957"/>
      <c r="P23" s="922">
        <v>26</v>
      </c>
      <c r="Q23" s="923"/>
      <c r="R23" s="923"/>
      <c r="S23" s="923"/>
      <c r="T23" s="923"/>
      <c r="U23" s="923"/>
      <c r="V23" s="940"/>
      <c r="W23" s="922"/>
      <c r="X23" s="923"/>
      <c r="Y23" s="923"/>
      <c r="Z23" s="923"/>
      <c r="AA23" s="923"/>
      <c r="AB23" s="923"/>
      <c r="AC23" s="940"/>
      <c r="AD23" s="977" t="s">
        <v>566</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585</v>
      </c>
      <c r="H24" s="959"/>
      <c r="I24" s="959"/>
      <c r="J24" s="959"/>
      <c r="K24" s="959"/>
      <c r="L24" s="959"/>
      <c r="M24" s="959"/>
      <c r="N24" s="959"/>
      <c r="O24" s="960"/>
      <c r="P24" s="657">
        <v>15.3</v>
      </c>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586</v>
      </c>
      <c r="H25" s="959"/>
      <c r="I25" s="959"/>
      <c r="J25" s="959"/>
      <c r="K25" s="959"/>
      <c r="L25" s="959"/>
      <c r="M25" s="959"/>
      <c r="N25" s="959"/>
      <c r="O25" s="960"/>
      <c r="P25" s="657">
        <v>8.5</v>
      </c>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587</v>
      </c>
      <c r="H26" s="959"/>
      <c r="I26" s="959"/>
      <c r="J26" s="959"/>
      <c r="K26" s="959"/>
      <c r="L26" s="959"/>
      <c r="M26" s="959"/>
      <c r="N26" s="959"/>
      <c r="O26" s="960"/>
      <c r="P26" s="657">
        <v>5.2</v>
      </c>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588</v>
      </c>
      <c r="H27" s="959"/>
      <c r="I27" s="959"/>
      <c r="J27" s="959"/>
      <c r="K27" s="959"/>
      <c r="L27" s="959"/>
      <c r="M27" s="959"/>
      <c r="N27" s="959"/>
      <c r="O27" s="960"/>
      <c r="P27" s="657">
        <v>4.7</v>
      </c>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461</v>
      </c>
      <c r="H28" s="962"/>
      <c r="I28" s="962"/>
      <c r="J28" s="962"/>
      <c r="K28" s="962"/>
      <c r="L28" s="962"/>
      <c r="M28" s="962"/>
      <c r="N28" s="962"/>
      <c r="O28" s="963"/>
      <c r="P28" s="878">
        <f>P29-SUM(P23:P27)</f>
        <v>1.7999999999999972</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57">
        <f>AK13</f>
        <v>61.5</v>
      </c>
      <c r="Q29" s="658"/>
      <c r="R29" s="658"/>
      <c r="S29" s="658"/>
      <c r="T29" s="658"/>
      <c r="U29" s="658"/>
      <c r="V29" s="659"/>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8" t="s">
        <v>523</v>
      </c>
      <c r="AN30" s="918"/>
      <c r="AO30" s="918"/>
      <c r="AP30" s="858"/>
      <c r="AQ30" s="767" t="s">
        <v>354</v>
      </c>
      <c r="AR30" s="768"/>
      <c r="AS30" s="768"/>
      <c r="AT30" s="769"/>
      <c r="AU30" s="774" t="s">
        <v>253</v>
      </c>
      <c r="AV30" s="774"/>
      <c r="AW30" s="774"/>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562</v>
      </c>
      <c r="AV31" s="199"/>
      <c r="AW31" s="398" t="s">
        <v>300</v>
      </c>
      <c r="AX31" s="399"/>
    </row>
    <row r="32" spans="1:50" ht="23.25" customHeight="1" x14ac:dyDescent="0.15">
      <c r="A32" s="403"/>
      <c r="B32" s="401"/>
      <c r="C32" s="401"/>
      <c r="D32" s="401"/>
      <c r="E32" s="401"/>
      <c r="F32" s="402"/>
      <c r="G32" s="564" t="s">
        <v>589</v>
      </c>
      <c r="H32" s="565"/>
      <c r="I32" s="565"/>
      <c r="J32" s="565"/>
      <c r="K32" s="565"/>
      <c r="L32" s="565"/>
      <c r="M32" s="565"/>
      <c r="N32" s="565"/>
      <c r="O32" s="566"/>
      <c r="P32" s="105" t="s">
        <v>590</v>
      </c>
      <c r="Q32" s="105"/>
      <c r="R32" s="105"/>
      <c r="S32" s="105"/>
      <c r="T32" s="105"/>
      <c r="U32" s="105"/>
      <c r="V32" s="105"/>
      <c r="W32" s="105"/>
      <c r="X32" s="106"/>
      <c r="Y32" s="471" t="s">
        <v>12</v>
      </c>
      <c r="Z32" s="531"/>
      <c r="AA32" s="532"/>
      <c r="AB32" s="461" t="s">
        <v>591</v>
      </c>
      <c r="AC32" s="461"/>
      <c r="AD32" s="461"/>
      <c r="AE32" s="218">
        <v>0</v>
      </c>
      <c r="AF32" s="219"/>
      <c r="AG32" s="219"/>
      <c r="AH32" s="219"/>
      <c r="AI32" s="218">
        <v>0</v>
      </c>
      <c r="AJ32" s="219"/>
      <c r="AK32" s="219"/>
      <c r="AL32" s="219"/>
      <c r="AM32" s="218">
        <v>0</v>
      </c>
      <c r="AN32" s="219"/>
      <c r="AO32" s="219"/>
      <c r="AP32" s="219"/>
      <c r="AQ32" s="340" t="s">
        <v>562</v>
      </c>
      <c r="AR32" s="207"/>
      <c r="AS32" s="207"/>
      <c r="AT32" s="341"/>
      <c r="AU32" s="219" t="s">
        <v>592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591</v>
      </c>
      <c r="AC33" s="523"/>
      <c r="AD33" s="523"/>
      <c r="AE33" s="218">
        <v>0</v>
      </c>
      <c r="AF33" s="219"/>
      <c r="AG33" s="219"/>
      <c r="AH33" s="219"/>
      <c r="AI33" s="218">
        <v>0</v>
      </c>
      <c r="AJ33" s="219"/>
      <c r="AK33" s="219"/>
      <c r="AL33" s="219"/>
      <c r="AM33" s="218">
        <v>0</v>
      </c>
      <c r="AN33" s="219"/>
      <c r="AO33" s="219"/>
      <c r="AP33" s="219"/>
      <c r="AQ33" s="340">
        <v>0</v>
      </c>
      <c r="AR33" s="207"/>
      <c r="AS33" s="207"/>
      <c r="AT33" s="341"/>
      <c r="AU33" s="219">
        <v>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562</v>
      </c>
      <c r="AR34" s="207"/>
      <c r="AS34" s="207"/>
      <c r="AT34" s="341"/>
      <c r="AU34" s="219" t="s">
        <v>593</v>
      </c>
      <c r="AV34" s="219"/>
      <c r="AW34" s="219"/>
      <c r="AX34" s="221"/>
    </row>
    <row r="35" spans="1:50" ht="23.25" customHeight="1" x14ac:dyDescent="0.15">
      <c r="A35" s="226" t="s">
        <v>501</v>
      </c>
      <c r="B35" s="227"/>
      <c r="C35" s="227"/>
      <c r="D35" s="227"/>
      <c r="E35" s="227"/>
      <c r="F35" s="228"/>
      <c r="G35" s="232" t="s">
        <v>640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595</v>
      </c>
      <c r="AC101" s="461"/>
      <c r="AD101" s="461"/>
      <c r="AE101" s="218">
        <v>4</v>
      </c>
      <c r="AF101" s="219"/>
      <c r="AG101" s="219"/>
      <c r="AH101" s="220"/>
      <c r="AI101" s="218">
        <v>4</v>
      </c>
      <c r="AJ101" s="219"/>
      <c r="AK101" s="219"/>
      <c r="AL101" s="220"/>
      <c r="AM101" s="218" t="s">
        <v>562</v>
      </c>
      <c r="AN101" s="219"/>
      <c r="AO101" s="219"/>
      <c r="AP101" s="220"/>
      <c r="AQ101" s="218" t="s">
        <v>567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595</v>
      </c>
      <c r="AC102" s="461"/>
      <c r="AD102" s="461"/>
      <c r="AE102" s="418">
        <v>4</v>
      </c>
      <c r="AF102" s="418"/>
      <c r="AG102" s="418"/>
      <c r="AH102" s="418"/>
      <c r="AI102" s="418">
        <v>4</v>
      </c>
      <c r="AJ102" s="418"/>
      <c r="AK102" s="418"/>
      <c r="AL102" s="418"/>
      <c r="AM102" s="418">
        <v>4</v>
      </c>
      <c r="AN102" s="418"/>
      <c r="AO102" s="418"/>
      <c r="AP102" s="418"/>
      <c r="AQ102" s="273">
        <v>4</v>
      </c>
      <c r="AR102" s="274"/>
      <c r="AS102" s="274"/>
      <c r="AT102" s="319"/>
      <c r="AU102" s="273">
        <v>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596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v>1534</v>
      </c>
      <c r="AF116" s="418"/>
      <c r="AG116" s="418"/>
      <c r="AH116" s="418"/>
      <c r="AI116" s="418">
        <v>1416</v>
      </c>
      <c r="AJ116" s="418"/>
      <c r="AK116" s="418"/>
      <c r="AL116" s="418"/>
      <c r="AM116" s="418">
        <v>1355</v>
      </c>
      <c r="AN116" s="418"/>
      <c r="AO116" s="418"/>
      <c r="AP116" s="418"/>
      <c r="AQ116" s="218">
        <v>1562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51" t="s">
        <v>599</v>
      </c>
      <c r="AF117" s="551"/>
      <c r="AG117" s="551"/>
      <c r="AH117" s="551"/>
      <c r="AI117" s="551" t="s">
        <v>600</v>
      </c>
      <c r="AJ117" s="551"/>
      <c r="AK117" s="551"/>
      <c r="AL117" s="551"/>
      <c r="AM117" s="551" t="s">
        <v>601</v>
      </c>
      <c r="AN117" s="551"/>
      <c r="AO117" s="551"/>
      <c r="AP117" s="551"/>
      <c r="AQ117" s="551" t="s">
        <v>639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602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604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604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605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604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644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355</v>
      </c>
      <c r="AT133" s="134"/>
      <c r="AU133" s="200" t="s">
        <v>562</v>
      </c>
      <c r="AV133" s="200"/>
      <c r="AW133" s="133" t="s">
        <v>300</v>
      </c>
      <c r="AX133" s="195"/>
    </row>
    <row r="134" spans="1:50" ht="39.75" customHeight="1" x14ac:dyDescent="0.15">
      <c r="A134" s="189"/>
      <c r="B134" s="186"/>
      <c r="C134" s="180"/>
      <c r="D134" s="186"/>
      <c r="E134" s="180"/>
      <c r="F134" s="181"/>
      <c r="G134" s="104" t="s">
        <v>606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595</v>
      </c>
      <c r="AC134" s="205"/>
      <c r="AD134" s="205"/>
      <c r="AE134" s="206">
        <v>337</v>
      </c>
      <c r="AF134" s="207"/>
      <c r="AG134" s="207"/>
      <c r="AH134" s="207"/>
      <c r="AI134" s="206">
        <v>348</v>
      </c>
      <c r="AJ134" s="207"/>
      <c r="AK134" s="207"/>
      <c r="AL134" s="207"/>
      <c r="AM134" s="206">
        <v>358</v>
      </c>
      <c r="AN134" s="207"/>
      <c r="AO134" s="207"/>
      <c r="AP134" s="207"/>
      <c r="AQ134" s="206" t="s">
        <v>593</v>
      </c>
      <c r="AR134" s="207"/>
      <c r="AS134" s="207"/>
      <c r="AT134" s="207"/>
      <c r="AU134" s="206" t="s">
        <v>609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608</v>
      </c>
      <c r="AC135" s="213"/>
      <c r="AD135" s="213"/>
      <c r="AE135" s="206">
        <v>335</v>
      </c>
      <c r="AF135" s="207"/>
      <c r="AG135" s="207"/>
      <c r="AH135" s="207"/>
      <c r="AI135" s="206">
        <v>345</v>
      </c>
      <c r="AJ135" s="207"/>
      <c r="AK135" s="207"/>
      <c r="AL135" s="207"/>
      <c r="AM135" s="206">
        <v>355</v>
      </c>
      <c r="AN135" s="207"/>
      <c r="AO135" s="207"/>
      <c r="AP135" s="207"/>
      <c r="AQ135" s="206">
        <v>355</v>
      </c>
      <c r="AR135" s="207"/>
      <c r="AS135" s="207"/>
      <c r="AT135" s="207"/>
      <c r="AU135" s="206" t="s">
        <v>562</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30</v>
      </c>
      <c r="AR137" s="199"/>
      <c r="AS137" s="133" t="s">
        <v>355</v>
      </c>
      <c r="AT137" s="134"/>
      <c r="AU137" s="200" t="s">
        <v>567</v>
      </c>
      <c r="AV137" s="200"/>
      <c r="AW137" s="133" t="s">
        <v>300</v>
      </c>
      <c r="AX137" s="195"/>
    </row>
    <row r="138" spans="1:50" ht="39.75" customHeight="1" x14ac:dyDescent="0.15">
      <c r="A138" s="189"/>
      <c r="B138" s="186"/>
      <c r="C138" s="180"/>
      <c r="D138" s="186"/>
      <c r="E138" s="180"/>
      <c r="F138" s="181"/>
      <c r="G138" s="104" t="s">
        <v>607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573</v>
      </c>
      <c r="AC138" s="205"/>
      <c r="AD138" s="205"/>
      <c r="AE138" s="206">
        <v>8982</v>
      </c>
      <c r="AF138" s="207"/>
      <c r="AG138" s="207"/>
      <c r="AH138" s="207"/>
      <c r="AI138" s="206">
        <v>9625</v>
      </c>
      <c r="AJ138" s="207"/>
      <c r="AK138" s="207"/>
      <c r="AL138" s="207"/>
      <c r="AM138" s="206">
        <v>9968</v>
      </c>
      <c r="AN138" s="207"/>
      <c r="AO138" s="207"/>
      <c r="AP138" s="207"/>
      <c r="AQ138" s="206" t="s">
        <v>567</v>
      </c>
      <c r="AR138" s="207"/>
      <c r="AS138" s="207"/>
      <c r="AT138" s="207"/>
      <c r="AU138" s="206" t="s">
        <v>567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573</v>
      </c>
      <c r="AC139" s="213"/>
      <c r="AD139" s="213"/>
      <c r="AE139" s="206">
        <v>8950</v>
      </c>
      <c r="AF139" s="207"/>
      <c r="AG139" s="207"/>
      <c r="AH139" s="207"/>
      <c r="AI139" s="206">
        <v>9295</v>
      </c>
      <c r="AJ139" s="207"/>
      <c r="AK139" s="207"/>
      <c r="AL139" s="207"/>
      <c r="AM139" s="206">
        <v>9640</v>
      </c>
      <c r="AN139" s="207"/>
      <c r="AO139" s="207"/>
      <c r="AP139" s="207"/>
      <c r="AQ139" s="206">
        <v>9640</v>
      </c>
      <c r="AR139" s="207"/>
      <c r="AS139" s="207"/>
      <c r="AT139" s="207"/>
      <c r="AU139" s="206" t="s">
        <v>567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557</v>
      </c>
      <c r="D430" s="934"/>
      <c r="E430" s="174" t="s">
        <v>541</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341"/>
      <c r="AI433" s="340"/>
      <c r="AJ433" s="207"/>
      <c r="AK433" s="207"/>
      <c r="AL433" s="207"/>
      <c r="AM433" s="340" t="s">
        <v>567</v>
      </c>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t="s">
        <v>567</v>
      </c>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t="s">
        <v>567</v>
      </c>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t="s">
        <v>567</v>
      </c>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t="s">
        <v>567</v>
      </c>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t="s">
        <v>567</v>
      </c>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56.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611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612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613</v>
      </c>
      <c r="AH708" s="743"/>
      <c r="AI708" s="743"/>
      <c r="AJ708" s="743"/>
      <c r="AK708" s="743"/>
      <c r="AL708" s="743"/>
      <c r="AM708" s="743"/>
      <c r="AN708" s="743"/>
      <c r="AO708" s="743"/>
      <c r="AP708" s="743"/>
      <c r="AQ708" s="743"/>
      <c r="AR708" s="743"/>
      <c r="AS708" s="743"/>
      <c r="AT708" s="743"/>
      <c r="AU708" s="743"/>
      <c r="AV708" s="743"/>
      <c r="AW708" s="743"/>
      <c r="AX708" s="744"/>
    </row>
    <row r="709" spans="1:50" ht="39"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631</v>
      </c>
      <c r="AE710" s="329"/>
      <c r="AF710" s="329"/>
      <c r="AG710" s="101" t="s">
        <v>562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631</v>
      </c>
      <c r="AE712" s="783"/>
      <c r="AF712" s="783"/>
      <c r="AG712" s="810" t="s">
        <v>593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631</v>
      </c>
      <c r="AE713" s="329"/>
      <c r="AF713" s="663"/>
      <c r="AG713" s="101" t="s">
        <v>562</v>
      </c>
      <c r="AH713" s="102"/>
      <c r="AI713" s="102"/>
      <c r="AJ713" s="102"/>
      <c r="AK713" s="102"/>
      <c r="AL713" s="102"/>
      <c r="AM713" s="102"/>
      <c r="AN713" s="102"/>
      <c r="AO713" s="102"/>
      <c r="AP713" s="102"/>
      <c r="AQ713" s="102"/>
      <c r="AR713" s="102"/>
      <c r="AS713" s="102"/>
      <c r="AT713" s="102"/>
      <c r="AU713" s="102"/>
      <c r="AV713" s="102"/>
      <c r="AW713" s="102"/>
      <c r="AX713" s="103"/>
    </row>
    <row r="714" spans="1:50" ht="38.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616</v>
      </c>
      <c r="AH714" s="737"/>
      <c r="AI714" s="737"/>
      <c r="AJ714" s="737"/>
      <c r="AK714" s="737"/>
      <c r="AL714" s="737"/>
      <c r="AM714" s="737"/>
      <c r="AN714" s="737"/>
      <c r="AO714" s="737"/>
      <c r="AP714" s="737"/>
      <c r="AQ714" s="737"/>
      <c r="AR714" s="737"/>
      <c r="AS714" s="737"/>
      <c r="AT714" s="737"/>
      <c r="AU714" s="737"/>
      <c r="AV714" s="737"/>
      <c r="AW714" s="737"/>
      <c r="AX714" s="738"/>
    </row>
    <row r="715" spans="1:50" ht="6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617</v>
      </c>
      <c r="AH715" s="743"/>
      <c r="AI715" s="743"/>
      <c r="AJ715" s="743"/>
      <c r="AK715" s="743"/>
      <c r="AL715" s="743"/>
      <c r="AM715" s="743"/>
      <c r="AN715" s="743"/>
      <c r="AO715" s="743"/>
      <c r="AP715" s="743"/>
      <c r="AQ715" s="743"/>
      <c r="AR715" s="743"/>
      <c r="AS715" s="743"/>
      <c r="AT715" s="743"/>
      <c r="AU715" s="743"/>
      <c r="AV715" s="743"/>
      <c r="AW715" s="743"/>
      <c r="AX715" s="744"/>
    </row>
    <row r="716" spans="1:50" ht="6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617</v>
      </c>
      <c r="AH716" s="102"/>
      <c r="AI716" s="102"/>
      <c r="AJ716" s="102"/>
      <c r="AK716" s="102"/>
      <c r="AL716" s="102"/>
      <c r="AM716" s="102"/>
      <c r="AN716" s="102"/>
      <c r="AO716" s="102"/>
      <c r="AP716" s="102"/>
      <c r="AQ716" s="102"/>
      <c r="AR716" s="102"/>
      <c r="AS716" s="102"/>
      <c r="AT716" s="102"/>
      <c r="AU716" s="102"/>
      <c r="AV716" s="102"/>
      <c r="AW716" s="102"/>
      <c r="AX716" s="103"/>
    </row>
    <row r="717" spans="1:50" ht="66.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72.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567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567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545</v>
      </c>
      <c r="B737" s="210"/>
      <c r="C737" s="210"/>
      <c r="D737" s="211"/>
      <c r="E737" s="993" t="s">
        <v>618</v>
      </c>
      <c r="F737" s="993"/>
      <c r="G737" s="993"/>
      <c r="H737" s="993"/>
      <c r="I737" s="993"/>
      <c r="J737" s="993"/>
      <c r="K737" s="993"/>
      <c r="L737" s="993"/>
      <c r="M737" s="993"/>
      <c r="N737" s="365" t="s">
        <v>538</v>
      </c>
      <c r="O737" s="365"/>
      <c r="P737" s="365"/>
      <c r="Q737" s="365"/>
      <c r="R737" s="993" t="s">
        <v>619</v>
      </c>
      <c r="S737" s="993"/>
      <c r="T737" s="993"/>
      <c r="U737" s="993"/>
      <c r="V737" s="993"/>
      <c r="W737" s="993"/>
      <c r="X737" s="993"/>
      <c r="Y737" s="993"/>
      <c r="Z737" s="993"/>
      <c r="AA737" s="365" t="s">
        <v>537</v>
      </c>
      <c r="AB737" s="365"/>
      <c r="AC737" s="365"/>
      <c r="AD737" s="365"/>
      <c r="AE737" s="993" t="s">
        <v>620</v>
      </c>
      <c r="AF737" s="993"/>
      <c r="AG737" s="993"/>
      <c r="AH737" s="993"/>
      <c r="AI737" s="993"/>
      <c r="AJ737" s="993"/>
      <c r="AK737" s="993"/>
      <c r="AL737" s="993"/>
      <c r="AM737" s="993"/>
      <c r="AN737" s="365" t="s">
        <v>536</v>
      </c>
      <c r="AO737" s="365"/>
      <c r="AP737" s="365"/>
      <c r="AQ737" s="365"/>
      <c r="AR737" s="985" t="s">
        <v>621</v>
      </c>
      <c r="AS737" s="986"/>
      <c r="AT737" s="986"/>
      <c r="AU737" s="986"/>
      <c r="AV737" s="986"/>
      <c r="AW737" s="986"/>
      <c r="AX737" s="987"/>
      <c r="AY737" s="89"/>
      <c r="AZ737" s="89"/>
    </row>
    <row r="738" spans="1:52" ht="24.75" customHeight="1" x14ac:dyDescent="0.15">
      <c r="A738" s="994" t="s">
        <v>535</v>
      </c>
      <c r="B738" s="210"/>
      <c r="C738" s="210"/>
      <c r="D738" s="211"/>
      <c r="E738" s="993" t="s">
        <v>622</v>
      </c>
      <c r="F738" s="993"/>
      <c r="G738" s="993"/>
      <c r="H738" s="993"/>
      <c r="I738" s="993"/>
      <c r="J738" s="993"/>
      <c r="K738" s="993"/>
      <c r="L738" s="993"/>
      <c r="M738" s="993"/>
      <c r="N738" s="365" t="s">
        <v>534</v>
      </c>
      <c r="O738" s="365"/>
      <c r="P738" s="365"/>
      <c r="Q738" s="365"/>
      <c r="R738" s="993" t="s">
        <v>623</v>
      </c>
      <c r="S738" s="993"/>
      <c r="T738" s="993"/>
      <c r="U738" s="993"/>
      <c r="V738" s="993"/>
      <c r="W738" s="993"/>
      <c r="X738" s="993"/>
      <c r="Y738" s="993"/>
      <c r="Z738" s="993"/>
      <c r="AA738" s="365" t="s">
        <v>533</v>
      </c>
      <c r="AB738" s="365"/>
      <c r="AC738" s="365"/>
      <c r="AD738" s="365"/>
      <c r="AE738" s="993" t="s">
        <v>624</v>
      </c>
      <c r="AF738" s="993"/>
      <c r="AG738" s="993"/>
      <c r="AH738" s="993"/>
      <c r="AI738" s="993"/>
      <c r="AJ738" s="993"/>
      <c r="AK738" s="993"/>
      <c r="AL738" s="993"/>
      <c r="AM738" s="993"/>
      <c r="AN738" s="365" t="s">
        <v>529</v>
      </c>
      <c r="AO738" s="365"/>
      <c r="AP738" s="365"/>
      <c r="AQ738" s="365"/>
      <c r="AR738" s="985">
        <v>357</v>
      </c>
      <c r="AS738" s="986"/>
      <c r="AT738" s="986"/>
      <c r="AU738" s="986"/>
      <c r="AV738" s="986"/>
      <c r="AW738" s="986"/>
      <c r="AX738" s="987"/>
    </row>
    <row r="739" spans="1:52" ht="24.75" customHeight="1" thickBot="1" x14ac:dyDescent="0.2">
      <c r="A739" s="995" t="s">
        <v>525</v>
      </c>
      <c r="B739" s="996"/>
      <c r="C739" s="996"/>
      <c r="D739" s="997"/>
      <c r="E739" s="998" t="s">
        <v>625</v>
      </c>
      <c r="F739" s="988"/>
      <c r="G739" s="988"/>
      <c r="H739" s="93" t="str">
        <f>IF(E739="", "", "(")</f>
        <v>(</v>
      </c>
      <c r="I739" s="988"/>
      <c r="J739" s="988"/>
      <c r="K739" s="93" t="str">
        <f>IF(OR(I739="　", I739=""), "", "-")</f>
        <v/>
      </c>
      <c r="L739" s="989">
        <v>358</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 customHeight="1" x14ac:dyDescent="0.15">
      <c r="A779" s="628" t="s">
        <v>507</v>
      </c>
      <c r="B779" s="629"/>
      <c r="C779" s="629"/>
      <c r="D779" s="629"/>
      <c r="E779" s="629"/>
      <c r="F779" s="630"/>
      <c r="G779" s="595" t="s">
        <v>634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9.75" customHeight="1" x14ac:dyDescent="0.15">
      <c r="A781" s="631"/>
      <c r="B781" s="632"/>
      <c r="C781" s="632"/>
      <c r="D781" s="632"/>
      <c r="E781" s="632"/>
      <c r="F781" s="633"/>
      <c r="G781" s="670" t="s">
        <v>632</v>
      </c>
      <c r="H781" s="671"/>
      <c r="I781" s="671"/>
      <c r="J781" s="671"/>
      <c r="K781" s="672"/>
      <c r="L781" s="664" t="s">
        <v>633</v>
      </c>
      <c r="M781" s="665"/>
      <c r="N781" s="665"/>
      <c r="O781" s="665"/>
      <c r="P781" s="665"/>
      <c r="Q781" s="665"/>
      <c r="R781" s="665"/>
      <c r="S781" s="665"/>
      <c r="T781" s="665"/>
      <c r="U781" s="665"/>
      <c r="V781" s="665"/>
      <c r="W781" s="665"/>
      <c r="X781" s="666"/>
      <c r="Y781" s="388">
        <v>2.3589630000000001</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2.3589630000000001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58.5" customHeight="1" x14ac:dyDescent="0.15">
      <c r="A837" s="376">
        <v>1</v>
      </c>
      <c r="B837" s="376">
        <v>1</v>
      </c>
      <c r="C837" s="361" t="s">
        <v>635</v>
      </c>
      <c r="D837" s="347"/>
      <c r="E837" s="347"/>
      <c r="F837" s="347"/>
      <c r="G837" s="347"/>
      <c r="H837" s="347"/>
      <c r="I837" s="347"/>
      <c r="J837" s="907">
        <v>3010505001183</v>
      </c>
      <c r="K837" s="908"/>
      <c r="L837" s="908"/>
      <c r="M837" s="908"/>
      <c r="N837" s="908"/>
      <c r="O837" s="909"/>
      <c r="P837" s="350" t="s">
        <v>636</v>
      </c>
      <c r="Q837" s="350"/>
      <c r="R837" s="350"/>
      <c r="S837" s="350"/>
      <c r="T837" s="350"/>
      <c r="U837" s="350"/>
      <c r="V837" s="350"/>
      <c r="W837" s="350"/>
      <c r="X837" s="350"/>
      <c r="Y837" s="351">
        <v>2.3589630000000001</v>
      </c>
      <c r="Z837" s="352"/>
      <c r="AA837" s="352"/>
      <c r="AB837" s="353"/>
      <c r="AC837" s="363" t="s">
        <v>498</v>
      </c>
      <c r="AD837" s="371"/>
      <c r="AE837" s="371"/>
      <c r="AF837" s="371"/>
      <c r="AG837" s="371"/>
      <c r="AH837" s="372" t="s">
        <v>637</v>
      </c>
      <c r="AI837" s="373"/>
      <c r="AJ837" s="373"/>
      <c r="AK837" s="373"/>
      <c r="AL837" s="357">
        <v>100</v>
      </c>
      <c r="AM837" s="358"/>
      <c r="AN837" s="358"/>
      <c r="AO837" s="359"/>
      <c r="AP837" s="360" t="s">
        <v>638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cfRule type="expression" dxfId="2787" priority="13685">
      <formula>IF(RIGHT(TEXT(Y783,"0.#"),1)=".",FALSE,TRUE)</formula>
    </cfRule>
    <cfRule type="expression" dxfId="2786" priority="13686">
      <formula>IF(RIGHT(TEXT(Y783,"0.#"),1)=".",TRUE,FALSE)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8:AO838">
    <cfRule type="expression" dxfId="2387" priority="2819">
      <formula>IF(AND(AL838&gt;=0, RIGHT(TEXT(AL838,"0.#"),1)&lt;&gt;"."),TRUE,FALSE)</formula>
    </cfRule>
    <cfRule type="expression" dxfId="2386" priority="2820">
      <formula>IF(AND(AL838&gt;=0, RIGHT(TEXT(AL838,"0.#"),1)="."),TRUE,FALSE)</formula>
    </cfRule>
    <cfRule type="expression" dxfId="2385" priority="2821">
      <formula>IF(AND(AL838&lt;0, RIGHT(TEXT(AL838,"0.#"),1)&lt;&gt;"."),TRUE,FALSE)</formula>
    </cfRule>
    <cfRule type="expression" dxfId="2384" priority="2822">
      <formula>IF(AND(AL838&lt;0, RIGHT(TEXT(AL838,"0.#"),1)="."),TRUE,FALSE)</formula>
    </cfRule>
  </conditionalFormatting>
  <conditionalFormatting sqref="Y838">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5" orientation="portrait" r:id="rId1"/>
  <headerFooter differentFirst="1" alignWithMargins="0"/>
  <rowBreaks count="2" manualBreakCount="2">
    <brk id="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9" zoomScale="115" zoomScaleNormal="115" workbookViewId="0">
      <selection activeCell="Q25" sqref="Q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t="s">
        <v>572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552</v>
      </c>
      <c r="AF2" s="1035"/>
      <c r="AG2" s="1035"/>
      <c r="AH2" s="1035"/>
      <c r="AI2" s="1035" t="s">
        <v>549</v>
      </c>
      <c r="AJ2" s="1035"/>
      <c r="AK2" s="1035"/>
      <c r="AL2" s="1035"/>
      <c r="AM2" s="1035" t="s">
        <v>523</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553</v>
      </c>
      <c r="AF9" s="1035"/>
      <c r="AG9" s="1035"/>
      <c r="AH9" s="1035"/>
      <c r="AI9" s="1035" t="s">
        <v>549</v>
      </c>
      <c r="AJ9" s="1035"/>
      <c r="AK9" s="1035"/>
      <c r="AL9" s="1035"/>
      <c r="AM9" s="1035" t="s">
        <v>523</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552</v>
      </c>
      <c r="AF16" s="1035"/>
      <c r="AG16" s="1035"/>
      <c r="AH16" s="1035"/>
      <c r="AI16" s="1035" t="s">
        <v>550</v>
      </c>
      <c r="AJ16" s="1035"/>
      <c r="AK16" s="1035"/>
      <c r="AL16" s="1035"/>
      <c r="AM16" s="1035" t="s">
        <v>523</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554</v>
      </c>
      <c r="AF23" s="1035"/>
      <c r="AG23" s="1035"/>
      <c r="AH23" s="1035"/>
      <c r="AI23" s="1035" t="s">
        <v>549</v>
      </c>
      <c r="AJ23" s="1035"/>
      <c r="AK23" s="1035"/>
      <c r="AL23" s="1035"/>
      <c r="AM23" s="1035" t="s">
        <v>523</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552</v>
      </c>
      <c r="AF30" s="1035"/>
      <c r="AG30" s="1035"/>
      <c r="AH30" s="1035"/>
      <c r="AI30" s="1035" t="s">
        <v>549</v>
      </c>
      <c r="AJ30" s="1035"/>
      <c r="AK30" s="1035"/>
      <c r="AL30" s="1035"/>
      <c r="AM30" s="1035" t="s">
        <v>547</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554</v>
      </c>
      <c r="AF37" s="1035"/>
      <c r="AG37" s="1035"/>
      <c r="AH37" s="1035"/>
      <c r="AI37" s="1035" t="s">
        <v>551</v>
      </c>
      <c r="AJ37" s="1035"/>
      <c r="AK37" s="1035"/>
      <c r="AL37" s="1035"/>
      <c r="AM37" s="1035" t="s">
        <v>548</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552</v>
      </c>
      <c r="AF44" s="1035"/>
      <c r="AG44" s="1035"/>
      <c r="AH44" s="1035"/>
      <c r="AI44" s="1035" t="s">
        <v>549</v>
      </c>
      <c r="AJ44" s="1035"/>
      <c r="AK44" s="1035"/>
      <c r="AL44" s="1035"/>
      <c r="AM44" s="1035" t="s">
        <v>523</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552</v>
      </c>
      <c r="AF51" s="1035"/>
      <c r="AG51" s="1035"/>
      <c r="AH51" s="1035"/>
      <c r="AI51" s="1035" t="s">
        <v>549</v>
      </c>
      <c r="AJ51" s="1035"/>
      <c r="AK51" s="1035"/>
      <c r="AL51" s="1035"/>
      <c r="AM51" s="1035" t="s">
        <v>523</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552</v>
      </c>
      <c r="AF58" s="1035"/>
      <c r="AG58" s="1035"/>
      <c r="AH58" s="1035"/>
      <c r="AI58" s="1035" t="s">
        <v>549</v>
      </c>
      <c r="AJ58" s="1035"/>
      <c r="AK58" s="1035"/>
      <c r="AL58" s="1035"/>
      <c r="AM58" s="1035" t="s">
        <v>523</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552</v>
      </c>
      <c r="AF65" s="1035"/>
      <c r="AG65" s="1035"/>
      <c r="AH65" s="1035"/>
      <c r="AI65" s="1035" t="s">
        <v>549</v>
      </c>
      <c r="AJ65" s="1035"/>
      <c r="AK65" s="1035"/>
      <c r="AL65" s="1035"/>
      <c r="AM65" s="1035" t="s">
        <v>523</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2019-05-03T07:57:24Z</cp:lastPrinted>
  <dcterms:created xsi:type="dcterms:W3CDTF">2012-03-13T00:50:25Z</dcterms:created>
  <dcterms:modified xsi:type="dcterms:W3CDTF">2019-07-09T01:02:46Z</dcterms:modified>
</cp:coreProperties>
</file>