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nobuhara\Desktop\レビュー\修正した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4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<sst xmlns="http://schemas.openxmlformats.org/spreadsheetml/2006/main" count="2995" uniqueCount="672">
  <si>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</si>
  <si>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</si>
  <si>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</si>
  <si>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</si>
  <si>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</si>
  <si>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</si>
  <si>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</si>
  <si>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</si>
  <si>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</si>
  <si>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</si>
  <si>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</si>
  <si>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</si>
  <si>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</si>
  <si>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</si>
  <si>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</si>
  <si>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</si>
  <si>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</si>
  <si>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</si>
  <si>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</si>
  <si>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</si>
  <si>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</si>
  <si>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</si>
  <si>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</si>
  <si>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</si>
  <si>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</si>
  <si>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</si>
  <si>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</si>
  <si>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</si>
  <si>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</si>
  <si>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</si>
  <si>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</si>
  <si>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</si>
  <si>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</si>
  <si>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</si>
  <si>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</si>
  <si>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</si>
  <si>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</si>
  <si>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</si>
  <si>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</si>
  <si>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</si>
  <si>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</si>
  <si>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</si>
  <si>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</si>
  <si>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</si>
  <si>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</si>
  <si>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</si>
  <si>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</si>
  <si>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</si>
  <si>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</si>
  <si>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</si>
  <si>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</si>
  <si>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</si>
  <si>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</si>
  <si>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</si>
  <si>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</si>
  <si>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</si>
  <si>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</si>
  <si>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</si>
  <si>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</si>
  <si>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</si>
  <si>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</si>
  <si>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</si>
  <si>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</si>
  <si>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</si>
  <si>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</si>
  <si>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</si>
  <si>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</si>
  <si>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</si>
  <si>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</si>
  <si>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</si>
  <si>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</si>
  <si>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</si>
  <si>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</si>
  <si>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</si>
  <si>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</si>
  <si>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</si>
  <si>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</si>
  <si>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</si>
  <si>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</si>
  <si>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</si>
  <si>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</si>
  <si>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</si>
  <si>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</si>
  <si>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</si>
  <si>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</si>
  <si>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</si>
  <si>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</si>
  <si>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</si>
  <si>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</si>
  <si>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</si>
  <si>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</si>
  <si>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</si>
  <si>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</si>
  <si>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</si>
  <si>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</si>
  <si>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</si>
  <si>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</si>
  <si>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</si>
  <si>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</si>
  <si>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</si>
  <si>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</si>
  <si>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</si>
  <si>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</si>
  <si>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</si>
  <si>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</si>
  <si>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</si>
  <si>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</si>
  <si>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</si>
  <si>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</si>
  <si>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</si>
  <si>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</si>
  <si>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</si>
  <si>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</si>
  <si>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</si>
  <si>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</si>
  <si>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</si>
  <si>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</si>
  <si>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</si>
  <si>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</si>
  <si>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</si>
  <si>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</si>
  <si>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</si>
  <si>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</si>
  <si>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</si>
  <si>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</si>
  <si>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</si>
  <si>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</si>
  <si>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</si>
  <si>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</si>
  <si>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</si>
  <si>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</si>
  <si>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</si>
  <si>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</si>
  <si>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</si>
  <si>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</si>
  <si>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</si>
  <si>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</si>
  <si>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</si>
  <si>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</si>
  <si>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</si>
  <si>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</si>
  <si>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</si>
  <si>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</si>
  <si>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</si>
  <si>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</si>
  <si>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</si>
  <si>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</si>
  <si>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</si>
  <si>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</si>
  <si>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</si>
  <si>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</si>
  <si>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</si>
  <si>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</si>
  <si>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</si>
  <si>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</si>
  <si>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</si>
  <si>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</si>
  <si>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</si>
  <si>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</si>
  <si>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</si>
  <si>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</si>
  <si>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</si>
  <si>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</si>
  <si>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</si>
  <si>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</si>
  <si>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</si>
  <si>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</si>
  <si>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</si>
  <si>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</si>
  <si>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</si>
  <si>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</si>
  <si>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</si>
  <si>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</si>
  <si>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</si>
  <si>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</si>
  <si>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</si>
  <si>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</si>
  <si>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</si>
  <si>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</si>
  <si>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</si>
  <si>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</si>
  <si>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</si>
  <si>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</si>
  <si>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</si>
  <si>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</si>
  <si>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</si>
  <si>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</si>
  <si>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</si>
  <si>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</si>
  <si>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</si>
  <si>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</si>
  <si>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</si>
  <si>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</si>
  <si>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</si>
  <si>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</si>
  <si>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</si>
  <si>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</si>
  <si>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</si>
  <si>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</si>
  <si>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</si>
  <si>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</si>
  <si>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</si>
  <si>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</si>
  <si>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</si>
  <si>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</si>
  <si>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</si>
  <si>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</si>
  <si>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</si>
  <si>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</si>
  <si>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</si>
  <si>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</si>
  <si>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</si>
  <si>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</si>
  <si>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</si>
  <si>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</si>
  <si>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</si>
  <si>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</si>
  <si>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</si>
  <si>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</si>
  <si>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</si>
  <si>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</si>
  <si>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</si>
  <si>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</si>
  <si>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</si>
  <si>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</si>
  <si>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</si>
  <si>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</si>
  <si>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</si>
  <si>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</si>
  <si>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</si>
  <si>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</si>
  <si>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</si>
  <si>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</si>
  <si>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</si>
  <si>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</si>
  <si>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</si>
  <si>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</si>
  <si>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</si>
  <si>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</si>
  <si>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</si>
  <si>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</si>
  <si>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</si>
  <si>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</si>
  <si>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</si>
  <si>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</si>
  <si>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</si>
  <si>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</si>
  <si>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</si>
  <si>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</si>
  <si>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</si>
  <si>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</si>
  <si>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</si>
  <si>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</si>
  <si>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</si>
  <si>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</si>
  <si>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</si>
  <si>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</si>
  <si>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</si>
  <si>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</si>
  <si>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</si>
  <si>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</si>
  <si>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</si>
  <si>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</si>
  <si>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</si>
  <si>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</si>
  <si>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</si>
  <si>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</si>
  <si>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</si>
  <si>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</si>
  <si>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</si>
  <si>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</si>
  <si>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</si>
  <si>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</si>
  <si>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</si>
  <si>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</si>
  <si>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</si>
  <si>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</si>
  <si>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</si>
  <si>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</si>
  <si>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</si>
  <si>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</si>
  <si>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</si>
  <si>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</si>
  <si>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</si>
  <si>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</si>
  <si>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</si>
  <si>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</si>
  <si>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</si>
  <si>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</si>
  <si>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</si>
  <si>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</si>
  <si>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</si>
  <si>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</si>
  <si>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</si>
  <si>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</si>
  <si>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</si>
  <si>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</si>
  <si>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</si>
  <si>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</si>
  <si>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</si>
  <si>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</si>
  <si>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</si>
  <si>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</si>
  <si>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</si>
  <si>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</si>
  <si>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</si>
  <si>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</si>
  <si>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</si>
  <si>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</si>
  <si>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</si>
  <si>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</si>
  <si>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</si>
  <si>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</si>
  <si>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</si>
  <si>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</si>
  <si>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</si>
  <si>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</si>
  <si>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</si>
  <si>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</si>
  <si>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</si>
  <si>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</si>
  <si>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</si>
  <si>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</si>
  <si>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</si>
  <si>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</si>
  <si>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</si>
  <si>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</si>
  <si>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</si>
  <si>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</si>
  <si>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</si>
  <si>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</si>
  <si>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</si>
  <si>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</si>
  <si>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</si>
  <si>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</si>
  <si>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</si>
  <si>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</si>
  <si>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</si>
  <si>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</si>
  <si>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</si>
  <si>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</si>
  <si>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</si>
  <si>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</si>
  <si>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</si>
  <si>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</si>
  <si>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</si>
  <si>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</si>
  <si>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</si>
  <si>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</si>
  <si>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</si>
  <si>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</si>
  <si>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</si>
  <si>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</si>
  <si>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</si>
  <si>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</si>
  <si>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</si>
  <si>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</si>
  <si>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</si>
  <si>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</si>
  <si>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</si>
  <si>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</si>
  <si>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</si>
  <si>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</si>
  <si>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</si>
  <si>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</si>
  <si>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</si>
  <si>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</si>
  <si>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</si>
  <si>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</si>
  <si>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</si>
  <si>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</si>
  <si>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</si>
  <si>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</si>
  <si>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</si>
  <si>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</si>
  <si>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</si>
  <si>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</si>
  <si>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</si>
  <si>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</si>
  <si>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</si>
  <si>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</si>
  <si>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</si>
  <si>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</si>
  <si>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</si>
  <si>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</si>
  <si>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</si>
  <si>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</si>
  <si>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</si>
  <si>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</si>
  <si>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</si>
  <si>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</si>
  <si>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</si>
  <si>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</si>
  <si>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</si>
  <si>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</si>
  <si>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</si>
  <si>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</si>
  <si>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</si>
  <si>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</si>
  <si>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</si>
  <si>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</si>
  <si>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</si>
  <si>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</si>
  <si>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</si>
  <si>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</si>
  <si>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</si>
  <si>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</si>
  <si>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</si>
  <si>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</si>
  <si>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</si>
  <si>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</si>
  <si>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</si>
  <si>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</si>
  <si>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</si>
  <si>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</si>
  <si>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</si>
  <si>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</si>
  <si>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</si>
  <si>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</si>
  <si>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</si>
  <si>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</si>
  <si>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</si>
  <si>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</si>
  <si>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</si>
  <si>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</si>
  <si>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</si>
  <si>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</si>
  <si>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</si>
  <si>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</si>
  <si>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</si>
  <si>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</si>
  <si>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</si>
  <si>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</si>
  <si>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</si>
  <si>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</si>
  <si>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</si>
  <si>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</si>
  <si>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</si>
  <si>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</si>
  <si>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</si>
  <si>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</si>
  <si>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</si>
  <si>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</si>
  <si>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</si>
  <si>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</si>
  <si>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</si>
  <si>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</si>
  <si>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</si>
  <si>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</si>
  <si>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</si>
  <si>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</si>
  <si>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</si>
  <si>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</si>
  <si>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</si>
  <si>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</si>
  <si>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</si>
  <si>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</si>
  <si>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</si>
  <si>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</si>
  <si>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</si>
  <si>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</si>
  <si>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</si>
  <si>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</si>
  <si>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</si>
  <si>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</si>
  <si>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</si>
  <si>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</si>
  <si>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</si>
  <si>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</si>
  <si>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</si>
  <si>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</si>
  <si>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</si>
  <si>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</si>
  <si>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</si>
  <si>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</si>
  <si>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</si>
  <si>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</si>
  <si>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</si>
  <si>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</si>
  <si>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</si>
  <si>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</si>
  <si>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</si>
  <si>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</si>
  <si>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</si>
  <si>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</si>
  <si>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</si>
  <si>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</si>
  <si>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</si>
  <si>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</si>
  <si>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</si>
  <si>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</si>
  <si>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</si>
  <si>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</si>
  <si>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</si>
  <si>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</si>
  <si>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</si>
  <si>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</si>
  <si>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</si>
  <si>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</si>
  <si>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</si>
  <si>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</si>
  <si>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</si>
  <si>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</si>
  <si>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</si>
  <si>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</si>
  <si>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</si>
  <si>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</si>
  <si>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</si>
  <si>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</si>
  <si>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</si>
  <si>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</si>
  <si>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</si>
  <si>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</si>
  <si>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</si>
  <si>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</si>
  <si>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</si>
  <si>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</si>
  <si>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</si>
  <si>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</si>
  <si>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</si>
  <si>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</si>
  <si>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</si>
  <si>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</si>
  <si>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</si>
  <si>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</si>
  <si>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</si>
  <si>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</si>
  <si>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</si>
  <si>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</si>
  <si>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</si>
  <si>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</si>
  <si>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</si>
  <si>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</si>
  <si>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</si>
  <si>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</si>
  <si>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</si>
  <si>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</si>
  <si>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</si>
  <si>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</si>
  <si>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</si>
  <si>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</si>
  <si>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</si>
  <si>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</si>
  <si>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</si>
  <si>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</si>
  <si>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</si>
  <si>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</si>
  <si>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</si>
  <si>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</si>
  <si>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</si>
  <si>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</si>
  <si>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</si>
  <si>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歴史活き活き！史跡等総合活用整備事業</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</si>
  <si>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</si>
  <si>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</si>
  <si>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</si>
  <si>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文化財保護法　第１条、第118条、第120条、第172条第５項</t>
    <rPh sb="0" eb="3">
      <t>ブンカザイ</t>
    </rPh>
    <rPh sb="3" eb="6">
      <t>ホゴホウ</t>
    </rPh>
    <rPh sb="7" eb="8">
      <t>ダイ</t>
    </rPh>
    <rPh sb="9" eb="10">
      <t>ジョウ</t>
    </rPh>
    <rPh sb="11" eb="12">
      <t>ダイ</t>
    </rPh>
    <rPh sb="15" eb="16">
      <t>ジョウ</t>
    </rPh>
    <rPh sb="17" eb="18">
      <t>ダイ</t>
    </rPh>
    <rPh sb="21" eb="22">
      <t>ジョウ</t>
    </rPh>
    <rPh sb="23" eb="24">
      <t>ダイ</t>
    </rPh>
    <rPh sb="27" eb="28">
      <t>ジョウ</t>
    </rPh>
    <rPh sb="28" eb="29">
      <t>ダイ</t>
    </rPh>
    <rPh sb="30" eb="31">
      <t>コウ</t>
    </rPh>
    <phoneticPr fontId="5"/>
  </si>
  <si>
    <t>文化財を活かした地域の個性ある活性化、まちづくりを推進するため、歴史的に由緒ある史跡等、登録記念物又は歴史の道の整備を国庫補助により促進し、積極的な公開・活用を図る。また、保存整備が完了した文化財て、地域の面的な広がりを持ち魅力あるものを対象に、観光客が長時間滞在できるよう、史跡等を訪れる来場者の利便性を高める施設・設備の整備を支援し、「文化財で稼ぐ」ための環境整備を行う。</t>
    <rPh sb="86" eb="88">
      <t>ホゾン</t>
    </rPh>
    <rPh sb="88" eb="90">
      <t>セイビ</t>
    </rPh>
    <rPh sb="91" eb="93">
      <t>カンリョウ</t>
    </rPh>
    <rPh sb="95" eb="97">
      <t>ブンカ</t>
    </rPh>
    <rPh sb="97" eb="98">
      <t>ザイ</t>
    </rPh>
    <rPh sb="100" eb="102">
      <t>チイキ</t>
    </rPh>
    <rPh sb="103" eb="105">
      <t>メンテキ</t>
    </rPh>
    <rPh sb="106" eb="107">
      <t>ヒロ</t>
    </rPh>
    <rPh sb="110" eb="111">
      <t>モ</t>
    </rPh>
    <rPh sb="112" eb="114">
      <t>ミリョク</t>
    </rPh>
    <rPh sb="119" eb="121">
      <t>タイショウ</t>
    </rPh>
    <rPh sb="123" eb="126">
      <t>カンコウキャク</t>
    </rPh>
    <rPh sb="127" eb="130">
      <t>チョウジカン</t>
    </rPh>
    <rPh sb="130" eb="132">
      <t>タイザイ</t>
    </rPh>
    <rPh sb="138" eb="140">
      <t>シセキ</t>
    </rPh>
    <rPh sb="140" eb="141">
      <t>トウ</t>
    </rPh>
    <rPh sb="142" eb="143">
      <t>オトズ</t>
    </rPh>
    <rPh sb="145" eb="148">
      <t>ライジョウシャ</t>
    </rPh>
    <rPh sb="149" eb="152">
      <t>リベンセイ</t>
    </rPh>
    <rPh sb="153" eb="154">
      <t>タカ</t>
    </rPh>
    <rPh sb="156" eb="158">
      <t>シセツ</t>
    </rPh>
    <rPh sb="159" eb="161">
      <t>セツビ</t>
    </rPh>
    <rPh sb="162" eb="164">
      <t>セイビ</t>
    </rPh>
    <rPh sb="165" eb="167">
      <t>シエン</t>
    </rPh>
    <rPh sb="170" eb="173">
      <t>ブンカザイ</t>
    </rPh>
    <rPh sb="174" eb="175">
      <t>カセ</t>
    </rPh>
    <rPh sb="180" eb="182">
      <t>カンキョウ</t>
    </rPh>
    <rPh sb="182" eb="184">
      <t>セイビ</t>
    </rPh>
    <rPh sb="185" eb="186">
      <t>オコナ</t>
    </rPh>
    <phoneticPr fontId="5"/>
  </si>
  <si>
    <t>文化財の保存活用による国民の文化的生活の向上を図るため、補助を行う（補助率：原則５０パーセント）。
　（１）保存整備に係る事業
　　　　修理・環境整備・防災施設設置・災害復旧等
　（２）活用整備及び活用整備に関連する普及・啓発事業
　　　　復元的整備・歴史的建造物の復元・ガイダンス施設の設置・災害防止対策・現場説明会・体験学習会等</t>
  </si>
  <si>
    <t>-</t>
  </si>
  <si>
    <t>-</t>
    <phoneticPr fontId="5"/>
  </si>
  <si>
    <t>-</t>
    <phoneticPr fontId="5"/>
  </si>
  <si>
    <t>-</t>
    <phoneticPr fontId="5"/>
  </si>
  <si>
    <t>新27-0042</t>
    <phoneticPr fontId="5"/>
  </si>
  <si>
    <t>371</t>
    <phoneticPr fontId="5"/>
  </si>
  <si>
    <t>各補助事業者がハード整備を行う際に設定する当該事業により得られる効果について、８０％以上の達成度を目指す</t>
    <phoneticPr fontId="5"/>
  </si>
  <si>
    <t>各補助事業者に対するアンケート調査</t>
    <phoneticPr fontId="5"/>
  </si>
  <si>
    <t>％</t>
    <phoneticPr fontId="5"/>
  </si>
  <si>
    <t>補助事業実施件数</t>
    <phoneticPr fontId="5"/>
  </si>
  <si>
    <t>件</t>
    <rPh sb="0" eb="1">
      <t>ケン</t>
    </rPh>
    <phoneticPr fontId="5"/>
  </si>
  <si>
    <t>-</t>
    <phoneticPr fontId="5"/>
  </si>
  <si>
    <t>１件あたりの補助金交付額
補助金総額／交付件数　　　　　　　　　　　　</t>
    <phoneticPr fontId="5"/>
  </si>
  <si>
    <t>千円</t>
    <rPh sb="0" eb="1">
      <t>セン</t>
    </rPh>
    <rPh sb="1" eb="2">
      <t>エン</t>
    </rPh>
    <phoneticPr fontId="5"/>
  </si>
  <si>
    <t>　千円/件</t>
    <phoneticPr fontId="5"/>
  </si>
  <si>
    <t>6,408,933千円
／411件</t>
    <phoneticPr fontId="5"/>
  </si>
  <si>
    <t>文化財建造物等を活用した地域活性化事業</t>
    <phoneticPr fontId="5"/>
  </si>
  <si>
    <t>地域の特色ある埋蔵文化財活用事業</t>
    <phoneticPr fontId="5"/>
  </si>
  <si>
    <t>類似事業は、文化的建造物等や埋蔵文化財への支援であり、補助対象は明確に区分されているため、事業内容が重複することはない。</t>
    <phoneticPr fontId="5"/>
  </si>
  <si>
    <t>6,155,165
千円
／472件</t>
    <rPh sb="10" eb="12">
      <t>センエン</t>
    </rPh>
    <rPh sb="17" eb="18">
      <t>ケン</t>
    </rPh>
    <phoneticPr fontId="5"/>
  </si>
  <si>
    <t>・文化芸術立国プラン（平成２６年３月策定）
・文化芸術推進基本計画（平成30年3月6日閣議決定）</t>
    <rPh sb="27" eb="29">
      <t>スイシン</t>
    </rPh>
    <rPh sb="29" eb="31">
      <t>キホン</t>
    </rPh>
    <rPh sb="31" eb="33">
      <t>ケイカク</t>
    </rPh>
    <phoneticPr fontId="5"/>
  </si>
  <si>
    <t>-</t>
    <phoneticPr fontId="5"/>
  </si>
  <si>
    <t>-</t>
    <phoneticPr fontId="5"/>
  </si>
  <si>
    <t>文化財の公開活用の推進は、文化芸術立国中期プランの重点事項や文化芸術推進基本計画に挙げられており、国として実施する必要がある。</t>
    <rPh sb="34" eb="36">
      <t>スイシン</t>
    </rPh>
    <rPh sb="36" eb="38">
      <t>キホン</t>
    </rPh>
    <rPh sb="38" eb="40">
      <t>ケイカク</t>
    </rPh>
    <phoneticPr fontId="5"/>
  </si>
  <si>
    <t>文化財の公開活用の推進は、文化芸術立国中期プランの重点事項や文化芸術推進基本計画に挙げられており、国として実施する必要がある。</t>
    <phoneticPr fontId="5"/>
  </si>
  <si>
    <t>政策目標の達成手段に設定されており、優先度は高い。</t>
    <phoneticPr fontId="5"/>
  </si>
  <si>
    <t>無</t>
  </si>
  <si>
    <t>補助対象事業については、全都道府県から事業計画聴取を行い、事業の緊急性・有効性を勘案して決定している。
補助対象経費については、補助要項で厳格に定められている。</t>
    <phoneticPr fontId="5"/>
  </si>
  <si>
    <t>‐</t>
  </si>
  <si>
    <t>補助事業者とのヒアリングに基づき必要な額を精査しており、負担関係は妥当である。</t>
    <phoneticPr fontId="5"/>
  </si>
  <si>
    <t>事業者が所在する都道府県・市町村の会計規則等に基づき契約等を行うことで効果的・効率的な執行を行うよう努めている。</t>
    <phoneticPr fontId="5"/>
  </si>
  <si>
    <t>-</t>
    <phoneticPr fontId="5"/>
  </si>
  <si>
    <t>補助対象経費については、補助要項で厳格に定められている。</t>
    <phoneticPr fontId="5"/>
  </si>
  <si>
    <t>-</t>
    <phoneticPr fontId="5"/>
  </si>
  <si>
    <t>事業が適切に執行されていることを実績報告書の精査や実地検査等により確認し、アンケート調査により補助事業者の事業に係る達成度が高いことを確認できていることから、成果目標は妥当なものである。</t>
    <phoneticPr fontId="5"/>
  </si>
  <si>
    <t>実績報告書の精査を行うとともに実地検査等を行うことで、事業内容を確認し、適正かつ効果的に補助金が執行されるよう努めている。</t>
    <phoneticPr fontId="5"/>
  </si>
  <si>
    <t>当初見込みを上回る活動実績である。</t>
    <phoneticPr fontId="5"/>
  </si>
  <si>
    <t>史跡の整備やガイダンス施設等の整備が完了した事業については、一般に公開され、ＨＰ等による周知も行われるなど、活用が図られている。</t>
    <phoneticPr fontId="5"/>
  </si>
  <si>
    <t>　本事業は、歴史的に由緒ある史跡等を整備することで文化財の保存活用による国民の文化的生活の向上を図るとともに、史跡等を活かした地域の個性ある活性化、まちづくりを推進するものである。事業の実施にあたっては、全都道府県からヒアリングを行い、事業の緊急性・有効性を勘案して決定する等、効率的な執行に努めている。</t>
    <phoneticPr fontId="5"/>
  </si>
  <si>
    <t>引き続き、支出先の選定にあたっては、全都道府県からヒアリングを行い、事業の緊急性・有効性を勘案して決定することで競争性・妥当性を確保する。また、補助金交付の際には、事業経費の費目・使途の内容を厳正に審査するなど、適正に補助金が執行されるように努める。</t>
    <phoneticPr fontId="5"/>
  </si>
  <si>
    <t>A.熊本県</t>
    <rPh sb="2" eb="5">
      <t>クマモトケン</t>
    </rPh>
    <phoneticPr fontId="5"/>
  </si>
  <si>
    <t>B.熊本県熊本市</t>
    <rPh sb="2" eb="5">
      <t>クマモトケン</t>
    </rPh>
    <rPh sb="5" eb="8">
      <t>クマモトシ</t>
    </rPh>
    <phoneticPr fontId="5"/>
  </si>
  <si>
    <t>補助金</t>
    <rPh sb="0" eb="3">
      <t>ホジョキン</t>
    </rPh>
    <phoneticPr fontId="5"/>
  </si>
  <si>
    <t>文化財等保存整備費補助金(支出委任)</t>
    <rPh sb="0" eb="3">
      <t>ブンカザイ</t>
    </rPh>
    <rPh sb="3" eb="4">
      <t>トウ</t>
    </rPh>
    <rPh sb="4" eb="6">
      <t>ホゾン</t>
    </rPh>
    <rPh sb="6" eb="8">
      <t>セイビ</t>
    </rPh>
    <rPh sb="8" eb="9">
      <t>ヒ</t>
    </rPh>
    <rPh sb="9" eb="12">
      <t>ホジョキン</t>
    </rPh>
    <rPh sb="13" eb="15">
      <t>シシュツ</t>
    </rPh>
    <rPh sb="15" eb="17">
      <t>イニン</t>
    </rPh>
    <phoneticPr fontId="5"/>
  </si>
  <si>
    <t>事業費</t>
    <rPh sb="0" eb="3">
      <t>ジギョウヒ</t>
    </rPh>
    <phoneticPr fontId="5"/>
  </si>
  <si>
    <t>平成29年熊本地震被災文化財復旧整備事業等</t>
    <rPh sb="0" eb="2">
      <t>ヘイセイ</t>
    </rPh>
    <rPh sb="4" eb="5">
      <t>ネン</t>
    </rPh>
    <rPh sb="5" eb="7">
      <t>クマモト</t>
    </rPh>
    <rPh sb="7" eb="9">
      <t>ジシン</t>
    </rPh>
    <rPh sb="9" eb="11">
      <t>ヒサイ</t>
    </rPh>
    <rPh sb="11" eb="14">
      <t>ブンカザイ</t>
    </rPh>
    <rPh sb="14" eb="16">
      <t>フッキュウ</t>
    </rPh>
    <rPh sb="16" eb="18">
      <t>セイビ</t>
    </rPh>
    <rPh sb="18" eb="20">
      <t>ジギョウ</t>
    </rPh>
    <rPh sb="20" eb="21">
      <t>トウ</t>
    </rPh>
    <phoneticPr fontId="5"/>
  </si>
  <si>
    <t>熊本県</t>
    <rPh sb="0" eb="3">
      <t>クマモトケン</t>
    </rPh>
    <phoneticPr fontId="5"/>
  </si>
  <si>
    <t>奈良県</t>
    <rPh sb="0" eb="3">
      <t>ナラケン</t>
    </rPh>
    <phoneticPr fontId="5"/>
  </si>
  <si>
    <t>京都府</t>
    <rPh sb="0" eb="3">
      <t>キョウトフ</t>
    </rPh>
    <phoneticPr fontId="5"/>
  </si>
  <si>
    <t>熊本県熊本市</t>
    <rPh sb="0" eb="3">
      <t>クマモトケン</t>
    </rPh>
    <rPh sb="3" eb="6">
      <t>クマモトシ</t>
    </rPh>
    <phoneticPr fontId="5"/>
  </si>
  <si>
    <t>熊本城跡整備</t>
    <rPh sb="0" eb="3">
      <t>クマモトジョウ</t>
    </rPh>
    <rPh sb="3" eb="4">
      <t>アト</t>
    </rPh>
    <rPh sb="4" eb="6">
      <t>セイビ</t>
    </rPh>
    <phoneticPr fontId="5"/>
  </si>
  <si>
    <t>補助金等交付</t>
  </si>
  <si>
    <t>-</t>
    <phoneticPr fontId="5"/>
  </si>
  <si>
    <t>-</t>
    <phoneticPr fontId="5"/>
  </si>
  <si>
    <t>-</t>
    <phoneticPr fontId="5"/>
  </si>
  <si>
    <t>6,549,976
千円
／450件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</si>
  <si>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</si>
  <si>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</si>
  <si>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</si>
  <si>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</si>
  <si>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</si>
  <si>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</si>
  <si>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</si>
  <si>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</si>
  <si>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</si>
  <si>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</si>
  <si>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</si>
  <si>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文化財の保存及び活用の実現</t>
    <rPh sb="5" eb="8">
      <t>ブンカザイ</t>
    </rPh>
    <rPh sb="9" eb="11">
      <t>ホゾン</t>
    </rPh>
    <rPh sb="11" eb="12">
      <t>オヨ</t>
    </rPh>
    <rPh sb="13" eb="15">
      <t>カツヨウ</t>
    </rPh>
    <rPh sb="16" eb="18">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</si>
  <si>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</si>
  <si>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</si>
  <si>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</si>
  <si>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</si>
  <si>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t>
    <phoneticPr fontId="5"/>
  </si>
  <si>
    <t>回</t>
    <rPh sb="0" eb="1">
      <t>カイ</t>
    </rPh>
    <phoneticPr fontId="5"/>
  </si>
  <si>
    <t>-</t>
    <phoneticPr fontId="5"/>
  </si>
  <si>
    <t>-</t>
    <phoneticPr fontId="5"/>
  </si>
  <si>
    <t>政策評価においては、文化財の適切な保存に配慮しつつ、積極的な公開活用を行い、広く国民が文化財に親しむ機会の充実を図ることととしている。本事業においては、国庫補助により歴史的に由緒のある史跡等を整備することで文化財の保存活用を図り、広く国民が史跡等に親しむ機会の充実に努めており、本事業は政策評価の目標達成のための手段の一つである。</t>
    <rPh sb="76" eb="78">
      <t>コッコ</t>
    </rPh>
    <rPh sb="78" eb="80">
      <t>ホジョ</t>
    </rPh>
    <rPh sb="83" eb="86">
      <t>レキシテキ</t>
    </rPh>
    <rPh sb="87" eb="89">
      <t>ユイショ</t>
    </rPh>
    <rPh sb="92" eb="94">
      <t>シセキ</t>
    </rPh>
    <rPh sb="94" eb="95">
      <t>トウ</t>
    </rPh>
    <rPh sb="96" eb="98">
      <t>セイビ</t>
    </rPh>
    <rPh sb="103" eb="106">
      <t>ブンカザイ</t>
    </rPh>
    <rPh sb="107" eb="109">
      <t>ホゾン</t>
    </rPh>
    <rPh sb="109" eb="111">
      <t>カツヨウ</t>
    </rPh>
    <rPh sb="112" eb="113">
      <t>ハカ</t>
    </rPh>
    <rPh sb="115" eb="116">
      <t>ヒロ</t>
    </rPh>
    <rPh sb="117" eb="119">
      <t>コクミン</t>
    </rPh>
    <rPh sb="120" eb="122">
      <t>シセキ</t>
    </rPh>
    <rPh sb="122" eb="123">
      <t>トウ</t>
    </rPh>
    <rPh sb="124" eb="125">
      <t>シタ</t>
    </rPh>
    <rPh sb="127" eb="129">
      <t>キカイ</t>
    </rPh>
    <rPh sb="130" eb="132">
      <t>ジュウジツ</t>
    </rPh>
    <rPh sb="133" eb="134">
      <t>ツト</t>
    </rPh>
    <rPh sb="139" eb="140">
      <t>ホン</t>
    </rPh>
    <rPh sb="140" eb="142">
      <t>ジギョウ</t>
    </rPh>
    <rPh sb="143" eb="145">
      <t>セイサク</t>
    </rPh>
    <rPh sb="145" eb="147">
      <t>ヒョウカ</t>
    </rPh>
    <rPh sb="148" eb="150">
      <t>モクヒョウ</t>
    </rPh>
    <rPh sb="150" eb="152">
      <t>タッセイ</t>
    </rPh>
    <rPh sb="156" eb="158">
      <t>シュダン</t>
    </rPh>
    <rPh sb="159" eb="160">
      <t>ヒト</t>
    </rPh>
    <phoneticPr fontId="5"/>
  </si>
  <si>
    <t>7,162,313千円
／471件</t>
    <phoneticPr fontId="5"/>
  </si>
  <si>
    <t>補助事業者からのアンケート調査に基づく数値</t>
    <rPh sb="0" eb="2">
      <t>ホジョ</t>
    </rPh>
    <rPh sb="2" eb="4">
      <t>ジギョウ</t>
    </rPh>
    <rPh sb="4" eb="5">
      <t>シャ</t>
    </rPh>
    <rPh sb="13" eb="15">
      <t>チョウサ</t>
    </rPh>
    <rPh sb="16" eb="17">
      <t>モト</t>
    </rPh>
    <rPh sb="19" eb="21">
      <t>スウチ</t>
    </rPh>
    <phoneticPr fontId="5"/>
  </si>
  <si>
    <t>国宝重要文化財等保存・活用事業費補助金</t>
    <rPh sb="0" eb="2">
      <t>コクホウ</t>
    </rPh>
    <rPh sb="2" eb="4">
      <t>ジュウヨウ</t>
    </rPh>
    <rPh sb="4" eb="7">
      <t>ブンカザイ</t>
    </rPh>
    <rPh sb="7" eb="8">
      <t>トウ</t>
    </rPh>
    <rPh sb="8" eb="10">
      <t>ホゾン</t>
    </rPh>
    <rPh sb="11" eb="13">
      <t>カツヨウ</t>
    </rPh>
    <rPh sb="13" eb="16">
      <t>ジギョウヒ</t>
    </rPh>
    <rPh sb="16" eb="19">
      <t>ホジョキン</t>
    </rPh>
    <phoneticPr fontId="5"/>
  </si>
  <si>
    <t>熊本地震対応の追加による増</t>
    <rPh sb="0" eb="2">
      <t>クマモト</t>
    </rPh>
    <rPh sb="2" eb="4">
      <t>ジシン</t>
    </rPh>
    <rPh sb="4" eb="6">
      <t>タイオウ</t>
    </rPh>
    <rPh sb="7" eb="9">
      <t>ツイカ</t>
    </rPh>
    <rPh sb="12" eb="13">
      <t>ゾウ</t>
    </rPh>
    <phoneticPr fontId="5"/>
  </si>
  <si>
    <t>１．事業評価の観点：
  本事業は、文化振興及び魅力ある地域づくりに資することを目的とし、所有者等が実施する国指定等文化財の公開活用整備等を支援するものであり、予算執行状況の観点から検証を行った。
２．所見：
  本事業は事業の緊急性・有効性を勘案して補助対象を決定している。また、補助対象についても各事業要項で厳格に定められている。しかし、翌年度への繰越しが見られるため、計画に基づいた適切な予算執行に努めるとともに、積算単価を再検証するなど、引き続きコスト削減に努めるべきである。</t>
    <phoneticPr fontId="5"/>
  </si>
  <si>
    <t>執行等改善</t>
  </si>
  <si>
    <t>平成３０年度への繰越しは、平成２８年度地震に係る災害復旧事業について文化財の修復方法の検討による事業の遅れなどによって生じたものであり、今後は事業の進捗状況を踏まえて適切に見直しを行うことにより計画的な予算執行に努めてまいりたい。</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</si>
  <si>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</si>
  <si>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</si>
  <si>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</si>
  <si>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東京都</t>
    <rPh sb="0" eb="2">
      <t>トウキョウ</t>
    </rPh>
    <rPh sb="2" eb="3">
      <t>ト</t>
    </rPh>
    <phoneticPr fontId="5"/>
  </si>
  <si>
    <t>福岡県</t>
    <rPh sb="0" eb="3">
      <t>フクオカケン</t>
    </rPh>
    <phoneticPr fontId="5"/>
  </si>
  <si>
    <t>鳥取県</t>
    <rPh sb="0" eb="3">
      <t>トットリケン</t>
    </rPh>
    <phoneticPr fontId="5"/>
  </si>
  <si>
    <t>神奈川県</t>
    <rPh sb="0" eb="4">
      <t>カナガワケン</t>
    </rPh>
    <phoneticPr fontId="5"/>
  </si>
  <si>
    <t>青森県</t>
    <rPh sb="0" eb="3">
      <t>アオモリケン</t>
    </rPh>
    <phoneticPr fontId="5"/>
  </si>
  <si>
    <t>島根県</t>
    <rPh sb="0" eb="3">
      <t>シマネケン</t>
    </rPh>
    <phoneticPr fontId="5"/>
  </si>
  <si>
    <t>大分県</t>
    <rPh sb="0" eb="3">
      <t>オオイタケン</t>
    </rPh>
    <phoneticPr fontId="5"/>
  </si>
  <si>
    <t>-</t>
    <phoneticPr fontId="5"/>
  </si>
  <si>
    <t>奈良県田原本町</t>
    <rPh sb="0" eb="3">
      <t>ナラケン</t>
    </rPh>
    <rPh sb="3" eb="5">
      <t>タハラ</t>
    </rPh>
    <rPh sb="5" eb="7">
      <t>ホンマチ</t>
    </rPh>
    <phoneticPr fontId="5"/>
  </si>
  <si>
    <t>東京都千代田区</t>
    <rPh sb="0" eb="2">
      <t>トウキョウ</t>
    </rPh>
    <rPh sb="2" eb="3">
      <t>ト</t>
    </rPh>
    <rPh sb="3" eb="7">
      <t>チヨダク</t>
    </rPh>
    <phoneticPr fontId="5"/>
  </si>
  <si>
    <t>唐古・鍵遺跡整備</t>
    <rPh sb="6" eb="8">
      <t>セイビ</t>
    </rPh>
    <phoneticPr fontId="5"/>
  </si>
  <si>
    <t>常盤橋門跡整備</t>
    <rPh sb="5" eb="7">
      <t>セイビ</t>
    </rPh>
    <phoneticPr fontId="5"/>
  </si>
  <si>
    <t>鳥取県鳥取市</t>
    <rPh sb="0" eb="3">
      <t>トットリケン</t>
    </rPh>
    <rPh sb="3" eb="6">
      <t>トットリシ</t>
    </rPh>
    <phoneticPr fontId="5"/>
  </si>
  <si>
    <t>鳥取城跡附太閤ヶ平整備</t>
    <rPh sb="9" eb="11">
      <t>セイビ</t>
    </rPh>
    <phoneticPr fontId="5"/>
  </si>
  <si>
    <t>青森県弘前市</t>
    <rPh sb="0" eb="3">
      <t>アオモリケン</t>
    </rPh>
    <rPh sb="3" eb="6">
      <t>ヒロサキシ</t>
    </rPh>
    <phoneticPr fontId="5"/>
  </si>
  <si>
    <t>津軽氏城跡整備</t>
    <rPh sb="5" eb="7">
      <t>セイビ</t>
    </rPh>
    <phoneticPr fontId="5"/>
  </si>
  <si>
    <t>東京都府中市</t>
    <rPh sb="0" eb="2">
      <t>トウキョウ</t>
    </rPh>
    <rPh sb="2" eb="3">
      <t>ト</t>
    </rPh>
    <rPh sb="3" eb="6">
      <t>フチュウシ</t>
    </rPh>
    <phoneticPr fontId="5"/>
  </si>
  <si>
    <t>武蔵国府跡整備</t>
    <rPh sb="5" eb="7">
      <t>セイビ</t>
    </rPh>
    <phoneticPr fontId="5"/>
  </si>
  <si>
    <t>奈良県斑鳩町</t>
    <rPh sb="0" eb="3">
      <t>ナラケン</t>
    </rPh>
    <phoneticPr fontId="5"/>
  </si>
  <si>
    <t>中宮寺跡整備</t>
    <rPh sb="4" eb="6">
      <t>セイビ</t>
    </rPh>
    <phoneticPr fontId="5"/>
  </si>
  <si>
    <t>新潟県上越市</t>
    <rPh sb="0" eb="3">
      <t>ニイガタケン</t>
    </rPh>
    <rPh sb="3" eb="6">
      <t>ジョウエツシ</t>
    </rPh>
    <phoneticPr fontId="5"/>
  </si>
  <si>
    <t>埼玉県蓮田市</t>
    <rPh sb="0" eb="3">
      <t>サイタマケン</t>
    </rPh>
    <rPh sb="3" eb="5">
      <t>ハスダ</t>
    </rPh>
    <rPh sb="5" eb="6">
      <t>シ</t>
    </rPh>
    <phoneticPr fontId="5"/>
  </si>
  <si>
    <t>黒浜貝塚整備</t>
    <rPh sb="4" eb="6">
      <t>セイビ</t>
    </rPh>
    <phoneticPr fontId="5"/>
  </si>
  <si>
    <t>春日山城跡整備</t>
    <rPh sb="5" eb="7">
      <t>セイビ</t>
    </rPh>
    <phoneticPr fontId="5"/>
  </si>
  <si>
    <t>東京都国分寺市</t>
    <rPh sb="0" eb="2">
      <t>トウキョウ</t>
    </rPh>
    <rPh sb="2" eb="3">
      <t>ト</t>
    </rPh>
    <rPh sb="3" eb="7">
      <t>コクブンジシ</t>
    </rPh>
    <phoneticPr fontId="5"/>
  </si>
  <si>
    <t>武蔵国分寺跡附東山道武蔵路跡整備</t>
    <rPh sb="14" eb="16">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</si>
</sst>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292100</xdr:rowOff>
    </xdr:from>
    <xdr:to>
      <xdr:col>40</xdr:col>
      <xdr:colOff>3299</xdr:colOff>
      <xdr:row>768</xdr:row>
      <xdr:rowOff>310574</xdr:rowOff>
    </xdr:to>
    <xdr:grpSp>
      <xdr:nvGrpSpPr>
        <xdr:cNvPr id="2" name="グループ化 1">
          <a:extLst>
            <a:ext uri="{FF2B5EF4-FFF2-40B4-BE49-F238E27FC236}">
              <a16:creationId xmlns:a16="http://schemas.microsoft.com/office/drawing/2014/main" id="{9A635B9B-1EF2-47FA-8DCA-05824C2D85B4}"/>
            </a:ext>
          </a:extLst>
        </xdr:cNvPr>
        <xdr:cNvGrpSpPr/>
      </xdr:nvGrpSpPr>
      <xdr:grpSpPr>
        <a:xfrm>
          <a:off x="4064000" y="43802300"/>
          <a:ext cx="4067299" cy="10737274"/>
          <a:chOff x="4418611" y="744681"/>
          <a:chExt cx="4067299" cy="10737274"/>
        </a:xfrm>
      </xdr:grpSpPr>
      <xdr:grpSp>
        <xdr:nvGrpSpPr>
          <xdr:cNvPr id="3" name="グループ化 2">
            <a:extLst>
              <a:ext uri="{FF2B5EF4-FFF2-40B4-BE49-F238E27FC236}">
                <a16:creationId xmlns:a16="http://schemas.microsoft.com/office/drawing/2014/main" id="{E012534A-E981-40D4-B68E-D86C4F99CCE3}"/>
              </a:ext>
            </a:extLst>
          </xdr:cNvPr>
          <xdr:cNvGrpSpPr/>
        </xdr:nvGrpSpPr>
        <xdr:grpSpPr>
          <a:xfrm>
            <a:off x="4418611" y="744681"/>
            <a:ext cx="4067299" cy="10737274"/>
            <a:chOff x="4340679" y="759526"/>
            <a:chExt cx="3995711" cy="10405022"/>
          </a:xfrm>
        </xdr:grpSpPr>
        <xdr:sp macro="" textlink="">
          <xdr:nvSpPr>
            <xdr:cNvPr id="5" name="正方形/長方形 4">
              <a:extLst>
                <a:ext uri="{FF2B5EF4-FFF2-40B4-BE49-F238E27FC236}">
                  <a16:creationId xmlns:a16="http://schemas.microsoft.com/office/drawing/2014/main" id="{6C4B4CED-3E86-452E-A743-69E30BCFAC75}"/>
                </a:ext>
              </a:extLst>
            </xdr:cNvPr>
            <xdr:cNvSpPr/>
          </xdr:nvSpPr>
          <xdr:spPr>
            <a:xfrm>
              <a:off x="4476750" y="759526"/>
              <a:ext cx="342900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6,567</a:t>
              </a:r>
              <a:r>
                <a:rPr kumimoji="1" lang="ja-JP" altLang="en-US" sz="1100">
                  <a:solidFill>
                    <a:sysClr val="windowText" lastClr="000000"/>
                  </a:solidFill>
                </a:rPr>
                <a:t>百万円</a:t>
              </a:r>
            </a:p>
          </xdr:txBody>
        </xdr:sp>
        <xdr:sp macro="" textlink="">
          <xdr:nvSpPr>
            <xdr:cNvPr id="6" name="下矢印 16">
              <a:extLst>
                <a:ext uri="{FF2B5EF4-FFF2-40B4-BE49-F238E27FC236}">
                  <a16:creationId xmlns:a16="http://schemas.microsoft.com/office/drawing/2014/main" id="{1B22B8C4-D7D0-4E15-B564-5DB33513B457}"/>
                </a:ext>
              </a:extLst>
            </xdr:cNvPr>
            <xdr:cNvSpPr/>
          </xdr:nvSpPr>
          <xdr:spPr>
            <a:xfrm>
              <a:off x="6044131" y="3324045"/>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F2D42210-1425-4DF5-872A-70D1B15FDD79}"/>
                </a:ext>
              </a:extLst>
            </xdr:cNvPr>
            <xdr:cNvSpPr/>
          </xdr:nvSpPr>
          <xdr:spPr>
            <a:xfrm>
              <a:off x="4531180" y="4574270"/>
              <a:ext cx="344260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en-US" altLang="ja-JP" sz="1100">
                  <a:solidFill>
                    <a:sysClr val="windowText" lastClr="000000"/>
                  </a:solidFill>
                  <a:effectLst/>
                  <a:latin typeface="+mj-ea"/>
                  <a:ea typeface="+mj-ea"/>
                  <a:cs typeface="+mn-cs"/>
                </a:rPr>
                <a:t>6,567</a:t>
              </a:r>
              <a:r>
                <a:rPr kumimoji="1" lang="ja-JP" altLang="en-US" sz="1100">
                  <a:solidFill>
                    <a:sysClr val="windowText" lastClr="000000"/>
                  </a:solidFill>
                  <a:latin typeface="+mj-ea"/>
                  <a:ea typeface="+mj-ea"/>
                </a:rPr>
                <a:t>百万円</a:t>
              </a:r>
            </a:p>
          </xdr:txBody>
        </xdr:sp>
        <xdr:sp macro="" textlink="">
          <xdr:nvSpPr>
            <xdr:cNvPr id="8" name="下矢印 19">
              <a:extLst>
                <a:ext uri="{FF2B5EF4-FFF2-40B4-BE49-F238E27FC236}">
                  <a16:creationId xmlns:a16="http://schemas.microsoft.com/office/drawing/2014/main" id="{E760464F-B41F-4F09-9191-5EB0491D1425}"/>
                </a:ext>
              </a:extLst>
            </xdr:cNvPr>
            <xdr:cNvSpPr/>
          </xdr:nvSpPr>
          <xdr:spPr>
            <a:xfrm>
              <a:off x="6148906" y="7980878"/>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E2E37FF3-35E7-4016-A231-5484A521D328}"/>
                </a:ext>
              </a:extLst>
            </xdr:cNvPr>
            <xdr:cNvSpPr/>
          </xdr:nvSpPr>
          <xdr:spPr>
            <a:xfrm>
              <a:off x="4610462" y="9068164"/>
              <a:ext cx="355579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Ｂ．</a:t>
              </a:r>
              <a:r>
                <a:rPr lang="ja-JP" altLang="ja-JP" sz="1100" b="0" i="0" baseline="0">
                  <a:solidFill>
                    <a:sysClr val="windowText" lastClr="000000"/>
                  </a:solidFill>
                  <a:effectLst/>
                  <a:latin typeface="+mn-lt"/>
                  <a:ea typeface="+mn-ea"/>
                  <a:cs typeface="+mn-cs"/>
                </a:rPr>
                <a:t>所有者、文化財保護法で管理を行うべきものに</a:t>
              </a:r>
              <a:r>
                <a:rPr lang="ja-JP" altLang="ja-JP" sz="1100" b="0" i="0" baseline="0">
                  <a:solidFill>
                    <a:sysClr val="windowText" lastClr="000000"/>
                  </a:solidFill>
                  <a:effectLst/>
                  <a:latin typeface="Bodoni MT Condensed" panose="02070606080606020203" pitchFamily="18" charset="0"/>
                  <a:ea typeface="+mn-ea"/>
                  <a:cs typeface="+mn-cs"/>
                </a:rPr>
                <a:t>指</a:t>
              </a:r>
              <a:r>
                <a:rPr lang="ja-JP" altLang="ja-JP" sz="1100" b="0" i="0" baseline="0">
                  <a:solidFill>
                    <a:sysClr val="windowText" lastClr="000000"/>
                  </a:solidFill>
                  <a:effectLst/>
                  <a:latin typeface="+mn-lt"/>
                  <a:ea typeface="+mn-ea"/>
                  <a:cs typeface="+mn-cs"/>
                </a:rPr>
                <a:t>定された管理団体・地方公共団体・その他法人</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（全</a:t>
              </a:r>
              <a:r>
                <a:rPr lang="ja-JP" altLang="en-US" sz="1100" b="0" i="0" baseline="0">
                  <a:solidFill>
                    <a:sysClr val="windowText" lastClr="000000"/>
                  </a:solidFill>
                  <a:effectLst/>
                  <a:latin typeface="+mn-lt"/>
                  <a:ea typeface="+mn-ea"/>
                  <a:cs typeface="+mn-cs"/>
                </a:rPr>
                <a:t>３７９</a:t>
              </a:r>
              <a:r>
                <a:rPr lang="ja-JP" altLang="ja-JP" sz="1100" b="0" i="0" baseline="0">
                  <a:solidFill>
                    <a:sysClr val="windowText" lastClr="000000"/>
                  </a:solidFill>
                  <a:effectLst/>
                  <a:latin typeface="+mn-lt"/>
                  <a:ea typeface="+mn-ea"/>
                  <a:cs typeface="+mn-cs"/>
                </a:rPr>
                <a:t>機関）</a:t>
              </a:r>
              <a:endParaRPr lang="ja-JP" altLang="ja-JP">
                <a:solidFill>
                  <a:sysClr val="windowText" lastClr="000000"/>
                </a:solidFill>
                <a:effectLst/>
              </a:endParaRPr>
            </a:p>
            <a:p>
              <a:pPr algn="ctr"/>
              <a:r>
                <a:rPr kumimoji="1" lang="en-US" altLang="ja-JP" sz="1100">
                  <a:solidFill>
                    <a:sysClr val="windowText" lastClr="000000"/>
                  </a:solidFill>
                  <a:latin typeface="+mj-ea"/>
                  <a:ea typeface="+mj-ea"/>
                </a:rPr>
                <a:t>6,567</a:t>
              </a:r>
              <a:r>
                <a:rPr kumimoji="1" lang="ja-JP" altLang="en-US" sz="1100">
                  <a:solidFill>
                    <a:sysClr val="windowText" lastClr="000000"/>
                  </a:solidFill>
                </a:rPr>
                <a:t>百万円</a:t>
              </a:r>
            </a:p>
          </xdr:txBody>
        </xdr:sp>
        <xdr:sp macro="" textlink="">
          <xdr:nvSpPr>
            <xdr:cNvPr id="10" name="大かっこ 9">
              <a:extLst>
                <a:ext uri="{FF2B5EF4-FFF2-40B4-BE49-F238E27FC236}">
                  <a16:creationId xmlns:a16="http://schemas.microsoft.com/office/drawing/2014/main" id="{F33B834F-9173-4FBE-8160-CBDF1124D4CF}"/>
                </a:ext>
              </a:extLst>
            </xdr:cNvPr>
            <xdr:cNvSpPr/>
          </xdr:nvSpPr>
          <xdr:spPr>
            <a:xfrm>
              <a:off x="4474357" y="10269768"/>
              <a:ext cx="3862033" cy="8947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史跡等の保存整備に係る事業、活用整備及び活用整備に関連する普及・啓発事業の実施に必要な経費を支出する。</a:t>
              </a:r>
              <a:endParaRPr lang="ja-JP" altLang="ja-JP">
                <a:effectLst/>
              </a:endParaRPr>
            </a:p>
          </xdr:txBody>
        </xdr:sp>
        <xdr:sp macro="" textlink="">
          <xdr:nvSpPr>
            <xdr:cNvPr id="11" name="テキスト ボックス 10">
              <a:extLst>
                <a:ext uri="{FF2B5EF4-FFF2-40B4-BE49-F238E27FC236}">
                  <a16:creationId xmlns:a16="http://schemas.microsoft.com/office/drawing/2014/main" id="{1066D328-755F-43E3-AB34-8318FBDF1220}"/>
                </a:ext>
              </a:extLst>
            </xdr:cNvPr>
            <xdr:cNvSpPr txBox="1"/>
          </xdr:nvSpPr>
          <xdr:spPr>
            <a:xfrm>
              <a:off x="4393868" y="4259265"/>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12" name="テキスト ボックス 11">
              <a:extLst>
                <a:ext uri="{FF2B5EF4-FFF2-40B4-BE49-F238E27FC236}">
                  <a16:creationId xmlns:a16="http://schemas.microsoft.com/office/drawing/2014/main" id="{F8159618-2FED-42C2-AD6E-55E69BDF81C1}"/>
                </a:ext>
              </a:extLst>
            </xdr:cNvPr>
            <xdr:cNvSpPr txBox="1"/>
          </xdr:nvSpPr>
          <xdr:spPr>
            <a:xfrm>
              <a:off x="4550258" y="8732574"/>
              <a:ext cx="2627395" cy="257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BDEC3EA8-AA2B-4C63-9983-E17951B15A2F}"/>
                </a:ext>
              </a:extLst>
            </xdr:cNvPr>
            <xdr:cNvSpPr/>
          </xdr:nvSpPr>
          <xdr:spPr>
            <a:xfrm>
              <a:off x="4340679" y="2039979"/>
              <a:ext cx="3728358" cy="993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補助事業者からの交付申請に対する交付決定、計画変更申請に対する変更の承認、実績報告に対する額の確定（都道府県が補助事業者の場合）等を行う。</a:t>
              </a:r>
              <a:endParaRPr lang="ja-JP" altLang="ja-JP">
                <a:effectLst/>
              </a:endParaRPr>
            </a:p>
          </xdr:txBody>
        </xdr:sp>
      </xdr:grpSp>
      <xdr:sp macro="" textlink="">
        <xdr:nvSpPr>
          <xdr:cNvPr id="4" name="大かっこ 3">
            <a:extLst>
              <a:ext uri="{FF2B5EF4-FFF2-40B4-BE49-F238E27FC236}">
                <a16:creationId xmlns:a16="http://schemas.microsoft.com/office/drawing/2014/main" id="{8BA7DF33-1B76-4165-806B-8CA691DEF225}"/>
              </a:ext>
            </a:extLst>
          </xdr:cNvPr>
          <xdr:cNvSpPr/>
        </xdr:nvSpPr>
        <xdr:spPr>
          <a:xfrm>
            <a:off x="4500254" y="5852308"/>
            <a:ext cx="3795156" cy="2062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都道府県は文化庁から支出委任を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376</v>
      </c>
      <c r="AT2" s="940"/>
      <c r="AU2" s="940"/>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579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1" t="str">
        <f>入力規則等!A26</f>
        <v>観光立国、クールジャパン、地方創生</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6500</v>
      </c>
      <c r="Q13" s="658"/>
      <c r="R13" s="658"/>
      <c r="S13" s="658"/>
      <c r="T13" s="658"/>
      <c r="U13" s="658"/>
      <c r="V13" s="659"/>
      <c r="W13" s="657">
        <v>6509</v>
      </c>
      <c r="X13" s="658"/>
      <c r="Y13" s="658"/>
      <c r="Z13" s="658"/>
      <c r="AA13" s="658"/>
      <c r="AB13" s="658"/>
      <c r="AC13" s="659"/>
      <c r="AD13" s="657">
        <v>6522</v>
      </c>
      <c r="AE13" s="658"/>
      <c r="AF13" s="658"/>
      <c r="AG13" s="658"/>
      <c r="AH13" s="658"/>
      <c r="AI13" s="658"/>
      <c r="AJ13" s="659"/>
      <c r="AK13" s="657">
        <v>6550</v>
      </c>
      <c r="AL13" s="658"/>
      <c r="AM13" s="658"/>
      <c r="AN13" s="658"/>
      <c r="AO13" s="658"/>
      <c r="AP13" s="658"/>
      <c r="AQ13" s="659"/>
      <c r="AR13" s="918">
        <v>7912</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v>3757</v>
      </c>
      <c r="X14" s="658"/>
      <c r="Y14" s="658"/>
      <c r="Z14" s="658"/>
      <c r="AA14" s="658"/>
      <c r="AB14" s="658"/>
      <c r="AC14" s="659"/>
      <c r="AD14" s="657">
        <v>470</v>
      </c>
      <c r="AE14" s="658"/>
      <c r="AF14" s="658"/>
      <c r="AG14" s="658"/>
      <c r="AH14" s="658"/>
      <c r="AI14" s="658"/>
      <c r="AJ14" s="659"/>
      <c r="AK14" s="657" t="s">
        <v>644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v>527</v>
      </c>
      <c r="X15" s="658"/>
      <c r="Y15" s="658"/>
      <c r="Z15" s="658"/>
      <c r="AA15" s="658"/>
      <c r="AB15" s="658"/>
      <c r="AC15" s="659"/>
      <c r="AD15" s="657">
        <v>4236</v>
      </c>
      <c r="AE15" s="658"/>
      <c r="AF15" s="658"/>
      <c r="AG15" s="658"/>
      <c r="AH15" s="658"/>
      <c r="AI15" s="658"/>
      <c r="AJ15" s="659"/>
      <c r="AK15" s="657">
        <v>1712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-527</v>
      </c>
      <c r="Q16" s="658"/>
      <c r="R16" s="658"/>
      <c r="S16" s="658"/>
      <c r="T16" s="658"/>
      <c r="U16" s="658"/>
      <c r="V16" s="659"/>
      <c r="W16" s="657">
        <v>-4236</v>
      </c>
      <c r="X16" s="658"/>
      <c r="Y16" s="658"/>
      <c r="Z16" s="658"/>
      <c r="AA16" s="658"/>
      <c r="AB16" s="658"/>
      <c r="AC16" s="659"/>
      <c r="AD16" s="657">
        <v>-1712</v>
      </c>
      <c r="AE16" s="658"/>
      <c r="AF16" s="658"/>
      <c r="AG16" s="658"/>
      <c r="AH16" s="658"/>
      <c r="AI16" s="658"/>
      <c r="AJ16" s="659"/>
      <c r="AK16" s="657" t="s">
        <v>645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v>372</v>
      </c>
      <c r="X17" s="658"/>
      <c r="Y17" s="658"/>
      <c r="Z17" s="658"/>
      <c r="AA17" s="658"/>
      <c r="AB17" s="658"/>
      <c r="AC17" s="659"/>
      <c r="AD17" s="657">
        <v>-346</v>
      </c>
      <c r="AE17" s="658"/>
      <c r="AF17" s="658"/>
      <c r="AG17" s="658"/>
      <c r="AH17" s="658"/>
      <c r="AI17" s="658"/>
      <c r="AJ17" s="659"/>
      <c r="AK17" s="657" t="s">
        <v>645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5973</v>
      </c>
      <c r="Q18" s="879"/>
      <c r="R18" s="879"/>
      <c r="S18" s="879"/>
      <c r="T18" s="879"/>
      <c r="U18" s="879"/>
      <c r="V18" s="880"/>
      <c r="W18" s="878">
        <f>SUM(W13:AC17)</f>
        <v>6929</v>
      </c>
      <c r="X18" s="879"/>
      <c r="Y18" s="879"/>
      <c r="Z18" s="879"/>
      <c r="AA18" s="879"/>
      <c r="AB18" s="879"/>
      <c r="AC18" s="880"/>
      <c r="AD18" s="878">
        <f>SUM(AD13:AJ17)</f>
        <v>9170</v>
      </c>
      <c r="AE18" s="879"/>
      <c r="AF18" s="879"/>
      <c r="AG18" s="879"/>
      <c r="AH18" s="879"/>
      <c r="AI18" s="879"/>
      <c r="AJ18" s="880"/>
      <c r="AK18" s="878">
        <f>SUM(AK13:AQ17)</f>
        <v>8262</v>
      </c>
      <c r="AL18" s="879"/>
      <c r="AM18" s="879"/>
      <c r="AN18" s="879"/>
      <c r="AO18" s="879"/>
      <c r="AP18" s="879"/>
      <c r="AQ18" s="880"/>
      <c r="AR18" s="878">
        <f>SUM(AR13:AX17)</f>
        <v>7912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5810</v>
      </c>
      <c r="Q19" s="658"/>
      <c r="R19" s="658"/>
      <c r="S19" s="658"/>
      <c r="T19" s="658"/>
      <c r="U19" s="658"/>
      <c r="V19" s="659"/>
      <c r="W19" s="657">
        <v>6623</v>
      </c>
      <c r="X19" s="658"/>
      <c r="Y19" s="658"/>
      <c r="Z19" s="658"/>
      <c r="AA19" s="658"/>
      <c r="AB19" s="658"/>
      <c r="AC19" s="659"/>
      <c r="AD19" s="657">
        <v>6567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0.97271053072158042</v>
      </c>
      <c r="Q20" s="311"/>
      <c r="R20" s="311"/>
      <c r="S20" s="311"/>
      <c r="T20" s="311"/>
      <c r="U20" s="311"/>
      <c r="V20" s="311"/>
      <c r="W20" s="311">
        <f t="shared" ref="W20" si="0">IF(W18=0, "-", SUM(W19)/W18)</f>
        <v>0.95583778322990331</v>
      </c>
      <c r="X20" s="311"/>
      <c r="Y20" s="311"/>
      <c r="Z20" s="311"/>
      <c r="AA20" s="311"/>
      <c r="AB20" s="311"/>
      <c r="AC20" s="311"/>
      <c r="AD20" s="311">
        <f t="shared" ref="AD20" si="1">IF(AD18=0, "-", SUM(AD19)/AD18)</f>
        <v>0.7161395856052345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497</v>
      </c>
      <c r="H21" s="310"/>
      <c r="I21" s="310"/>
      <c r="J21" s="310"/>
      <c r="K21" s="310"/>
      <c r="L21" s="310"/>
      <c r="M21" s="310"/>
      <c r="N21" s="310"/>
      <c r="O21" s="310"/>
      <c r="P21" s="311">
        <f>IF(P19=0, "-", SUM(P19)/SUM(P13,P14))</f>
        <v>0.89384615384615385</v>
      </c>
      <c r="Q21" s="311"/>
      <c r="R21" s="311"/>
      <c r="S21" s="311"/>
      <c r="T21" s="311"/>
      <c r="U21" s="311"/>
      <c r="V21" s="311"/>
      <c r="W21" s="311">
        <f t="shared" ref="W21" si="2">IF(W19=0, "-", SUM(W19)/SUM(W13,W14))</f>
        <v>0.64513929475939991</v>
      </c>
      <c r="X21" s="311"/>
      <c r="Y21" s="311"/>
      <c r="Z21" s="311"/>
      <c r="AA21" s="311"/>
      <c r="AB21" s="311"/>
      <c r="AC21" s="311"/>
      <c r="AD21" s="311">
        <f t="shared" ref="AD21" si="3">IF(AD19=0, "-", SUM(AD19)/SUM(AD13,AD14))</f>
        <v>0.93921624713958807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638</v>
      </c>
      <c r="H23" s="953"/>
      <c r="I23" s="953"/>
      <c r="J23" s="953"/>
      <c r="K23" s="953"/>
      <c r="L23" s="953"/>
      <c r="M23" s="953"/>
      <c r="N23" s="953"/>
      <c r="O23" s="954"/>
      <c r="P23" s="918">
        <v>6550</v>
      </c>
      <c r="Q23" s="919"/>
      <c r="R23" s="919"/>
      <c r="S23" s="919"/>
      <c r="T23" s="919"/>
      <c r="U23" s="919"/>
      <c r="V23" s="937"/>
      <c r="W23" s="918">
        <v>7912</v>
      </c>
      <c r="X23" s="919"/>
      <c r="Y23" s="919"/>
      <c r="Z23" s="919"/>
      <c r="AA23" s="919"/>
      <c r="AB23" s="919"/>
      <c r="AC23" s="937"/>
      <c r="AD23" s="974" t="s">
        <v>639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6550</v>
      </c>
      <c r="Q29" s="934"/>
      <c r="R29" s="934"/>
      <c r="S29" s="934"/>
      <c r="T29" s="934"/>
      <c r="U29" s="934"/>
      <c r="V29" s="935"/>
      <c r="W29" s="933">
        <f>AR13</f>
        <v>7912</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87</v>
      </c>
      <c r="AF32" s="212"/>
      <c r="AG32" s="212"/>
      <c r="AH32" s="212"/>
      <c r="AI32" s="211">
        <v>92</v>
      </c>
      <c r="AJ32" s="212"/>
      <c r="AK32" s="212"/>
      <c r="AL32" s="212"/>
      <c r="AM32" s="211">
        <v>96</v>
      </c>
      <c r="AN32" s="212"/>
      <c r="AO32" s="212"/>
      <c r="AP32" s="212"/>
      <c r="AQ32" s="333" t="s">
        <v>580</v>
      </c>
      <c r="AR32" s="200"/>
      <c r="AS32" s="200"/>
      <c r="AT32" s="334"/>
      <c r="AU32" s="212" t="s">
        <v>581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301</v>
      </c>
      <c r="AC33" s="519"/>
      <c r="AD33" s="519"/>
      <c r="AE33" s="211">
        <v>80</v>
      </c>
      <c r="AF33" s="212"/>
      <c r="AG33" s="212"/>
      <c r="AH33" s="212"/>
      <c r="AI33" s="211">
        <v>80</v>
      </c>
      <c r="AJ33" s="212"/>
      <c r="AK33" s="212"/>
      <c r="AL33" s="212"/>
      <c r="AM33" s="211">
        <v>80</v>
      </c>
      <c r="AN33" s="212"/>
      <c r="AO33" s="212"/>
      <c r="AP33" s="212"/>
      <c r="AQ33" s="333">
        <v>80</v>
      </c>
      <c r="AR33" s="200"/>
      <c r="AS33" s="200"/>
      <c r="AT33" s="334"/>
      <c r="AU33" s="212" t="s">
        <v>581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v>
      </c>
      <c r="AF34" s="212"/>
      <c r="AG34" s="212"/>
      <c r="AH34" s="212"/>
      <c r="AI34" s="211">
        <v>115</v>
      </c>
      <c r="AJ34" s="212"/>
      <c r="AK34" s="212"/>
      <c r="AL34" s="212"/>
      <c r="AM34" s="211">
        <v>120</v>
      </c>
      <c r="AN34" s="212"/>
      <c r="AO34" s="212"/>
      <c r="AP34" s="212"/>
      <c r="AQ34" s="333" t="s">
        <v>581</v>
      </c>
      <c r="AR34" s="200"/>
      <c r="AS34" s="200"/>
      <c r="AT34" s="334"/>
      <c r="AU34" s="212" t="s">
        <v>581</v>
      </c>
      <c r="AV34" s="212"/>
      <c r="AW34" s="212"/>
      <c r="AX34" s="214"/>
    </row>
    <row r="35" spans="1:50" ht="23.25" customHeight="1" x14ac:dyDescent="0.15">
      <c r="A35" s="219" t="s">
        <v>527</v>
      </c>
      <c r="B35" s="220"/>
      <c r="C35" s="220"/>
      <c r="D35" s="220"/>
      <c r="E35" s="220"/>
      <c r="F35" s="221"/>
      <c r="G35" s="225" t="s">
        <v>637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8"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0.7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0.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0.75" hidden="1" customHeight="1" thickBo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thickBo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thickBo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411</v>
      </c>
      <c r="AF101" s="212"/>
      <c r="AG101" s="212"/>
      <c r="AH101" s="213"/>
      <c r="AI101" s="211">
        <v>471</v>
      </c>
      <c r="AJ101" s="212"/>
      <c r="AK101" s="212"/>
      <c r="AL101" s="213"/>
      <c r="AM101" s="211">
        <v>472</v>
      </c>
      <c r="AN101" s="212"/>
      <c r="AO101" s="212"/>
      <c r="AP101" s="213"/>
      <c r="AQ101" s="211" t="s">
        <v>570</v>
      </c>
      <c r="AR101" s="212"/>
      <c r="AS101" s="212"/>
      <c r="AT101" s="213"/>
      <c r="AU101" s="211" t="s">
        <v>570</v>
      </c>
      <c r="AV101" s="212"/>
      <c r="AW101" s="212"/>
      <c r="AX101" s="213"/>
    </row>
    <row r="102" spans="1:60" ht="21.7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398</v>
      </c>
      <c r="AF102" s="414"/>
      <c r="AG102" s="414"/>
      <c r="AH102" s="414"/>
      <c r="AI102" s="414">
        <v>431</v>
      </c>
      <c r="AJ102" s="414"/>
      <c r="AK102" s="414"/>
      <c r="AL102" s="414"/>
      <c r="AM102" s="414">
        <v>448</v>
      </c>
      <c r="AN102" s="414"/>
      <c r="AO102" s="414"/>
      <c r="AP102" s="414"/>
      <c r="AQ102" s="266">
        <v>450</v>
      </c>
      <c r="AR102" s="267"/>
      <c r="AS102" s="267"/>
      <c r="AT102" s="312"/>
      <c r="AU102" s="266">
        <v>484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15594</v>
      </c>
      <c r="AF116" s="414"/>
      <c r="AG116" s="414"/>
      <c r="AH116" s="414"/>
      <c r="AI116" s="414">
        <v>15207</v>
      </c>
      <c r="AJ116" s="414"/>
      <c r="AK116" s="414"/>
      <c r="AL116" s="414"/>
      <c r="AM116" s="414">
        <v>13041</v>
      </c>
      <c r="AN116" s="414"/>
      <c r="AO116" s="414"/>
      <c r="AP116" s="414"/>
      <c r="AQ116" s="211">
        <v>14556</v>
      </c>
      <c r="AR116" s="212"/>
      <c r="AS116" s="212"/>
      <c r="AT116" s="212"/>
      <c r="AU116" s="212"/>
      <c r="AV116" s="212"/>
      <c r="AW116" s="212"/>
      <c r="AX116" s="214"/>
    </row>
    <row r="117" spans="1:50" ht="4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90" t="s">
        <v>574</v>
      </c>
      <c r="AF117" s="547"/>
      <c r="AG117" s="547"/>
      <c r="AH117" s="547"/>
      <c r="AI117" s="590" t="s">
        <v>636</v>
      </c>
      <c r="AJ117" s="547"/>
      <c r="AK117" s="547"/>
      <c r="AL117" s="547"/>
      <c r="AM117" s="590" t="s">
        <v>578</v>
      </c>
      <c r="AN117" s="547"/>
      <c r="AO117" s="547"/>
      <c r="AP117" s="547"/>
      <c r="AQ117" s="590" t="s">
        <v>614</v>
      </c>
      <c r="AR117" s="547"/>
      <c r="AS117" s="547"/>
      <c r="AT117" s="547"/>
      <c r="AU117" s="547"/>
      <c r="AV117" s="547"/>
      <c r="AW117" s="547"/>
      <c r="AX117" s="548"/>
    </row>
    <row r="118" spans="1:50" ht="0.7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thickBo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615</v>
      </c>
      <c r="AV133" s="193"/>
      <c r="AW133" s="126" t="s">
        <v>300</v>
      </c>
      <c r="AX133" s="188"/>
    </row>
    <row r="134" spans="1:50" ht="39.75"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379</v>
      </c>
      <c r="Z134" s="195"/>
      <c r="AA134" s="196"/>
      <c r="AB134" s="197" t="s">
        <v>629</v>
      </c>
      <c r="AC134" s="198"/>
      <c r="AD134" s="198"/>
      <c r="AE134" s="199">
        <v>150621</v>
      </c>
      <c r="AF134" s="200"/>
      <c r="AG134" s="200"/>
      <c r="AH134" s="200"/>
      <c r="AI134" s="199">
        <v>118145</v>
      </c>
      <c r="AJ134" s="200"/>
      <c r="AK134" s="200"/>
      <c r="AL134" s="200"/>
      <c r="AM134" s="199">
        <v>123615</v>
      </c>
      <c r="AN134" s="200"/>
      <c r="AO134" s="200"/>
      <c r="AP134" s="200"/>
      <c r="AQ134" s="199" t="s">
        <v>630</v>
      </c>
      <c r="AR134" s="200"/>
      <c r="AS134" s="200"/>
      <c r="AT134" s="200"/>
      <c r="AU134" s="199" t="s">
        <v>631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629</v>
      </c>
      <c r="AC135" s="206"/>
      <c r="AD135" s="206"/>
      <c r="AE135" s="199">
        <v>137500</v>
      </c>
      <c r="AF135" s="200"/>
      <c r="AG135" s="200"/>
      <c r="AH135" s="200"/>
      <c r="AI135" s="199">
        <v>150000</v>
      </c>
      <c r="AJ135" s="200"/>
      <c r="AK135" s="200"/>
      <c r="AL135" s="200"/>
      <c r="AM135" s="199">
        <v>162500</v>
      </c>
      <c r="AN135" s="200"/>
      <c r="AO135" s="200"/>
      <c r="AP135" s="200"/>
      <c r="AQ135" s="199">
        <v>175000</v>
      </c>
      <c r="AR135" s="200"/>
      <c r="AS135" s="200"/>
      <c r="AT135" s="200"/>
      <c r="AU135" s="199" t="s">
        <v>631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615</v>
      </c>
      <c r="AV137" s="193"/>
      <c r="AW137" s="126" t="s">
        <v>300</v>
      </c>
      <c r="AX137" s="188"/>
    </row>
    <row r="138" spans="1:50" ht="39.75" customHeight="1" x14ac:dyDescent="0.15">
      <c r="A138" s="182"/>
      <c r="B138" s="179"/>
      <c r="C138" s="173"/>
      <c r="D138" s="179"/>
      <c r="E138" s="173"/>
      <c r="F138" s="174"/>
      <c r="G138" s="97" t="s">
        <v>628</v>
      </c>
      <c r="H138" s="98"/>
      <c r="I138" s="98"/>
      <c r="J138" s="98"/>
      <c r="K138" s="98"/>
      <c r="L138" s="98"/>
      <c r="M138" s="98"/>
      <c r="N138" s="98"/>
      <c r="O138" s="98"/>
      <c r="P138" s="98"/>
      <c r="Q138" s="98"/>
      <c r="R138" s="98"/>
      <c r="S138" s="98"/>
      <c r="T138" s="98"/>
      <c r="U138" s="98"/>
      <c r="V138" s="98"/>
      <c r="W138" s="98"/>
      <c r="X138" s="99"/>
      <c r="Y138" s="194" t="s">
        <v>379</v>
      </c>
      <c r="Z138" s="195"/>
      <c r="AA138" s="196"/>
      <c r="AB138" s="197" t="s">
        <v>632</v>
      </c>
      <c r="AC138" s="198"/>
      <c r="AD138" s="198"/>
      <c r="AE138" s="199">
        <v>1604616</v>
      </c>
      <c r="AF138" s="200"/>
      <c r="AG138" s="200"/>
      <c r="AH138" s="200"/>
      <c r="AI138" s="199">
        <v>1715976</v>
      </c>
      <c r="AJ138" s="200"/>
      <c r="AK138" s="200"/>
      <c r="AL138" s="200"/>
      <c r="AM138" s="199">
        <v>1884600</v>
      </c>
      <c r="AN138" s="200"/>
      <c r="AO138" s="200"/>
      <c r="AP138" s="200"/>
      <c r="AQ138" s="199" t="s">
        <v>633</v>
      </c>
      <c r="AR138" s="200"/>
      <c r="AS138" s="200"/>
      <c r="AT138" s="200"/>
      <c r="AU138" s="199" t="s">
        <v>634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632</v>
      </c>
      <c r="AC139" s="206"/>
      <c r="AD139" s="206"/>
      <c r="AE139" s="199">
        <v>1444444</v>
      </c>
      <c r="AF139" s="200"/>
      <c r="AG139" s="200"/>
      <c r="AH139" s="200"/>
      <c r="AI139" s="199">
        <v>1555555</v>
      </c>
      <c r="AJ139" s="200"/>
      <c r="AK139" s="200"/>
      <c r="AL139" s="200"/>
      <c r="AM139" s="199">
        <v>1666666</v>
      </c>
      <c r="AN139" s="200"/>
      <c r="AO139" s="200"/>
      <c r="AP139" s="200"/>
      <c r="AQ139" s="199">
        <v>1777777</v>
      </c>
      <c r="AR139" s="200"/>
      <c r="AS139" s="200"/>
      <c r="AT139" s="200"/>
      <c r="AU139" s="199" t="s">
        <v>634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8" t="s">
        <v>384</v>
      </c>
      <c r="H430" s="116"/>
      <c r="I430" s="116"/>
      <c r="J430" s="899" t="s">
        <v>559</v>
      </c>
      <c r="K430" s="900"/>
      <c r="L430" s="900"/>
      <c r="M430" s="900"/>
      <c r="N430" s="900"/>
      <c r="O430" s="900"/>
      <c r="P430" s="900"/>
      <c r="Q430" s="900"/>
      <c r="R430" s="900"/>
      <c r="S430" s="900"/>
      <c r="T430" s="901"/>
      <c r="U430" s="587" t="s">
        <v>615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356</v>
      </c>
      <c r="AH432" s="127"/>
      <c r="AI432" s="149"/>
      <c r="AJ432" s="149"/>
      <c r="AK432" s="149"/>
      <c r="AL432" s="147"/>
      <c r="AM432" s="149"/>
      <c r="AN432" s="149"/>
      <c r="AO432" s="149"/>
      <c r="AP432" s="147"/>
      <c r="AQ432" s="589" t="s">
        <v>615</v>
      </c>
      <c r="AR432" s="193"/>
      <c r="AS432" s="126" t="s">
        <v>356</v>
      </c>
      <c r="AT432" s="127"/>
      <c r="AU432" s="193" t="s">
        <v>615</v>
      </c>
      <c r="AV432" s="193"/>
      <c r="AW432" s="126" t="s">
        <v>300</v>
      </c>
      <c r="AX432" s="188"/>
    </row>
    <row r="433" spans="1:50" ht="23.25" customHeight="1" x14ac:dyDescent="0.15">
      <c r="A433" s="182"/>
      <c r="B433" s="179"/>
      <c r="C433" s="173"/>
      <c r="D433" s="179"/>
      <c r="E433" s="335"/>
      <c r="F433" s="336"/>
      <c r="G433" s="97" t="s">
        <v>616</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3" t="s">
        <v>615</v>
      </c>
      <c r="AF433" s="200"/>
      <c r="AG433" s="200"/>
      <c r="AH433" s="200"/>
      <c r="AI433" s="333" t="s">
        <v>617</v>
      </c>
      <c r="AJ433" s="200"/>
      <c r="AK433" s="200"/>
      <c r="AL433" s="200"/>
      <c r="AM433" s="333" t="s">
        <v>615</v>
      </c>
      <c r="AN433" s="200"/>
      <c r="AO433" s="200"/>
      <c r="AP433" s="334"/>
      <c r="AQ433" s="333" t="s">
        <v>615</v>
      </c>
      <c r="AR433" s="200"/>
      <c r="AS433" s="200"/>
      <c r="AT433" s="334"/>
      <c r="AU433" s="200" t="s">
        <v>615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616</v>
      </c>
      <c r="AC434" s="198"/>
      <c r="AD434" s="198"/>
      <c r="AE434" s="333" t="s">
        <v>618</v>
      </c>
      <c r="AF434" s="200"/>
      <c r="AG434" s="200"/>
      <c r="AH434" s="334"/>
      <c r="AI434" s="333" t="s">
        <v>617</v>
      </c>
      <c r="AJ434" s="200"/>
      <c r="AK434" s="200"/>
      <c r="AL434" s="200"/>
      <c r="AM434" s="333" t="s">
        <v>619</v>
      </c>
      <c r="AN434" s="200"/>
      <c r="AO434" s="200"/>
      <c r="AP434" s="334"/>
      <c r="AQ434" s="333" t="s">
        <v>615</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615</v>
      </c>
      <c r="AF435" s="200"/>
      <c r="AG435" s="200"/>
      <c r="AH435" s="334"/>
      <c r="AI435" s="333" t="s">
        <v>615</v>
      </c>
      <c r="AJ435" s="200"/>
      <c r="AK435" s="200"/>
      <c r="AL435" s="200"/>
      <c r="AM435" s="333" t="s">
        <v>615</v>
      </c>
      <c r="AN435" s="200"/>
      <c r="AO435" s="200"/>
      <c r="AP435" s="334"/>
      <c r="AQ435" s="333" t="s">
        <v>615</v>
      </c>
      <c r="AR435" s="200"/>
      <c r="AS435" s="200"/>
      <c r="AT435" s="334"/>
      <c r="AU435" s="200" t="s">
        <v>615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623</v>
      </c>
      <c r="AF457" s="193"/>
      <c r="AG457" s="126" t="s">
        <v>356</v>
      </c>
      <c r="AH457" s="127"/>
      <c r="AI457" s="149"/>
      <c r="AJ457" s="149"/>
      <c r="AK457" s="149"/>
      <c r="AL457" s="147"/>
      <c r="AM457" s="149"/>
      <c r="AN457" s="149"/>
      <c r="AO457" s="149"/>
      <c r="AP457" s="147"/>
      <c r="AQ457" s="589" t="s">
        <v>615</v>
      </c>
      <c r="AR457" s="193"/>
      <c r="AS457" s="126" t="s">
        <v>356</v>
      </c>
      <c r="AT457" s="127"/>
      <c r="AU457" s="193" t="s">
        <v>624</v>
      </c>
      <c r="AV457" s="193"/>
      <c r="AW457" s="126" t="s">
        <v>300</v>
      </c>
      <c r="AX457" s="188"/>
    </row>
    <row r="458" spans="1:50" ht="23.25" customHeight="1" x14ac:dyDescent="0.15">
      <c r="A458" s="182"/>
      <c r="B458" s="179"/>
      <c r="C458" s="173"/>
      <c r="D458" s="179"/>
      <c r="E458" s="335"/>
      <c r="F458" s="336"/>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616</v>
      </c>
      <c r="AC458" s="206"/>
      <c r="AD458" s="206"/>
      <c r="AE458" s="333" t="s">
        <v>615</v>
      </c>
      <c r="AF458" s="200"/>
      <c r="AG458" s="200"/>
      <c r="AH458" s="200"/>
      <c r="AI458" s="333" t="s">
        <v>615</v>
      </c>
      <c r="AJ458" s="200"/>
      <c r="AK458" s="200"/>
      <c r="AL458" s="200"/>
      <c r="AM458" s="333" t="s">
        <v>615</v>
      </c>
      <c r="AN458" s="200"/>
      <c r="AO458" s="200"/>
      <c r="AP458" s="334"/>
      <c r="AQ458" s="333" t="s">
        <v>620</v>
      </c>
      <c r="AR458" s="200"/>
      <c r="AS458" s="200"/>
      <c r="AT458" s="334"/>
      <c r="AU458" s="200" t="s">
        <v>615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616</v>
      </c>
      <c r="AC459" s="198"/>
      <c r="AD459" s="198"/>
      <c r="AE459" s="333" t="s">
        <v>615</v>
      </c>
      <c r="AF459" s="200"/>
      <c r="AG459" s="200"/>
      <c r="AH459" s="334"/>
      <c r="AI459" s="333" t="s">
        <v>617</v>
      </c>
      <c r="AJ459" s="200"/>
      <c r="AK459" s="200"/>
      <c r="AL459" s="200"/>
      <c r="AM459" s="333" t="s">
        <v>615</v>
      </c>
      <c r="AN459" s="200"/>
      <c r="AO459" s="200"/>
      <c r="AP459" s="334"/>
      <c r="AQ459" s="333" t="s">
        <v>621</v>
      </c>
      <c r="AR459" s="200"/>
      <c r="AS459" s="200"/>
      <c r="AT459" s="334"/>
      <c r="AU459" s="200" t="s">
        <v>615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615</v>
      </c>
      <c r="AF460" s="200"/>
      <c r="AG460" s="200"/>
      <c r="AH460" s="334"/>
      <c r="AI460" s="333" t="s">
        <v>617</v>
      </c>
      <c r="AJ460" s="200"/>
      <c r="AK460" s="200"/>
      <c r="AL460" s="200"/>
      <c r="AM460" s="333" t="s">
        <v>615</v>
      </c>
      <c r="AN460" s="200"/>
      <c r="AO460" s="200"/>
      <c r="AP460" s="334"/>
      <c r="AQ460" s="333" t="s">
        <v>622</v>
      </c>
      <c r="AR460" s="200"/>
      <c r="AS460" s="200"/>
      <c r="AT460" s="334"/>
      <c r="AU460" s="200" t="s">
        <v>615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550</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550</v>
      </c>
      <c r="AE705" s="715"/>
      <c r="AF705" s="715"/>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550</v>
      </c>
      <c r="AE708" s="605"/>
      <c r="AF708" s="605"/>
      <c r="AG708" s="742" t="s">
        <v>588</v>
      </c>
      <c r="AH708" s="743"/>
      <c r="AI708" s="743"/>
      <c r="AJ708" s="743"/>
      <c r="AK708" s="743"/>
      <c r="AL708" s="743"/>
      <c r="AM708" s="743"/>
      <c r="AN708" s="743"/>
      <c r="AO708" s="743"/>
      <c r="AP708" s="743"/>
      <c r="AQ708" s="743"/>
      <c r="AR708" s="743"/>
      <c r="AS708" s="743"/>
      <c r="AT708" s="743"/>
      <c r="AU708" s="743"/>
      <c r="AV708" s="743"/>
      <c r="AW708" s="743"/>
      <c r="AX708" s="744"/>
    </row>
    <row r="709" spans="1:50" ht="47.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587</v>
      </c>
      <c r="AE712" s="783"/>
      <c r="AF712" s="783"/>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587</v>
      </c>
      <c r="AE713" s="322"/>
      <c r="AF713" s="663"/>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593</v>
      </c>
      <c r="AH715" s="743"/>
      <c r="AI715" s="743"/>
      <c r="AJ715" s="743"/>
      <c r="AK715" s="743"/>
      <c r="AL715" s="743"/>
      <c r="AM715" s="743"/>
      <c r="AN715" s="743"/>
      <c r="AO715" s="743"/>
      <c r="AP715" s="743"/>
      <c r="AQ715" s="743"/>
      <c r="AR715" s="743"/>
      <c r="AS715" s="743"/>
      <c r="AT715" s="743"/>
      <c r="AU715" s="743"/>
      <c r="AV715" s="743"/>
      <c r="AW715" s="743"/>
      <c r="AX715" s="744"/>
    </row>
    <row r="716" spans="1:50" ht="43.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550</v>
      </c>
      <c r="AE719" s="605"/>
      <c r="AF719" s="605"/>
      <c r="AG719" s="118" t="s">
        <v>577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370</v>
      </c>
      <c r="K721" s="284"/>
      <c r="L721" s="83" t="str">
        <f>IF(M721="","","-")</f>
        <v/>
      </c>
      <c r="M721" s="84"/>
      <c r="N721" s="297" t="s">
        <v>575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549</v>
      </c>
      <c r="D722" s="290"/>
      <c r="E722" s="290"/>
      <c r="F722" s="291"/>
      <c r="G722" s="280"/>
      <c r="H722" s="281"/>
      <c r="I722" s="83" t="str">
        <f t="shared" ref="I722:I725" si="4">IF(OR(G722="　", G722=""), "", "-")</f>
        <v/>
      </c>
      <c r="J722" s="284">
        <v>377</v>
      </c>
      <c r="K722" s="284"/>
      <c r="L722" s="83" t="str">
        <f t="shared" ref="L722:L725" si="5">IF(M722="","","-")</f>
        <v/>
      </c>
      <c r="M722" s="84"/>
      <c r="N722" s="297" t="s">
        <v>576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30.5" customHeight="1" thickBot="1" x14ac:dyDescent="0.2">
      <c r="A731" s="799" t="s">
        <v>256</v>
      </c>
      <c r="B731" s="800"/>
      <c r="C731" s="800"/>
      <c r="D731" s="800"/>
      <c r="E731" s="801"/>
      <c r="F731" s="729" t="s">
        <v>640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641</v>
      </c>
      <c r="B733" s="674"/>
      <c r="C733" s="674"/>
      <c r="D733" s="674"/>
      <c r="E733" s="675"/>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t="s">
        <v>560</v>
      </c>
      <c r="F737" s="988"/>
      <c r="G737" s="988"/>
      <c r="H737" s="988"/>
      <c r="I737" s="988"/>
      <c r="J737" s="988"/>
      <c r="K737" s="988"/>
      <c r="L737" s="988"/>
      <c r="M737" s="988"/>
      <c r="N737" s="358" t="s">
        <v>358</v>
      </c>
      <c r="O737" s="358"/>
      <c r="P737" s="358"/>
      <c r="Q737" s="358"/>
      <c r="R737" s="988" t="s">
        <v>560</v>
      </c>
      <c r="S737" s="988"/>
      <c r="T737" s="988"/>
      <c r="U737" s="988"/>
      <c r="V737" s="988"/>
      <c r="W737" s="988"/>
      <c r="X737" s="988"/>
      <c r="Y737" s="988"/>
      <c r="Z737" s="988"/>
      <c r="AA737" s="358" t="s">
        <v>359</v>
      </c>
      <c r="AB737" s="358"/>
      <c r="AC737" s="358"/>
      <c r="AD737" s="358"/>
      <c r="AE737" s="988" t="s">
        <v>561</v>
      </c>
      <c r="AF737" s="988"/>
      <c r="AG737" s="988"/>
      <c r="AH737" s="988"/>
      <c r="AI737" s="988"/>
      <c r="AJ737" s="988"/>
      <c r="AK737" s="988"/>
      <c r="AL737" s="988"/>
      <c r="AM737" s="988"/>
      <c r="AN737" s="358" t="s">
        <v>360</v>
      </c>
      <c r="AO737" s="358"/>
      <c r="AP737" s="358"/>
      <c r="AQ737" s="358"/>
      <c r="AR737" s="989" t="s">
        <v>562</v>
      </c>
      <c r="AS737" s="990"/>
      <c r="AT737" s="990"/>
      <c r="AU737" s="990"/>
      <c r="AV737" s="990"/>
      <c r="AW737" s="990"/>
      <c r="AX737" s="991"/>
      <c r="AY737" s="89"/>
      <c r="AZ737" s="89"/>
    </row>
    <row r="738" spans="1:52" ht="24.75" customHeight="1" x14ac:dyDescent="0.15">
      <c r="A738" s="992" t="s">
        <v>361</v>
      </c>
      <c r="B738" s="203"/>
      <c r="C738" s="203"/>
      <c r="D738" s="204"/>
      <c r="E738" s="988" t="s">
        <v>561</v>
      </c>
      <c r="F738" s="988"/>
      <c r="G738" s="988"/>
      <c r="H738" s="988"/>
      <c r="I738" s="988"/>
      <c r="J738" s="988"/>
      <c r="K738" s="988"/>
      <c r="L738" s="988"/>
      <c r="M738" s="988"/>
      <c r="N738" s="358" t="s">
        <v>362</v>
      </c>
      <c r="O738" s="358"/>
      <c r="P738" s="358"/>
      <c r="Q738" s="358"/>
      <c r="R738" s="993" t="s">
        <v>563</v>
      </c>
      <c r="S738" s="988"/>
      <c r="T738" s="988"/>
      <c r="U738" s="988"/>
      <c r="V738" s="988"/>
      <c r="W738" s="988"/>
      <c r="X738" s="988"/>
      <c r="Y738" s="988"/>
      <c r="Z738" s="988"/>
      <c r="AA738" s="358" t="s">
        <v>482</v>
      </c>
      <c r="AB738" s="358"/>
      <c r="AC738" s="358"/>
      <c r="AD738" s="358"/>
      <c r="AE738" s="988" t="s">
        <v>564</v>
      </c>
      <c r="AF738" s="988"/>
      <c r="AG738" s="988"/>
      <c r="AH738" s="988"/>
      <c r="AI738" s="988"/>
      <c r="AJ738" s="988"/>
      <c r="AK738" s="988"/>
      <c r="AL738" s="988"/>
      <c r="AM738" s="988"/>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3"/>
      <c r="J739" s="983"/>
      <c r="K739" s="91" t="str">
        <f>IF(OR(I739="　", I739=""), "", "-")</f>
        <v/>
      </c>
      <c r="L739" s="984">
        <v>379</v>
      </c>
      <c r="M739" s="984"/>
      <c r="N739" s="92" t="str">
        <f>IF(O739="", "", "-")</f>
        <v/>
      </c>
      <c r="O739" s="93"/>
      <c r="P739" s="92" t="str">
        <f>IF(E739="", "", ")")</f>
        <v>)</v>
      </c>
      <c r="Q739" s="1000"/>
      <c r="R739" s="1001"/>
      <c r="S739" s="1001"/>
      <c r="T739" s="91" t="str">
        <f>IF(Q739="", "", "(")</f>
        <v/>
      </c>
      <c r="U739" s="983"/>
      <c r="V739" s="983"/>
      <c r="W739" s="91" t="str">
        <f>IF(OR(U739="　", U739=""), "", "-")</f>
        <v/>
      </c>
      <c r="X739" s="984"/>
      <c r="Y739" s="984"/>
      <c r="Z739" s="92" t="str">
        <f>IF(AA739="", "", "-")</f>
        <v/>
      </c>
      <c r="AA739" s="93"/>
      <c r="AB739" s="92" t="str">
        <f>IF(Q739="", "", ")")</f>
        <v/>
      </c>
      <c r="AC739" s="1000"/>
      <c r="AD739" s="1001"/>
      <c r="AE739" s="1001"/>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601</v>
      </c>
      <c r="H781" s="671"/>
      <c r="I781" s="671"/>
      <c r="J781" s="671"/>
      <c r="K781" s="672"/>
      <c r="L781" s="664" t="s">
        <v>602</v>
      </c>
      <c r="M781" s="665"/>
      <c r="N781" s="665"/>
      <c r="O781" s="665"/>
      <c r="P781" s="665"/>
      <c r="Q781" s="665"/>
      <c r="R781" s="665"/>
      <c r="S781" s="665"/>
      <c r="T781" s="665"/>
      <c r="U781" s="665"/>
      <c r="V781" s="665"/>
      <c r="W781" s="665"/>
      <c r="X781" s="666"/>
      <c r="Y781" s="384">
        <v>2125</v>
      </c>
      <c r="Z781" s="385"/>
      <c r="AA781" s="385"/>
      <c r="AB781" s="805"/>
      <c r="AC781" s="670" t="s">
        <v>603</v>
      </c>
      <c r="AD781" s="671"/>
      <c r="AE781" s="671"/>
      <c r="AF781" s="671"/>
      <c r="AG781" s="672"/>
      <c r="AH781" s="664" t="s">
        <v>604</v>
      </c>
      <c r="AI781" s="665"/>
      <c r="AJ781" s="665"/>
      <c r="AK781" s="665"/>
      <c r="AL781" s="665"/>
      <c r="AM781" s="665"/>
      <c r="AN781" s="665"/>
      <c r="AO781" s="665"/>
      <c r="AP781" s="665"/>
      <c r="AQ781" s="665"/>
      <c r="AR781" s="665"/>
      <c r="AS781" s="665"/>
      <c r="AT781" s="666"/>
      <c r="AU781" s="384">
        <v>1884</v>
      </c>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1884</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605</v>
      </c>
      <c r="D837" s="340"/>
      <c r="E837" s="340"/>
      <c r="F837" s="340"/>
      <c r="G837" s="340"/>
      <c r="H837" s="340"/>
      <c r="I837" s="340"/>
      <c r="J837" s="341">
        <v>7000020430005</v>
      </c>
      <c r="K837" s="342"/>
      <c r="L837" s="342"/>
      <c r="M837" s="342"/>
      <c r="N837" s="342"/>
      <c r="O837" s="342"/>
      <c r="P837" s="355" t="s">
        <v>602</v>
      </c>
      <c r="Q837" s="343"/>
      <c r="R837" s="343"/>
      <c r="S837" s="343"/>
      <c r="T837" s="343"/>
      <c r="U837" s="343"/>
      <c r="V837" s="343"/>
      <c r="W837" s="343"/>
      <c r="X837" s="343"/>
      <c r="Y837" s="344">
        <v>2125</v>
      </c>
      <c r="Z837" s="345"/>
      <c r="AA837" s="345"/>
      <c r="AB837" s="346"/>
      <c r="AC837" s="356" t="s">
        <v>526</v>
      </c>
      <c r="AD837" s="364"/>
      <c r="AE837" s="364"/>
      <c r="AF837" s="364"/>
      <c r="AG837" s="364"/>
      <c r="AH837" s="365" t="s">
        <v>580</v>
      </c>
      <c r="AI837" s="366"/>
      <c r="AJ837" s="366"/>
      <c r="AK837" s="366"/>
      <c r="AL837" s="350" t="s">
        <v>581</v>
      </c>
      <c r="AM837" s="351"/>
      <c r="AN837" s="351"/>
      <c r="AO837" s="352"/>
      <c r="AP837" s="353" t="s">
        <v>581</v>
      </c>
      <c r="AQ837" s="353"/>
      <c r="AR837" s="353"/>
      <c r="AS837" s="353"/>
      <c r="AT837" s="353"/>
      <c r="AU837" s="353"/>
      <c r="AV837" s="353"/>
      <c r="AW837" s="353"/>
      <c r="AX837" s="353"/>
    </row>
    <row r="838" spans="1:50" ht="30" customHeight="1" x14ac:dyDescent="0.15">
      <c r="A838" s="372">
        <v>2</v>
      </c>
      <c r="B838" s="372">
        <v>1</v>
      </c>
      <c r="C838" s="354" t="s">
        <v>606</v>
      </c>
      <c r="D838" s="340"/>
      <c r="E838" s="340"/>
      <c r="F838" s="340"/>
      <c r="G838" s="340"/>
      <c r="H838" s="340"/>
      <c r="I838" s="340"/>
      <c r="J838" s="341">
        <v>1000020290009</v>
      </c>
      <c r="K838" s="342"/>
      <c r="L838" s="342"/>
      <c r="M838" s="342"/>
      <c r="N838" s="342"/>
      <c r="O838" s="342"/>
      <c r="P838" s="355" t="s">
        <v>602</v>
      </c>
      <c r="Q838" s="343"/>
      <c r="R838" s="343"/>
      <c r="S838" s="343"/>
      <c r="T838" s="343"/>
      <c r="U838" s="343"/>
      <c r="V838" s="343"/>
      <c r="W838" s="343"/>
      <c r="X838" s="343"/>
      <c r="Y838" s="344">
        <v>584</v>
      </c>
      <c r="Z838" s="345"/>
      <c r="AA838" s="345"/>
      <c r="AB838" s="346"/>
      <c r="AC838" s="356" t="s">
        <v>526</v>
      </c>
      <c r="AD838" s="364"/>
      <c r="AE838" s="364"/>
      <c r="AF838" s="364"/>
      <c r="AG838" s="364"/>
      <c r="AH838" s="365" t="s">
        <v>581</v>
      </c>
      <c r="AI838" s="366"/>
      <c r="AJ838" s="366"/>
      <c r="AK838" s="366"/>
      <c r="AL838" s="367" t="s">
        <v>581</v>
      </c>
      <c r="AM838" s="368"/>
      <c r="AN838" s="368"/>
      <c r="AO838" s="369"/>
      <c r="AP838" s="353" t="s">
        <v>590</v>
      </c>
      <c r="AQ838" s="353"/>
      <c r="AR838" s="353"/>
      <c r="AS838" s="353"/>
      <c r="AT838" s="353"/>
      <c r="AU838" s="353"/>
      <c r="AV838" s="353"/>
      <c r="AW838" s="353"/>
      <c r="AX838" s="353"/>
    </row>
    <row r="839" spans="1:50" ht="30" customHeight="1" x14ac:dyDescent="0.15">
      <c r="A839" s="372">
        <v>3</v>
      </c>
      <c r="B839" s="372">
        <v>1</v>
      </c>
      <c r="C839" s="354" t="s">
        <v>646</v>
      </c>
      <c r="D839" s="340"/>
      <c r="E839" s="340"/>
      <c r="F839" s="340"/>
      <c r="G839" s="340"/>
      <c r="H839" s="340"/>
      <c r="I839" s="340"/>
      <c r="J839" s="341">
        <v>8000020130001</v>
      </c>
      <c r="K839" s="342"/>
      <c r="L839" s="342"/>
      <c r="M839" s="342"/>
      <c r="N839" s="342"/>
      <c r="O839" s="342"/>
      <c r="P839" s="355" t="s">
        <v>602</v>
      </c>
      <c r="Q839" s="343"/>
      <c r="R839" s="343"/>
      <c r="S839" s="343"/>
      <c r="T839" s="343"/>
      <c r="U839" s="343"/>
      <c r="V839" s="343"/>
      <c r="W839" s="343"/>
      <c r="X839" s="343"/>
      <c r="Y839" s="344">
        <v>486</v>
      </c>
      <c r="Z839" s="345"/>
      <c r="AA839" s="345"/>
      <c r="AB839" s="346"/>
      <c r="AC839" s="356" t="s">
        <v>526</v>
      </c>
      <c r="AD839" s="364"/>
      <c r="AE839" s="364"/>
      <c r="AF839" s="364"/>
      <c r="AG839" s="364"/>
      <c r="AH839" s="348" t="s">
        <v>581</v>
      </c>
      <c r="AI839" s="349"/>
      <c r="AJ839" s="349"/>
      <c r="AK839" s="349"/>
      <c r="AL839" s="350" t="s">
        <v>580</v>
      </c>
      <c r="AM839" s="351"/>
      <c r="AN839" s="351"/>
      <c r="AO839" s="352"/>
      <c r="AP839" s="353" t="s">
        <v>581</v>
      </c>
      <c r="AQ839" s="353"/>
      <c r="AR839" s="353"/>
      <c r="AS839" s="353"/>
      <c r="AT839" s="353"/>
      <c r="AU839" s="353"/>
      <c r="AV839" s="353"/>
      <c r="AW839" s="353"/>
      <c r="AX839" s="353"/>
    </row>
    <row r="840" spans="1:50" ht="30" customHeight="1" x14ac:dyDescent="0.15">
      <c r="A840" s="372">
        <v>4</v>
      </c>
      <c r="B840" s="372">
        <v>1</v>
      </c>
      <c r="C840" s="354" t="s">
        <v>607</v>
      </c>
      <c r="D840" s="340"/>
      <c r="E840" s="340"/>
      <c r="F840" s="340"/>
      <c r="G840" s="340"/>
      <c r="H840" s="340"/>
      <c r="I840" s="340"/>
      <c r="J840" s="341">
        <v>2000020260002</v>
      </c>
      <c r="K840" s="342"/>
      <c r="L840" s="342"/>
      <c r="M840" s="342"/>
      <c r="N840" s="342"/>
      <c r="O840" s="342"/>
      <c r="P840" s="355" t="s">
        <v>602</v>
      </c>
      <c r="Q840" s="343"/>
      <c r="R840" s="343"/>
      <c r="S840" s="343"/>
      <c r="T840" s="343"/>
      <c r="U840" s="343"/>
      <c r="V840" s="343"/>
      <c r="W840" s="343"/>
      <c r="X840" s="343"/>
      <c r="Y840" s="344">
        <v>319</v>
      </c>
      <c r="Z840" s="345"/>
      <c r="AA840" s="345"/>
      <c r="AB840" s="346"/>
      <c r="AC840" s="356" t="s">
        <v>526</v>
      </c>
      <c r="AD840" s="364"/>
      <c r="AE840" s="364"/>
      <c r="AF840" s="364"/>
      <c r="AG840" s="364"/>
      <c r="AH840" s="348" t="s">
        <v>581</v>
      </c>
      <c r="AI840" s="349"/>
      <c r="AJ840" s="349"/>
      <c r="AK840" s="349"/>
      <c r="AL840" s="350" t="s">
        <v>581</v>
      </c>
      <c r="AM840" s="351"/>
      <c r="AN840" s="351"/>
      <c r="AO840" s="352"/>
      <c r="AP840" s="353" t="s">
        <v>590</v>
      </c>
      <c r="AQ840" s="353"/>
      <c r="AR840" s="353"/>
      <c r="AS840" s="353"/>
      <c r="AT840" s="353"/>
      <c r="AU840" s="353"/>
      <c r="AV840" s="353"/>
      <c r="AW840" s="353"/>
      <c r="AX840" s="353"/>
    </row>
    <row r="841" spans="1:50" ht="30" customHeight="1" x14ac:dyDescent="0.15">
      <c r="A841" s="372">
        <v>5</v>
      </c>
      <c r="B841" s="372">
        <v>1</v>
      </c>
      <c r="C841" s="354" t="s">
        <v>647</v>
      </c>
      <c r="D841" s="340"/>
      <c r="E841" s="340"/>
      <c r="F841" s="340"/>
      <c r="G841" s="340"/>
      <c r="H841" s="340"/>
      <c r="I841" s="340"/>
      <c r="J841" s="341">
        <v>6000020400009</v>
      </c>
      <c r="K841" s="342"/>
      <c r="L841" s="342"/>
      <c r="M841" s="342"/>
      <c r="N841" s="342"/>
      <c r="O841" s="342"/>
      <c r="P841" s="355" t="s">
        <v>602</v>
      </c>
      <c r="Q841" s="343"/>
      <c r="R841" s="343"/>
      <c r="S841" s="343"/>
      <c r="T841" s="343"/>
      <c r="U841" s="343"/>
      <c r="V841" s="343"/>
      <c r="W841" s="343"/>
      <c r="X841" s="343"/>
      <c r="Y841" s="344">
        <v>294</v>
      </c>
      <c r="Z841" s="345"/>
      <c r="AA841" s="345"/>
      <c r="AB841" s="346"/>
      <c r="AC841" s="356" t="s">
        <v>526</v>
      </c>
      <c r="AD841" s="364"/>
      <c r="AE841" s="364"/>
      <c r="AF841" s="364"/>
      <c r="AG841" s="364"/>
      <c r="AH841" s="348" t="s">
        <v>580</v>
      </c>
      <c r="AI841" s="349"/>
      <c r="AJ841" s="349"/>
      <c r="AK841" s="349"/>
      <c r="AL841" s="350" t="s">
        <v>580</v>
      </c>
      <c r="AM841" s="351"/>
      <c r="AN841" s="351"/>
      <c r="AO841" s="352"/>
      <c r="AP841" s="353" t="s">
        <v>581</v>
      </c>
      <c r="AQ841" s="353"/>
      <c r="AR841" s="353"/>
      <c r="AS841" s="353"/>
      <c r="AT841" s="353"/>
      <c r="AU841" s="353"/>
      <c r="AV841" s="353"/>
      <c r="AW841" s="353"/>
      <c r="AX841" s="353"/>
    </row>
    <row r="842" spans="1:50" ht="30" customHeight="1" x14ac:dyDescent="0.15">
      <c r="A842" s="372">
        <v>6</v>
      </c>
      <c r="B842" s="372">
        <v>1</v>
      </c>
      <c r="C842" s="354" t="s">
        <v>648</v>
      </c>
      <c r="D842" s="340"/>
      <c r="E842" s="340"/>
      <c r="F842" s="340"/>
      <c r="G842" s="340"/>
      <c r="H842" s="340"/>
      <c r="I842" s="340"/>
      <c r="J842" s="341">
        <v>7000020310000</v>
      </c>
      <c r="K842" s="342"/>
      <c r="L842" s="342"/>
      <c r="M842" s="342"/>
      <c r="N842" s="342"/>
      <c r="O842" s="342"/>
      <c r="P842" s="355" t="s">
        <v>602</v>
      </c>
      <c r="Q842" s="343"/>
      <c r="R842" s="343"/>
      <c r="S842" s="343"/>
      <c r="T842" s="343"/>
      <c r="U842" s="343"/>
      <c r="V842" s="343"/>
      <c r="W842" s="343"/>
      <c r="X842" s="343"/>
      <c r="Y842" s="344">
        <v>276</v>
      </c>
      <c r="Z842" s="345"/>
      <c r="AA842" s="345"/>
      <c r="AB842" s="346"/>
      <c r="AC842" s="356" t="s">
        <v>526</v>
      </c>
      <c r="AD842" s="364"/>
      <c r="AE842" s="364"/>
      <c r="AF842" s="364"/>
      <c r="AG842" s="364"/>
      <c r="AH842" s="365" t="s">
        <v>580</v>
      </c>
      <c r="AI842" s="366"/>
      <c r="AJ842" s="366"/>
      <c r="AK842" s="366"/>
      <c r="AL842" s="350" t="s">
        <v>580</v>
      </c>
      <c r="AM842" s="351"/>
      <c r="AN842" s="351"/>
      <c r="AO842" s="352"/>
      <c r="AP842" s="353" t="s">
        <v>581</v>
      </c>
      <c r="AQ842" s="353"/>
      <c r="AR842" s="353"/>
      <c r="AS842" s="353"/>
      <c r="AT842" s="353"/>
      <c r="AU842" s="353"/>
      <c r="AV842" s="353"/>
      <c r="AW842" s="353"/>
      <c r="AX842" s="353"/>
    </row>
    <row r="843" spans="1:50" ht="30" customHeight="1" x14ac:dyDescent="0.15">
      <c r="A843" s="372">
        <v>7</v>
      </c>
      <c r="B843" s="372">
        <v>1</v>
      </c>
      <c r="C843" s="354" t="s">
        <v>649</v>
      </c>
      <c r="D843" s="340"/>
      <c r="E843" s="340"/>
      <c r="F843" s="340"/>
      <c r="G843" s="340"/>
      <c r="H843" s="340"/>
      <c r="I843" s="340"/>
      <c r="J843" s="341">
        <v>1000020140007</v>
      </c>
      <c r="K843" s="342"/>
      <c r="L843" s="342"/>
      <c r="M843" s="342"/>
      <c r="N843" s="342"/>
      <c r="O843" s="342"/>
      <c r="P843" s="355" t="s">
        <v>602</v>
      </c>
      <c r="Q843" s="343"/>
      <c r="R843" s="343"/>
      <c r="S843" s="343"/>
      <c r="T843" s="343"/>
      <c r="U843" s="343"/>
      <c r="V843" s="343"/>
      <c r="W843" s="343"/>
      <c r="X843" s="343"/>
      <c r="Y843" s="344">
        <v>256</v>
      </c>
      <c r="Z843" s="345"/>
      <c r="AA843" s="345"/>
      <c r="AB843" s="346"/>
      <c r="AC843" s="356" t="s">
        <v>526</v>
      </c>
      <c r="AD843" s="364"/>
      <c r="AE843" s="364"/>
      <c r="AF843" s="364"/>
      <c r="AG843" s="364"/>
      <c r="AH843" s="365" t="s">
        <v>581</v>
      </c>
      <c r="AI843" s="366"/>
      <c r="AJ843" s="366"/>
      <c r="AK843" s="366"/>
      <c r="AL843" s="350" t="s">
        <v>581</v>
      </c>
      <c r="AM843" s="351"/>
      <c r="AN843" s="351"/>
      <c r="AO843" s="352"/>
      <c r="AP843" s="353" t="s">
        <v>590</v>
      </c>
      <c r="AQ843" s="353"/>
      <c r="AR843" s="353"/>
      <c r="AS843" s="353"/>
      <c r="AT843" s="353"/>
      <c r="AU843" s="353"/>
      <c r="AV843" s="353"/>
      <c r="AW843" s="353"/>
      <c r="AX843" s="353"/>
    </row>
    <row r="844" spans="1:50" ht="30" customHeight="1" x14ac:dyDescent="0.15">
      <c r="A844" s="372">
        <v>8</v>
      </c>
      <c r="B844" s="372">
        <v>1</v>
      </c>
      <c r="C844" s="354" t="s">
        <v>650</v>
      </c>
      <c r="D844" s="340"/>
      <c r="E844" s="340"/>
      <c r="F844" s="340"/>
      <c r="G844" s="340"/>
      <c r="H844" s="340"/>
      <c r="I844" s="340"/>
      <c r="J844" s="341">
        <v>2000020020001</v>
      </c>
      <c r="K844" s="342"/>
      <c r="L844" s="342"/>
      <c r="M844" s="342"/>
      <c r="N844" s="342"/>
      <c r="O844" s="342"/>
      <c r="P844" s="355" t="s">
        <v>602</v>
      </c>
      <c r="Q844" s="343"/>
      <c r="R844" s="343"/>
      <c r="S844" s="343"/>
      <c r="T844" s="343"/>
      <c r="U844" s="343"/>
      <c r="V844" s="343"/>
      <c r="W844" s="343"/>
      <c r="X844" s="343"/>
      <c r="Y844" s="344">
        <v>222</v>
      </c>
      <c r="Z844" s="345"/>
      <c r="AA844" s="345"/>
      <c r="AB844" s="346"/>
      <c r="AC844" s="356" t="s">
        <v>526</v>
      </c>
      <c r="AD844" s="364"/>
      <c r="AE844" s="364"/>
      <c r="AF844" s="364"/>
      <c r="AG844" s="364"/>
      <c r="AH844" s="348" t="s">
        <v>581</v>
      </c>
      <c r="AI844" s="349"/>
      <c r="AJ844" s="349"/>
      <c r="AK844" s="349"/>
      <c r="AL844" s="350" t="s">
        <v>580</v>
      </c>
      <c r="AM844" s="351"/>
      <c r="AN844" s="351"/>
      <c r="AO844" s="352"/>
      <c r="AP844" s="353" t="s">
        <v>581</v>
      </c>
      <c r="AQ844" s="353"/>
      <c r="AR844" s="353"/>
      <c r="AS844" s="353"/>
      <c r="AT844" s="353"/>
      <c r="AU844" s="353"/>
      <c r="AV844" s="353"/>
      <c r="AW844" s="353"/>
      <c r="AX844" s="353"/>
    </row>
    <row r="845" spans="1:50" ht="30" customHeight="1" x14ac:dyDescent="0.15">
      <c r="A845" s="372">
        <v>9</v>
      </c>
      <c r="B845" s="372">
        <v>1</v>
      </c>
      <c r="C845" s="354" t="s">
        <v>651</v>
      </c>
      <c r="D845" s="340"/>
      <c r="E845" s="340"/>
      <c r="F845" s="340"/>
      <c r="G845" s="340"/>
      <c r="H845" s="340"/>
      <c r="I845" s="340"/>
      <c r="J845" s="341">
        <v>1000020320005</v>
      </c>
      <c r="K845" s="342"/>
      <c r="L845" s="342"/>
      <c r="M845" s="342"/>
      <c r="N845" s="342"/>
      <c r="O845" s="342"/>
      <c r="P845" s="355" t="s">
        <v>602</v>
      </c>
      <c r="Q845" s="343"/>
      <c r="R845" s="343"/>
      <c r="S845" s="343"/>
      <c r="T845" s="343"/>
      <c r="U845" s="343"/>
      <c r="V845" s="343"/>
      <c r="W845" s="343"/>
      <c r="X845" s="343"/>
      <c r="Y845" s="344">
        <v>215</v>
      </c>
      <c r="Z845" s="345"/>
      <c r="AA845" s="345"/>
      <c r="AB845" s="346"/>
      <c r="AC845" s="356" t="s">
        <v>526</v>
      </c>
      <c r="AD845" s="364"/>
      <c r="AE845" s="364"/>
      <c r="AF845" s="364"/>
      <c r="AG845" s="364"/>
      <c r="AH845" s="348" t="s">
        <v>581</v>
      </c>
      <c r="AI845" s="349"/>
      <c r="AJ845" s="349"/>
      <c r="AK845" s="349"/>
      <c r="AL845" s="350" t="s">
        <v>580</v>
      </c>
      <c r="AM845" s="351"/>
      <c r="AN845" s="351"/>
      <c r="AO845" s="352"/>
      <c r="AP845" s="353" t="s">
        <v>590</v>
      </c>
      <c r="AQ845" s="353"/>
      <c r="AR845" s="353"/>
      <c r="AS845" s="353"/>
      <c r="AT845" s="353"/>
      <c r="AU845" s="353"/>
      <c r="AV845" s="353"/>
      <c r="AW845" s="353"/>
      <c r="AX845" s="353"/>
    </row>
    <row r="846" spans="1:50" ht="30" customHeight="1" x14ac:dyDescent="0.15">
      <c r="A846" s="372">
        <v>10</v>
      </c>
      <c r="B846" s="372">
        <v>1</v>
      </c>
      <c r="C846" s="354" t="s">
        <v>652</v>
      </c>
      <c r="D846" s="340"/>
      <c r="E846" s="340"/>
      <c r="F846" s="340"/>
      <c r="G846" s="340"/>
      <c r="H846" s="340"/>
      <c r="I846" s="340"/>
      <c r="J846" s="341">
        <v>1000020440001</v>
      </c>
      <c r="K846" s="342"/>
      <c r="L846" s="342"/>
      <c r="M846" s="342"/>
      <c r="N846" s="342"/>
      <c r="O846" s="342"/>
      <c r="P846" s="355" t="s">
        <v>602</v>
      </c>
      <c r="Q846" s="343"/>
      <c r="R846" s="343"/>
      <c r="S846" s="343"/>
      <c r="T846" s="343"/>
      <c r="U846" s="343"/>
      <c r="V846" s="343"/>
      <c r="W846" s="343"/>
      <c r="X846" s="343"/>
      <c r="Y846" s="344">
        <v>189</v>
      </c>
      <c r="Z846" s="345"/>
      <c r="AA846" s="345"/>
      <c r="AB846" s="346"/>
      <c r="AC846" s="356" t="s">
        <v>526</v>
      </c>
      <c r="AD846" s="364"/>
      <c r="AE846" s="364"/>
      <c r="AF846" s="364"/>
      <c r="AG846" s="364"/>
      <c r="AH846" s="348" t="s">
        <v>580</v>
      </c>
      <c r="AI846" s="349"/>
      <c r="AJ846" s="349"/>
      <c r="AK846" s="349"/>
      <c r="AL846" s="350" t="s">
        <v>581</v>
      </c>
      <c r="AM846" s="351"/>
      <c r="AN846" s="351"/>
      <c r="AO846" s="352"/>
      <c r="AP846" s="930" t="s">
        <v>653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e">
        <f>す</f>
        <v>#NAME?</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9000020431001</v>
      </c>
      <c r="K870" s="342"/>
      <c r="L870" s="342"/>
      <c r="M870" s="342"/>
      <c r="N870" s="342"/>
      <c r="O870" s="342"/>
      <c r="P870" s="355" t="s">
        <v>609</v>
      </c>
      <c r="Q870" s="343"/>
      <c r="R870" s="343"/>
      <c r="S870" s="343"/>
      <c r="T870" s="343"/>
      <c r="U870" s="343"/>
      <c r="V870" s="343"/>
      <c r="W870" s="343"/>
      <c r="X870" s="343"/>
      <c r="Y870" s="344">
        <v>1884</v>
      </c>
      <c r="Z870" s="345"/>
      <c r="AA870" s="345"/>
      <c r="AB870" s="346"/>
      <c r="AC870" s="356" t="s">
        <v>610</v>
      </c>
      <c r="AD870" s="364"/>
      <c r="AE870" s="364"/>
      <c r="AF870" s="364"/>
      <c r="AG870" s="364"/>
      <c r="AH870" s="365" t="s">
        <v>581</v>
      </c>
      <c r="AI870" s="366"/>
      <c r="AJ870" s="366"/>
      <c r="AK870" s="366"/>
      <c r="AL870" s="350" t="s">
        <v>612</v>
      </c>
      <c r="AM870" s="351"/>
      <c r="AN870" s="351"/>
      <c r="AO870" s="352"/>
      <c r="AP870" s="353" t="s">
        <v>590</v>
      </c>
      <c r="AQ870" s="353"/>
      <c r="AR870" s="353"/>
      <c r="AS870" s="353"/>
      <c r="AT870" s="353"/>
      <c r="AU870" s="353"/>
      <c r="AV870" s="353"/>
      <c r="AW870" s="353"/>
      <c r="AX870" s="353"/>
    </row>
    <row r="871" spans="1:50" ht="30" customHeight="1" x14ac:dyDescent="0.15">
      <c r="A871" s="372">
        <v>2</v>
      </c>
      <c r="B871" s="372">
        <v>1</v>
      </c>
      <c r="C871" s="354" t="s">
        <v>654</v>
      </c>
      <c r="D871" s="340"/>
      <c r="E871" s="340"/>
      <c r="F871" s="340"/>
      <c r="G871" s="340"/>
      <c r="H871" s="340"/>
      <c r="I871" s="340"/>
      <c r="J871" s="341">
        <v>4000020293636</v>
      </c>
      <c r="K871" s="342"/>
      <c r="L871" s="342"/>
      <c r="M871" s="342"/>
      <c r="N871" s="342"/>
      <c r="O871" s="342"/>
      <c r="P871" s="355" t="s">
        <v>656</v>
      </c>
      <c r="Q871" s="343"/>
      <c r="R871" s="343"/>
      <c r="S871" s="343"/>
      <c r="T871" s="343"/>
      <c r="U871" s="343"/>
      <c r="V871" s="343"/>
      <c r="W871" s="343"/>
      <c r="X871" s="343"/>
      <c r="Y871" s="344">
        <v>240</v>
      </c>
      <c r="Z871" s="345"/>
      <c r="AA871" s="345"/>
      <c r="AB871" s="346"/>
      <c r="AC871" s="356" t="s">
        <v>610</v>
      </c>
      <c r="AD871" s="356"/>
      <c r="AE871" s="356"/>
      <c r="AF871" s="356"/>
      <c r="AG871" s="356"/>
      <c r="AH871" s="365" t="s">
        <v>581</v>
      </c>
      <c r="AI871" s="366"/>
      <c r="AJ871" s="366"/>
      <c r="AK871" s="366"/>
      <c r="AL871" s="367" t="s">
        <v>612</v>
      </c>
      <c r="AM871" s="368"/>
      <c r="AN871" s="368"/>
      <c r="AO871" s="369"/>
      <c r="AP871" s="353" t="s">
        <v>590</v>
      </c>
      <c r="AQ871" s="353"/>
      <c r="AR871" s="353"/>
      <c r="AS871" s="353"/>
      <c r="AT871" s="353"/>
      <c r="AU871" s="353"/>
      <c r="AV871" s="353"/>
      <c r="AW871" s="353"/>
      <c r="AX871" s="353"/>
    </row>
    <row r="872" spans="1:50" ht="30" customHeight="1" x14ac:dyDescent="0.15">
      <c r="A872" s="372">
        <v>3</v>
      </c>
      <c r="B872" s="372">
        <v>1</v>
      </c>
      <c r="C872" s="354" t="s">
        <v>655</v>
      </c>
      <c r="D872" s="340"/>
      <c r="E872" s="340"/>
      <c r="F872" s="340"/>
      <c r="G872" s="340"/>
      <c r="H872" s="340"/>
      <c r="I872" s="340"/>
      <c r="J872" s="341">
        <v>8000020131016</v>
      </c>
      <c r="K872" s="342"/>
      <c r="L872" s="342"/>
      <c r="M872" s="342"/>
      <c r="N872" s="342"/>
      <c r="O872" s="342"/>
      <c r="P872" s="355" t="s">
        <v>657</v>
      </c>
      <c r="Q872" s="343"/>
      <c r="R872" s="343"/>
      <c r="S872" s="343"/>
      <c r="T872" s="343"/>
      <c r="U872" s="343"/>
      <c r="V872" s="343"/>
      <c r="W872" s="343"/>
      <c r="X872" s="343"/>
      <c r="Y872" s="344">
        <v>193</v>
      </c>
      <c r="Z872" s="345"/>
      <c r="AA872" s="345"/>
      <c r="AB872" s="346"/>
      <c r="AC872" s="356" t="s">
        <v>610</v>
      </c>
      <c r="AD872" s="364"/>
      <c r="AE872" s="364"/>
      <c r="AF872" s="364"/>
      <c r="AG872" s="364"/>
      <c r="AH872" s="348" t="s">
        <v>611</v>
      </c>
      <c r="AI872" s="349"/>
      <c r="AJ872" s="349"/>
      <c r="AK872" s="349"/>
      <c r="AL872" s="350" t="s">
        <v>612</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658</v>
      </c>
      <c r="D873" s="340"/>
      <c r="E873" s="340"/>
      <c r="F873" s="340"/>
      <c r="G873" s="340"/>
      <c r="H873" s="340"/>
      <c r="I873" s="340"/>
      <c r="J873" s="341">
        <v>9000020312011</v>
      </c>
      <c r="K873" s="342"/>
      <c r="L873" s="342"/>
      <c r="M873" s="342"/>
      <c r="N873" s="342"/>
      <c r="O873" s="342"/>
      <c r="P873" s="355" t="s">
        <v>659</v>
      </c>
      <c r="Q873" s="343"/>
      <c r="R873" s="343"/>
      <c r="S873" s="343"/>
      <c r="T873" s="343"/>
      <c r="U873" s="343"/>
      <c r="V873" s="343"/>
      <c r="W873" s="343"/>
      <c r="X873" s="343"/>
      <c r="Y873" s="344">
        <v>162</v>
      </c>
      <c r="Z873" s="345"/>
      <c r="AA873" s="345"/>
      <c r="AB873" s="346"/>
      <c r="AC873" s="356" t="s">
        <v>610</v>
      </c>
      <c r="AD873" s="356"/>
      <c r="AE873" s="356"/>
      <c r="AF873" s="356"/>
      <c r="AG873" s="356"/>
      <c r="AH873" s="348" t="s">
        <v>612</v>
      </c>
      <c r="AI873" s="349"/>
      <c r="AJ873" s="349"/>
      <c r="AK873" s="349"/>
      <c r="AL873" s="350" t="s">
        <v>581</v>
      </c>
      <c r="AM873" s="351"/>
      <c r="AN873" s="351"/>
      <c r="AO873" s="352"/>
      <c r="AP873" s="353" t="s">
        <v>590</v>
      </c>
      <c r="AQ873" s="353"/>
      <c r="AR873" s="353"/>
      <c r="AS873" s="353"/>
      <c r="AT873" s="353"/>
      <c r="AU873" s="353"/>
      <c r="AV873" s="353"/>
      <c r="AW873" s="353"/>
      <c r="AX873" s="353"/>
    </row>
    <row r="874" spans="1:50" ht="30" customHeight="1" x14ac:dyDescent="0.15">
      <c r="A874" s="372">
        <v>5</v>
      </c>
      <c r="B874" s="372">
        <v>1</v>
      </c>
      <c r="C874" s="354" t="s">
        <v>660</v>
      </c>
      <c r="D874" s="340"/>
      <c r="E874" s="340"/>
      <c r="F874" s="340"/>
      <c r="G874" s="340"/>
      <c r="H874" s="340"/>
      <c r="I874" s="340"/>
      <c r="J874" s="341">
        <v>3000020022021</v>
      </c>
      <c r="K874" s="342"/>
      <c r="L874" s="342"/>
      <c r="M874" s="342"/>
      <c r="N874" s="342"/>
      <c r="O874" s="342"/>
      <c r="P874" s="355" t="s">
        <v>661</v>
      </c>
      <c r="Q874" s="343"/>
      <c r="R874" s="343"/>
      <c r="S874" s="343"/>
      <c r="T874" s="343"/>
      <c r="U874" s="343"/>
      <c r="V874" s="343"/>
      <c r="W874" s="343"/>
      <c r="X874" s="343"/>
      <c r="Y874" s="344">
        <v>114</v>
      </c>
      <c r="Z874" s="345"/>
      <c r="AA874" s="345"/>
      <c r="AB874" s="346"/>
      <c r="AC874" s="356" t="s">
        <v>610</v>
      </c>
      <c r="AD874" s="364"/>
      <c r="AE874" s="364"/>
      <c r="AF874" s="364"/>
      <c r="AG874" s="364"/>
      <c r="AH874" s="348" t="s">
        <v>581</v>
      </c>
      <c r="AI874" s="349"/>
      <c r="AJ874" s="349"/>
      <c r="AK874" s="349"/>
      <c r="AL874" s="350" t="s">
        <v>581</v>
      </c>
      <c r="AM874" s="351"/>
      <c r="AN874" s="351"/>
      <c r="AO874" s="352"/>
      <c r="AP874" s="353" t="s">
        <v>590</v>
      </c>
      <c r="AQ874" s="353"/>
      <c r="AR874" s="353"/>
      <c r="AS874" s="353"/>
      <c r="AT874" s="353"/>
      <c r="AU874" s="353"/>
      <c r="AV874" s="353"/>
      <c r="AW874" s="353"/>
      <c r="AX874" s="353"/>
    </row>
    <row r="875" spans="1:50" ht="30" customHeight="1" x14ac:dyDescent="0.15">
      <c r="A875" s="372">
        <v>6</v>
      </c>
      <c r="B875" s="372">
        <v>1</v>
      </c>
      <c r="C875" s="354" t="s">
        <v>662</v>
      </c>
      <c r="D875" s="340"/>
      <c r="E875" s="340"/>
      <c r="F875" s="340"/>
      <c r="G875" s="340"/>
      <c r="H875" s="340"/>
      <c r="I875" s="340"/>
      <c r="J875" s="341">
        <v>8000020132063</v>
      </c>
      <c r="K875" s="342"/>
      <c r="L875" s="342"/>
      <c r="M875" s="342"/>
      <c r="N875" s="342"/>
      <c r="O875" s="342"/>
      <c r="P875" s="355" t="s">
        <v>663</v>
      </c>
      <c r="Q875" s="343"/>
      <c r="R875" s="343"/>
      <c r="S875" s="343"/>
      <c r="T875" s="343"/>
      <c r="U875" s="343"/>
      <c r="V875" s="343"/>
      <c r="W875" s="343"/>
      <c r="X875" s="343"/>
      <c r="Y875" s="344">
        <v>104</v>
      </c>
      <c r="Z875" s="345"/>
      <c r="AA875" s="345"/>
      <c r="AB875" s="346"/>
      <c r="AC875" s="356" t="s">
        <v>610</v>
      </c>
      <c r="AD875" s="356"/>
      <c r="AE875" s="356"/>
      <c r="AF875" s="356"/>
      <c r="AG875" s="356"/>
      <c r="AH875" s="365" t="s">
        <v>581</v>
      </c>
      <c r="AI875" s="366"/>
      <c r="AJ875" s="366"/>
      <c r="AK875" s="366"/>
      <c r="AL875" s="350" t="s">
        <v>581</v>
      </c>
      <c r="AM875" s="351"/>
      <c r="AN875" s="351"/>
      <c r="AO875" s="352"/>
      <c r="AP875" s="353" t="s">
        <v>590</v>
      </c>
      <c r="AQ875" s="353"/>
      <c r="AR875" s="353"/>
      <c r="AS875" s="353"/>
      <c r="AT875" s="353"/>
      <c r="AU875" s="353"/>
      <c r="AV875" s="353"/>
      <c r="AW875" s="353"/>
      <c r="AX875" s="353"/>
    </row>
    <row r="876" spans="1:50" ht="30" customHeight="1" x14ac:dyDescent="0.15">
      <c r="A876" s="372">
        <v>7</v>
      </c>
      <c r="B876" s="372">
        <v>1</v>
      </c>
      <c r="C876" s="354" t="s">
        <v>664</v>
      </c>
      <c r="D876" s="340"/>
      <c r="E876" s="340"/>
      <c r="F876" s="340"/>
      <c r="G876" s="340"/>
      <c r="H876" s="340"/>
      <c r="I876" s="340"/>
      <c r="J876" s="341">
        <v>1000020293440</v>
      </c>
      <c r="K876" s="342"/>
      <c r="L876" s="342"/>
      <c r="M876" s="342"/>
      <c r="N876" s="342"/>
      <c r="O876" s="342"/>
      <c r="P876" s="355" t="s">
        <v>665</v>
      </c>
      <c r="Q876" s="343"/>
      <c r="R876" s="343"/>
      <c r="S876" s="343"/>
      <c r="T876" s="343"/>
      <c r="U876" s="343"/>
      <c r="V876" s="343"/>
      <c r="W876" s="343"/>
      <c r="X876" s="343"/>
      <c r="Y876" s="344">
        <v>90</v>
      </c>
      <c r="Z876" s="345"/>
      <c r="AA876" s="345"/>
      <c r="AB876" s="346"/>
      <c r="AC876" s="356" t="s">
        <v>610</v>
      </c>
      <c r="AD876" s="364"/>
      <c r="AE876" s="364"/>
      <c r="AF876" s="364"/>
      <c r="AG876" s="364"/>
      <c r="AH876" s="365" t="s">
        <v>581</v>
      </c>
      <c r="AI876" s="366"/>
      <c r="AJ876" s="366"/>
      <c r="AK876" s="366"/>
      <c r="AL876" s="350" t="s">
        <v>581</v>
      </c>
      <c r="AM876" s="351"/>
      <c r="AN876" s="351"/>
      <c r="AO876" s="352"/>
      <c r="AP876" s="353" t="s">
        <v>590</v>
      </c>
      <c r="AQ876" s="353"/>
      <c r="AR876" s="353"/>
      <c r="AS876" s="353"/>
      <c r="AT876" s="353"/>
      <c r="AU876" s="353"/>
      <c r="AV876" s="353"/>
      <c r="AW876" s="353"/>
      <c r="AX876" s="353"/>
    </row>
    <row r="877" spans="1:50" ht="30" customHeight="1" x14ac:dyDescent="0.15">
      <c r="A877" s="372">
        <v>8</v>
      </c>
      <c r="B877" s="372">
        <v>1</v>
      </c>
      <c r="C877" s="354" t="s">
        <v>666</v>
      </c>
      <c r="D877" s="340"/>
      <c r="E877" s="340"/>
      <c r="F877" s="340"/>
      <c r="G877" s="340"/>
      <c r="H877" s="340"/>
      <c r="I877" s="340"/>
      <c r="J877" s="341">
        <v>9000020152226</v>
      </c>
      <c r="K877" s="342"/>
      <c r="L877" s="342"/>
      <c r="M877" s="342"/>
      <c r="N877" s="342"/>
      <c r="O877" s="342"/>
      <c r="P877" s="355" t="s">
        <v>669</v>
      </c>
      <c r="Q877" s="343"/>
      <c r="R877" s="343"/>
      <c r="S877" s="343"/>
      <c r="T877" s="343"/>
      <c r="U877" s="343"/>
      <c r="V877" s="343"/>
      <c r="W877" s="343"/>
      <c r="X877" s="343"/>
      <c r="Y877" s="344">
        <v>73</v>
      </c>
      <c r="Z877" s="345"/>
      <c r="AA877" s="345"/>
      <c r="AB877" s="346"/>
      <c r="AC877" s="356" t="s">
        <v>610</v>
      </c>
      <c r="AD877" s="356"/>
      <c r="AE877" s="356"/>
      <c r="AF877" s="356"/>
      <c r="AG877" s="356"/>
      <c r="AH877" s="348" t="s">
        <v>611</v>
      </c>
      <c r="AI877" s="349"/>
      <c r="AJ877" s="349"/>
      <c r="AK877" s="349"/>
      <c r="AL877" s="350" t="s">
        <v>581</v>
      </c>
      <c r="AM877" s="351"/>
      <c r="AN877" s="351"/>
      <c r="AO877" s="352"/>
      <c r="AP877" s="353" t="s">
        <v>590</v>
      </c>
      <c r="AQ877" s="353"/>
      <c r="AR877" s="353"/>
      <c r="AS877" s="353"/>
      <c r="AT877" s="353"/>
      <c r="AU877" s="353"/>
      <c r="AV877" s="353"/>
      <c r="AW877" s="353"/>
      <c r="AX877" s="353"/>
    </row>
    <row r="878" spans="1:50" ht="30" customHeight="1" x14ac:dyDescent="0.15">
      <c r="A878" s="372">
        <v>9</v>
      </c>
      <c r="B878" s="372">
        <v>1</v>
      </c>
      <c r="C878" s="354" t="s">
        <v>667</v>
      </c>
      <c r="D878" s="340"/>
      <c r="E878" s="340"/>
      <c r="F878" s="340"/>
      <c r="G878" s="340"/>
      <c r="H878" s="340"/>
      <c r="I878" s="340"/>
      <c r="J878" s="341">
        <v>5000020112381</v>
      </c>
      <c r="K878" s="342"/>
      <c r="L878" s="342"/>
      <c r="M878" s="342"/>
      <c r="N878" s="342"/>
      <c r="O878" s="342"/>
      <c r="P878" s="355" t="s">
        <v>668</v>
      </c>
      <c r="Q878" s="343"/>
      <c r="R878" s="343"/>
      <c r="S878" s="343"/>
      <c r="T878" s="343"/>
      <c r="U878" s="343"/>
      <c r="V878" s="343"/>
      <c r="W878" s="343"/>
      <c r="X878" s="343"/>
      <c r="Y878" s="344">
        <v>55</v>
      </c>
      <c r="Z878" s="345"/>
      <c r="AA878" s="345"/>
      <c r="AB878" s="346"/>
      <c r="AC878" s="356" t="s">
        <v>610</v>
      </c>
      <c r="AD878" s="364"/>
      <c r="AE878" s="364"/>
      <c r="AF878" s="364"/>
      <c r="AG878" s="364"/>
      <c r="AH878" s="348" t="s">
        <v>612</v>
      </c>
      <c r="AI878" s="349"/>
      <c r="AJ878" s="349"/>
      <c r="AK878" s="349"/>
      <c r="AL878" s="350" t="s">
        <v>581</v>
      </c>
      <c r="AM878" s="351"/>
      <c r="AN878" s="351"/>
      <c r="AO878" s="352"/>
      <c r="AP878" s="353" t="s">
        <v>590</v>
      </c>
      <c r="AQ878" s="353"/>
      <c r="AR878" s="353"/>
      <c r="AS878" s="353"/>
      <c r="AT878" s="353"/>
      <c r="AU878" s="353"/>
      <c r="AV878" s="353"/>
      <c r="AW878" s="353"/>
      <c r="AX878" s="353"/>
    </row>
    <row r="879" spans="1:50" ht="30" customHeight="1" x14ac:dyDescent="0.15">
      <c r="A879" s="372">
        <v>10</v>
      </c>
      <c r="B879" s="372">
        <v>1</v>
      </c>
      <c r="C879" s="354" t="s">
        <v>670</v>
      </c>
      <c r="D879" s="340"/>
      <c r="E879" s="340"/>
      <c r="F879" s="340"/>
      <c r="G879" s="340"/>
      <c r="H879" s="340"/>
      <c r="I879" s="340"/>
      <c r="J879" s="341">
        <v>1000020132144</v>
      </c>
      <c r="K879" s="342"/>
      <c r="L879" s="342"/>
      <c r="M879" s="342"/>
      <c r="N879" s="342"/>
      <c r="O879" s="342"/>
      <c r="P879" s="355" t="s">
        <v>671</v>
      </c>
      <c r="Q879" s="343"/>
      <c r="R879" s="343"/>
      <c r="S879" s="343"/>
      <c r="T879" s="343"/>
      <c r="U879" s="343"/>
      <c r="V879" s="343"/>
      <c r="W879" s="343"/>
      <c r="X879" s="343"/>
      <c r="Y879" s="344">
        <v>51</v>
      </c>
      <c r="Z879" s="345"/>
      <c r="AA879" s="345"/>
      <c r="AB879" s="346"/>
      <c r="AC879" s="356" t="s">
        <v>610</v>
      </c>
      <c r="AD879" s="356"/>
      <c r="AE879" s="356"/>
      <c r="AF879" s="356"/>
      <c r="AG879" s="356"/>
      <c r="AH879" s="348" t="s">
        <v>581</v>
      </c>
      <c r="AI879" s="349"/>
      <c r="AJ879" s="349"/>
      <c r="AK879" s="349"/>
      <c r="AL879" s="350" t="s">
        <v>580</v>
      </c>
      <c r="AM879" s="351"/>
      <c r="AN879" s="351"/>
      <c r="AO879" s="352"/>
      <c r="AP879" s="353" t="s">
        <v>590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592</v>
      </c>
      <c r="F1102" s="371"/>
      <c r="G1102" s="371"/>
      <c r="H1102" s="371"/>
      <c r="I1102" s="371"/>
      <c r="J1102" s="341" t="s">
        <v>590</v>
      </c>
      <c r="K1102" s="342"/>
      <c r="L1102" s="342"/>
      <c r="M1102" s="342"/>
      <c r="N1102" s="342"/>
      <c r="O1102" s="342"/>
      <c r="P1102" s="355" t="s">
        <v>581</v>
      </c>
      <c r="Q1102" s="343"/>
      <c r="R1102" s="343"/>
      <c r="S1102" s="343"/>
      <c r="T1102" s="343"/>
      <c r="U1102" s="343"/>
      <c r="V1102" s="343"/>
      <c r="W1102" s="343"/>
      <c r="X1102" s="343"/>
      <c r="Y1102" s="344" t="s">
        <v>581</v>
      </c>
      <c r="Z1102" s="345"/>
      <c r="AA1102" s="345"/>
      <c r="AB1102" s="346"/>
      <c r="AC1102" s="347"/>
      <c r="AD1102" s="347"/>
      <c r="AE1102" s="347"/>
      <c r="AF1102" s="347"/>
      <c r="AG1102" s="347"/>
      <c r="AH1102" s="348" t="s">
        <v>580</v>
      </c>
      <c r="AI1102" s="349"/>
      <c r="AJ1102" s="349"/>
      <c r="AK1102" s="349"/>
      <c r="AL1102" s="350" t="s">
        <v>613</v>
      </c>
      <c r="AM1102" s="351"/>
      <c r="AN1102" s="351"/>
      <c r="AO1102" s="352"/>
      <c r="AP1102" s="353" t="s">
        <v>581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v>0</v>
      </c>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3:AX13 P15:AX15">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M117">
    <cfRule type="expression" dxfId="2585" priority="13155">
      <formula>IF(RIGHT(TEXT(AM117,"0.#"),1)=".",FALSE,TRUE)</formula>
    </cfRule>
    <cfRule type="expression" dxfId="2584" priority="13156">
      <formula>IF(RIGHT(TEXT(AM117,"0.#"),1)=".",TRUE,FALSE)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0" fitToHeight="0" orientation="portrait" r:id="rId1"/>
  <headerFooter differentFirst="1" alignWithMargins="0"/>
  <rowBreaks count="5" manualBreakCount="5">
    <brk id="126" max="16383" man="1"/>
    <brk id="577" max="16383" man="1"/>
    <brk id="727" max="16383" man="1"/>
    <brk id="739"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550</v>
      </c>
      <c r="C20" s="13" t="str">
        <f t="shared" si="0"/>
        <v>クールジャパン</v>
      </c>
      <c r="D20" s="13" t="str">
        <f t="shared" si="8"/>
        <v>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2020-11-19T00:27:24Z</cp:lastPrinted>
  <dcterms:created xsi:type="dcterms:W3CDTF">2012-03-13T00:50:25Z</dcterms:created>
  <dcterms:modified xsi:type="dcterms:W3CDTF">2020-11-19T00:27:59Z</dcterms:modified>
</cp:coreProperties>
</file>