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70" activeTab="0"/>
  </bookViews>
  <sheets>
    <sheet name="開館状況" sheetId="1" r:id="rId1"/>
  </sheets>
  <definedNames>
    <definedName name="_xlnm.Print_Area" localSheetId="0">'開館状況'!$A$1:$R$39</definedName>
  </definedNames>
  <calcPr fullCalcOnLoad="1"/>
</workbook>
</file>

<file path=xl/sharedStrings.xml><?xml version="1.0" encoding="utf-8"?>
<sst xmlns="http://schemas.openxmlformats.org/spreadsheetml/2006/main" count="92" uniqueCount="53">
  <si>
    <t>年間開館日数</t>
  </si>
  <si>
    <t>図書館・室数</t>
  </si>
  <si>
    <t>総日数</t>
  </si>
  <si>
    <t>１館平均</t>
  </si>
  <si>
    <t>時間外開館</t>
  </si>
  <si>
    <t>実施率</t>
  </si>
  <si>
    <t>総時間数</t>
  </si>
  <si>
    <t>土曜開館</t>
  </si>
  <si>
    <t>実施館数</t>
  </si>
  <si>
    <t>休日開館</t>
  </si>
  <si>
    <t>総日数</t>
  </si>
  <si>
    <t>国立大学</t>
  </si>
  <si>
    <t>C</t>
  </si>
  <si>
    <t>D</t>
  </si>
  <si>
    <t>計</t>
  </si>
  <si>
    <t>公立大学</t>
  </si>
  <si>
    <t>私立大学</t>
  </si>
  <si>
    <t>合計</t>
  </si>
  <si>
    <t>B</t>
  </si>
  <si>
    <t>C</t>
  </si>
  <si>
    <t>D</t>
  </si>
  <si>
    <t>区　　分</t>
  </si>
  <si>
    <t>Section</t>
  </si>
  <si>
    <t>Total</t>
  </si>
  <si>
    <t>National univ.</t>
  </si>
  <si>
    <t>Ａ</t>
  </si>
  <si>
    <t>Local public univ.</t>
  </si>
  <si>
    <t>Total</t>
  </si>
  <si>
    <t>Average</t>
  </si>
  <si>
    <t>Private univ.</t>
  </si>
  <si>
    <t>Ａ</t>
  </si>
  <si>
    <t>B</t>
  </si>
  <si>
    <t>Grand total</t>
  </si>
  <si>
    <t>7-1  開館状況　　OPEN HOURS</t>
  </si>
  <si>
    <t>Open day per year</t>
  </si>
  <si>
    <t>Number of libraries</t>
  </si>
  <si>
    <t>Total days</t>
  </si>
  <si>
    <t>Additional open hours</t>
  </si>
  <si>
    <t>Ratio</t>
  </si>
  <si>
    <t>Total hours</t>
  </si>
  <si>
    <t>Saturday service</t>
  </si>
  <si>
    <t>土曜開館総時間数</t>
  </si>
  <si>
    <t>Total days</t>
  </si>
  <si>
    <t>Holiday service</t>
  </si>
  <si>
    <t>休日開館総時間数</t>
  </si>
  <si>
    <t>館</t>
  </si>
  <si>
    <t>日</t>
  </si>
  <si>
    <t>％</t>
  </si>
  <si>
    <t>時間</t>
  </si>
  <si>
    <t xml:space="preserve">                  開     　　　　　館　     　　　　状　　　     　　況　　　　　Open hours</t>
  </si>
  <si>
    <t>7.　サ　ー　ビ　ス　状　況　　SERVICES</t>
  </si>
  <si>
    <t>（平成15年度）</t>
  </si>
  <si>
    <t>※平成16年4月以降サービスを開始している大学を除き、国立大学87、公立大学74、私立大学525、合計686大学で算定している。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</si>
</sst>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56" fontId="7" fillId="0" borderId="0" xfId="0" applyNumberFormat="1" applyFont="1" applyFill="1" applyAlignment="1">
      <alignment/>
    </xf>
    <xf numFmtId="5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176" fontId="3" fillId="0" borderId="1" xfId="0" applyNumberFormat="1" applyFont="1" applyFill="1" applyBorder="1" applyAlignment="1">
      <alignment/>
    </xf>
    <xf numFmtId="176" fontId="3" fillId="0" borderId="4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79" fontId="2" fillId="0" borderId="5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top" shrinkToFit="1"/>
    </xf>
    <xf numFmtId="176" fontId="2" fillId="0" borderId="4" xfId="0" applyNumberFormat="1" applyFont="1" applyFill="1" applyBorder="1" applyAlignment="1">
      <alignment horizontal="right" vertical="top" shrinkToFit="1"/>
    </xf>
    <xf numFmtId="176" fontId="2" fillId="0" borderId="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right" vertical="top"/>
    </xf>
    <xf numFmtId="176" fontId="2" fillId="0" borderId="16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9" fontId="2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56" fontId="3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00390625" defaultRowHeight="13.5"/>
  <cols>
    <col min="1" max="1" width="13.875" style="30" customWidth="1"/>
    <col min="2" max="2" width="12.125" style="30" bestFit="1" customWidth="1"/>
    <col min="3" max="3" width="8.625" style="30" bestFit="1" customWidth="1"/>
    <col min="4" max="4" width="8.625" style="30" customWidth="1"/>
    <col min="5" max="5" width="9.00390625" style="30" bestFit="1" customWidth="1"/>
    <col min="6" max="6" width="7.125" style="30" bestFit="1" customWidth="1"/>
    <col min="7" max="7" width="9.50390625" style="30" bestFit="1" customWidth="1"/>
    <col min="8" max="8" width="8.25390625" style="30" bestFit="1" customWidth="1"/>
    <col min="9" max="9" width="9.00390625" style="30" bestFit="1" customWidth="1"/>
    <col min="10" max="10" width="7.125" style="30" bestFit="1" customWidth="1"/>
    <col min="11" max="11" width="8.625" style="30" bestFit="1" customWidth="1"/>
    <col min="12" max="12" width="9.50390625" style="30" customWidth="1"/>
    <col min="13" max="13" width="8.25390625" style="30" bestFit="1" customWidth="1"/>
    <col min="14" max="14" width="9.00390625" style="30" bestFit="1" customWidth="1"/>
    <col min="15" max="15" width="7.875" style="30" bestFit="1" customWidth="1"/>
    <col min="16" max="16" width="8.625" style="30" bestFit="1" customWidth="1"/>
    <col min="17" max="17" width="9.50390625" style="30" customWidth="1"/>
    <col min="18" max="18" width="8.25390625" style="30" customWidth="1"/>
    <col min="19" max="16384" width="9.00390625" style="30" customWidth="1"/>
  </cols>
  <sheetData>
    <row r="1" spans="1:2" s="4" customFormat="1" ht="21.75" customHeight="1">
      <c r="A1" s="2" t="s">
        <v>50</v>
      </c>
      <c r="B1" s="3"/>
    </row>
    <row r="2" spans="1:2" s="4" customFormat="1" ht="20.25" customHeight="1">
      <c r="A2" s="5" t="s">
        <v>33</v>
      </c>
      <c r="B2" s="6"/>
    </row>
    <row r="3" spans="1:9" s="4" customFormat="1" ht="42" customHeight="1">
      <c r="A3" s="56" t="s">
        <v>52</v>
      </c>
      <c r="B3" s="57"/>
      <c r="C3" s="57"/>
      <c r="D3" s="57"/>
      <c r="E3" s="57"/>
      <c r="F3" s="57"/>
      <c r="G3" s="57"/>
      <c r="H3" s="57"/>
      <c r="I3" s="1"/>
    </row>
    <row r="4" spans="1:18" s="4" customFormat="1" ht="14.25" thickBot="1">
      <c r="A4" s="6"/>
      <c r="B4" s="6"/>
      <c r="R4" s="55" t="s">
        <v>51</v>
      </c>
    </row>
    <row r="5" spans="1:18" s="7" customFormat="1" ht="23.25" customHeight="1">
      <c r="A5" s="58" t="s">
        <v>21</v>
      </c>
      <c r="B5" s="67" t="s">
        <v>1</v>
      </c>
      <c r="C5" s="60" t="s">
        <v>49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1:18" s="7" customFormat="1" ht="18.75" customHeight="1">
      <c r="A6" s="59"/>
      <c r="B6" s="68"/>
      <c r="C6" s="63" t="s">
        <v>0</v>
      </c>
      <c r="D6" s="64"/>
      <c r="E6" s="63" t="s">
        <v>4</v>
      </c>
      <c r="F6" s="69"/>
      <c r="G6" s="69"/>
      <c r="H6" s="64"/>
      <c r="I6" s="69" t="s">
        <v>7</v>
      </c>
      <c r="J6" s="69"/>
      <c r="K6" s="69"/>
      <c r="L6" s="69"/>
      <c r="M6" s="64"/>
      <c r="N6" s="63" t="s">
        <v>9</v>
      </c>
      <c r="O6" s="69"/>
      <c r="P6" s="69"/>
      <c r="Q6" s="69"/>
      <c r="R6" s="75"/>
    </row>
    <row r="7" spans="1:18" s="7" customFormat="1" ht="17.25" customHeight="1">
      <c r="A7" s="59"/>
      <c r="B7" s="68"/>
      <c r="C7" s="65" t="s">
        <v>34</v>
      </c>
      <c r="D7" s="66"/>
      <c r="E7" s="65" t="s">
        <v>37</v>
      </c>
      <c r="F7" s="70"/>
      <c r="G7" s="70"/>
      <c r="H7" s="66"/>
      <c r="I7" s="73" t="s">
        <v>40</v>
      </c>
      <c r="J7" s="73"/>
      <c r="K7" s="73"/>
      <c r="L7" s="73"/>
      <c r="M7" s="74"/>
      <c r="N7" s="76" t="s">
        <v>43</v>
      </c>
      <c r="O7" s="73"/>
      <c r="P7" s="73"/>
      <c r="Q7" s="73"/>
      <c r="R7" s="77"/>
    </row>
    <row r="8" spans="1:18" s="7" customFormat="1" ht="35.25" customHeight="1">
      <c r="A8" s="9" t="s">
        <v>22</v>
      </c>
      <c r="B8" s="71" t="s">
        <v>35</v>
      </c>
      <c r="C8" s="8" t="s">
        <v>2</v>
      </c>
      <c r="D8" s="8" t="s">
        <v>3</v>
      </c>
      <c r="E8" s="10" t="s">
        <v>8</v>
      </c>
      <c r="F8" s="10" t="s">
        <v>5</v>
      </c>
      <c r="G8" s="10" t="s">
        <v>6</v>
      </c>
      <c r="H8" s="8" t="s">
        <v>3</v>
      </c>
      <c r="I8" s="11" t="s">
        <v>8</v>
      </c>
      <c r="J8" s="10" t="s">
        <v>5</v>
      </c>
      <c r="K8" s="10" t="s">
        <v>2</v>
      </c>
      <c r="L8" s="12" t="s">
        <v>41</v>
      </c>
      <c r="M8" s="8" t="s">
        <v>3</v>
      </c>
      <c r="N8" s="10" t="s">
        <v>8</v>
      </c>
      <c r="O8" s="8" t="s">
        <v>5</v>
      </c>
      <c r="P8" s="13" t="s">
        <v>10</v>
      </c>
      <c r="Q8" s="14" t="s">
        <v>44</v>
      </c>
      <c r="R8" s="15" t="s">
        <v>3</v>
      </c>
    </row>
    <row r="9" spans="1:18" s="7" customFormat="1" ht="29.25" customHeight="1">
      <c r="A9" s="16"/>
      <c r="B9" s="72"/>
      <c r="C9" s="17" t="s">
        <v>36</v>
      </c>
      <c r="D9" s="17" t="s">
        <v>28</v>
      </c>
      <c r="E9" s="17" t="s">
        <v>35</v>
      </c>
      <c r="F9" s="17" t="s">
        <v>38</v>
      </c>
      <c r="G9" s="17" t="s">
        <v>39</v>
      </c>
      <c r="H9" s="17" t="s">
        <v>28</v>
      </c>
      <c r="I9" s="18" t="s">
        <v>35</v>
      </c>
      <c r="J9" s="17" t="s">
        <v>38</v>
      </c>
      <c r="K9" s="17" t="s">
        <v>42</v>
      </c>
      <c r="L9" s="17" t="s">
        <v>39</v>
      </c>
      <c r="M9" s="17" t="s">
        <v>28</v>
      </c>
      <c r="N9" s="17" t="s">
        <v>35</v>
      </c>
      <c r="O9" s="17" t="s">
        <v>38</v>
      </c>
      <c r="P9" s="17" t="s">
        <v>42</v>
      </c>
      <c r="Q9" s="17" t="s">
        <v>39</v>
      </c>
      <c r="R9" s="19" t="s">
        <v>28</v>
      </c>
    </row>
    <row r="10" spans="1:18" s="24" customFormat="1" ht="19.5" customHeight="1">
      <c r="A10" s="20"/>
      <c r="B10" s="21" t="s">
        <v>45</v>
      </c>
      <c r="C10" s="21" t="s">
        <v>46</v>
      </c>
      <c r="D10" s="21" t="s">
        <v>46</v>
      </c>
      <c r="E10" s="22" t="s">
        <v>45</v>
      </c>
      <c r="F10" s="21" t="s">
        <v>47</v>
      </c>
      <c r="G10" s="21" t="s">
        <v>48</v>
      </c>
      <c r="H10" s="21" t="s">
        <v>48</v>
      </c>
      <c r="I10" s="21" t="s">
        <v>45</v>
      </c>
      <c r="J10" s="21" t="s">
        <v>47</v>
      </c>
      <c r="K10" s="21" t="s">
        <v>46</v>
      </c>
      <c r="L10" s="21" t="s">
        <v>48</v>
      </c>
      <c r="M10" s="21" t="s">
        <v>46</v>
      </c>
      <c r="N10" s="21" t="s">
        <v>45</v>
      </c>
      <c r="O10" s="21" t="s">
        <v>47</v>
      </c>
      <c r="P10" s="21" t="s">
        <v>46</v>
      </c>
      <c r="Q10" s="21" t="s">
        <v>48</v>
      </c>
      <c r="R10" s="23" t="s">
        <v>46</v>
      </c>
    </row>
    <row r="11" spans="1:18" ht="19.5" customHeight="1">
      <c r="A11" s="25" t="s">
        <v>11</v>
      </c>
      <c r="B11" s="26"/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7"/>
      <c r="P11" s="27"/>
      <c r="Q11" s="27"/>
      <c r="R11" s="29"/>
    </row>
    <row r="12" spans="1:18" ht="19.5" customHeight="1">
      <c r="A12" s="31" t="s">
        <v>24</v>
      </c>
      <c r="B12" s="32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7"/>
      <c r="N12" s="27"/>
      <c r="O12" s="27"/>
      <c r="P12" s="27"/>
      <c r="Q12" s="27"/>
      <c r="R12" s="29"/>
    </row>
    <row r="13" spans="1:18" ht="19.5" customHeight="1">
      <c r="A13" s="33" t="s">
        <v>25</v>
      </c>
      <c r="B13" s="34">
        <v>172</v>
      </c>
      <c r="C13" s="34">
        <v>46289</v>
      </c>
      <c r="D13" s="34">
        <f>C13/B13</f>
        <v>269.1220930232558</v>
      </c>
      <c r="E13" s="34">
        <v>100</v>
      </c>
      <c r="F13" s="35">
        <f>E13/B13*100</f>
        <v>58.139534883720934</v>
      </c>
      <c r="G13" s="34">
        <v>122160</v>
      </c>
      <c r="H13" s="34">
        <f>G13/E13</f>
        <v>1221.6</v>
      </c>
      <c r="I13" s="36">
        <v>77</v>
      </c>
      <c r="J13" s="35">
        <f>I13/B13*100</f>
        <v>44.76744186046512</v>
      </c>
      <c r="K13" s="34">
        <v>3302</v>
      </c>
      <c r="L13" s="34">
        <v>36221</v>
      </c>
      <c r="M13" s="34">
        <f>K13/I13</f>
        <v>42.883116883116884</v>
      </c>
      <c r="N13" s="34">
        <v>51</v>
      </c>
      <c r="O13" s="35">
        <f>N13/B13*100</f>
        <v>29.651162790697676</v>
      </c>
      <c r="P13" s="34">
        <v>2445</v>
      </c>
      <c r="Q13" s="36">
        <v>35714</v>
      </c>
      <c r="R13" s="37">
        <f>P13/N13</f>
        <v>47.94117647058823</v>
      </c>
    </row>
    <row r="14" spans="1:18" ht="19.5" customHeight="1">
      <c r="A14" s="33" t="s">
        <v>18</v>
      </c>
      <c r="B14" s="34">
        <v>46</v>
      </c>
      <c r="C14" s="34">
        <v>14504</v>
      </c>
      <c r="D14" s="34">
        <f aca="true" t="shared" si="0" ref="D14:D38">C14/B14</f>
        <v>315.30434782608694</v>
      </c>
      <c r="E14" s="34">
        <v>45</v>
      </c>
      <c r="F14" s="35">
        <f aca="true" t="shared" si="1" ref="F14:F38">E14/B14*100</f>
        <v>97.82608695652173</v>
      </c>
      <c r="G14" s="34">
        <v>81022</v>
      </c>
      <c r="H14" s="34">
        <f aca="true" t="shared" si="2" ref="H14:H38">G14/E14</f>
        <v>1800.4888888888888</v>
      </c>
      <c r="I14" s="36">
        <v>43</v>
      </c>
      <c r="J14" s="35">
        <f aca="true" t="shared" si="3" ref="J14:J38">I14/B14*100</f>
        <v>93.47826086956522</v>
      </c>
      <c r="K14" s="34">
        <v>1759</v>
      </c>
      <c r="L14" s="34">
        <v>21073</v>
      </c>
      <c r="M14" s="34">
        <f aca="true" t="shared" si="4" ref="M14:M38">K14/I14</f>
        <v>40.906976744186046</v>
      </c>
      <c r="N14" s="34">
        <v>35</v>
      </c>
      <c r="O14" s="35">
        <f aca="true" t="shared" si="5" ref="O14:O38">N14/B14*100</f>
        <v>76.08695652173914</v>
      </c>
      <c r="P14" s="34">
        <v>1643</v>
      </c>
      <c r="Q14" s="36">
        <v>23260</v>
      </c>
      <c r="R14" s="37">
        <f aca="true" t="shared" si="6" ref="R14:R38">P14/N14</f>
        <v>46.94285714285714</v>
      </c>
    </row>
    <row r="15" spans="1:18" ht="19.5" customHeight="1">
      <c r="A15" s="33" t="s">
        <v>19</v>
      </c>
      <c r="B15" s="34">
        <v>46</v>
      </c>
      <c r="C15" s="34">
        <v>13596</v>
      </c>
      <c r="D15" s="34">
        <f t="shared" si="0"/>
        <v>295.5652173913044</v>
      </c>
      <c r="E15" s="34">
        <v>41</v>
      </c>
      <c r="F15" s="35">
        <f t="shared" si="1"/>
        <v>89.13043478260869</v>
      </c>
      <c r="G15" s="34">
        <v>63882</v>
      </c>
      <c r="H15" s="34">
        <f t="shared" si="2"/>
        <v>1558.0975609756097</v>
      </c>
      <c r="I15" s="36">
        <v>40</v>
      </c>
      <c r="J15" s="35">
        <f t="shared" si="3"/>
        <v>86.95652173913044</v>
      </c>
      <c r="K15" s="34">
        <v>1545</v>
      </c>
      <c r="L15" s="34">
        <v>17345</v>
      </c>
      <c r="M15" s="34">
        <f t="shared" si="4"/>
        <v>38.625</v>
      </c>
      <c r="N15" s="34">
        <v>28</v>
      </c>
      <c r="O15" s="35">
        <f t="shared" si="5"/>
        <v>60.86956521739131</v>
      </c>
      <c r="P15" s="34">
        <v>1162</v>
      </c>
      <c r="Q15" s="36">
        <v>17542</v>
      </c>
      <c r="R15" s="37">
        <f t="shared" si="6"/>
        <v>41.5</v>
      </c>
    </row>
    <row r="16" spans="1:18" ht="19.5" customHeight="1">
      <c r="A16" s="33" t="s">
        <v>20</v>
      </c>
      <c r="B16" s="34">
        <v>31</v>
      </c>
      <c r="C16" s="34">
        <v>9179</v>
      </c>
      <c r="D16" s="34">
        <f t="shared" si="0"/>
        <v>296.0967741935484</v>
      </c>
      <c r="E16" s="34">
        <v>31</v>
      </c>
      <c r="F16" s="35">
        <f t="shared" si="1"/>
        <v>100</v>
      </c>
      <c r="G16" s="34">
        <v>35232</v>
      </c>
      <c r="H16" s="34">
        <f t="shared" si="2"/>
        <v>1136.516129032258</v>
      </c>
      <c r="I16" s="36">
        <v>31</v>
      </c>
      <c r="J16" s="35">
        <f t="shared" si="3"/>
        <v>100</v>
      </c>
      <c r="K16" s="34">
        <v>1147</v>
      </c>
      <c r="L16" s="34">
        <v>9618</v>
      </c>
      <c r="M16" s="34">
        <f t="shared" si="4"/>
        <v>37</v>
      </c>
      <c r="N16" s="34">
        <v>21</v>
      </c>
      <c r="O16" s="35">
        <f t="shared" si="5"/>
        <v>67.74193548387096</v>
      </c>
      <c r="P16" s="34">
        <v>795</v>
      </c>
      <c r="Q16" s="36">
        <v>7661</v>
      </c>
      <c r="R16" s="37">
        <f t="shared" si="6"/>
        <v>37.857142857142854</v>
      </c>
    </row>
    <row r="17" spans="1:18" ht="19.5" customHeight="1">
      <c r="A17" s="33" t="s">
        <v>14</v>
      </c>
      <c r="B17" s="38">
        <f>SUM(B13:B16)</f>
        <v>295</v>
      </c>
      <c r="C17" s="34">
        <f aca="true" t="shared" si="7" ref="C17:P17">SUM(C13:C16)</f>
        <v>83568</v>
      </c>
      <c r="D17" s="34">
        <f t="shared" si="0"/>
        <v>283.2813559322034</v>
      </c>
      <c r="E17" s="34">
        <f t="shared" si="7"/>
        <v>217</v>
      </c>
      <c r="F17" s="35">
        <f t="shared" si="1"/>
        <v>73.5593220338983</v>
      </c>
      <c r="G17" s="34">
        <f t="shared" si="7"/>
        <v>302296</v>
      </c>
      <c r="H17" s="34">
        <f t="shared" si="2"/>
        <v>1393.069124423963</v>
      </c>
      <c r="I17" s="36">
        <f t="shared" si="7"/>
        <v>191</v>
      </c>
      <c r="J17" s="35">
        <f t="shared" si="3"/>
        <v>64.7457627118644</v>
      </c>
      <c r="K17" s="34">
        <f t="shared" si="7"/>
        <v>7753</v>
      </c>
      <c r="L17" s="34">
        <f t="shared" si="7"/>
        <v>84257</v>
      </c>
      <c r="M17" s="34">
        <f t="shared" si="4"/>
        <v>40.59162303664922</v>
      </c>
      <c r="N17" s="34">
        <f t="shared" si="7"/>
        <v>135</v>
      </c>
      <c r="O17" s="35">
        <f>N17/B17*100</f>
        <v>45.76271186440678</v>
      </c>
      <c r="P17" s="34">
        <f t="shared" si="7"/>
        <v>6045</v>
      </c>
      <c r="Q17" s="34">
        <f>SUM(Q13:Q16)</f>
        <v>84177</v>
      </c>
      <c r="R17" s="37">
        <f t="shared" si="6"/>
        <v>44.77777777777778</v>
      </c>
    </row>
    <row r="18" spans="1:18" ht="19.5" customHeight="1">
      <c r="A18" s="39" t="s">
        <v>23</v>
      </c>
      <c r="B18" s="38"/>
      <c r="C18" s="34"/>
      <c r="D18" s="34"/>
      <c r="E18" s="34"/>
      <c r="F18" s="35"/>
      <c r="G18" s="34"/>
      <c r="H18" s="34"/>
      <c r="I18" s="36"/>
      <c r="J18" s="35"/>
      <c r="K18" s="34"/>
      <c r="L18" s="34"/>
      <c r="M18" s="34"/>
      <c r="N18" s="34"/>
      <c r="O18" s="35"/>
      <c r="P18" s="34"/>
      <c r="Q18" s="34"/>
      <c r="R18" s="37"/>
    </row>
    <row r="19" spans="1:18" ht="19.5" customHeight="1">
      <c r="A19" s="40"/>
      <c r="B19" s="41"/>
      <c r="C19" s="42"/>
      <c r="D19" s="42"/>
      <c r="E19" s="42"/>
      <c r="F19" s="43"/>
      <c r="G19" s="42"/>
      <c r="H19" s="42"/>
      <c r="I19" s="44"/>
      <c r="J19" s="43"/>
      <c r="K19" s="42"/>
      <c r="L19" s="42"/>
      <c r="M19" s="42"/>
      <c r="N19" s="42"/>
      <c r="O19" s="43"/>
      <c r="P19" s="42"/>
      <c r="Q19" s="42"/>
      <c r="R19" s="45"/>
    </row>
    <row r="20" spans="1:18" ht="19.5" customHeight="1">
      <c r="A20" s="25" t="s">
        <v>15</v>
      </c>
      <c r="B20" s="38"/>
      <c r="C20" s="34"/>
      <c r="D20" s="34"/>
      <c r="E20" s="34"/>
      <c r="F20" s="35"/>
      <c r="G20" s="34"/>
      <c r="H20" s="34"/>
      <c r="I20" s="36"/>
      <c r="J20" s="35"/>
      <c r="K20" s="34"/>
      <c r="L20" s="34"/>
      <c r="M20" s="34"/>
      <c r="N20" s="34"/>
      <c r="O20" s="35"/>
      <c r="P20" s="34"/>
      <c r="Q20" s="34"/>
      <c r="R20" s="37"/>
    </row>
    <row r="21" spans="1:18" ht="19.5" customHeight="1">
      <c r="A21" s="46" t="s">
        <v>26</v>
      </c>
      <c r="B21" s="47"/>
      <c r="C21" s="34"/>
      <c r="D21" s="34"/>
      <c r="E21" s="34"/>
      <c r="F21" s="35"/>
      <c r="G21" s="34"/>
      <c r="H21" s="34"/>
      <c r="I21" s="36"/>
      <c r="J21" s="35"/>
      <c r="K21" s="34"/>
      <c r="L21" s="34"/>
      <c r="M21" s="34"/>
      <c r="N21" s="34"/>
      <c r="O21" s="35"/>
      <c r="P21" s="34"/>
      <c r="Q21" s="34"/>
      <c r="R21" s="37"/>
    </row>
    <row r="22" spans="1:18" ht="19.5" customHeight="1">
      <c r="A22" s="33" t="s">
        <v>25</v>
      </c>
      <c r="B22" s="34">
        <v>13</v>
      </c>
      <c r="C22" s="34">
        <v>2715</v>
      </c>
      <c r="D22" s="34">
        <f t="shared" si="0"/>
        <v>208.84615384615384</v>
      </c>
      <c r="E22" s="34">
        <v>3</v>
      </c>
      <c r="F22" s="35">
        <f t="shared" si="1"/>
        <v>23.076923076923077</v>
      </c>
      <c r="G22" s="34">
        <v>2617</v>
      </c>
      <c r="H22" s="34">
        <f t="shared" si="2"/>
        <v>872.3333333333334</v>
      </c>
      <c r="I22" s="36">
        <v>2</v>
      </c>
      <c r="J22" s="35">
        <f t="shared" si="3"/>
        <v>15.384615384615385</v>
      </c>
      <c r="K22" s="34">
        <v>89</v>
      </c>
      <c r="L22" s="34">
        <v>623</v>
      </c>
      <c r="M22" s="34">
        <f t="shared" si="4"/>
        <v>44.5</v>
      </c>
      <c r="N22" s="34">
        <v>0</v>
      </c>
      <c r="O22" s="35">
        <v>0</v>
      </c>
      <c r="P22" s="34">
        <v>0</v>
      </c>
      <c r="Q22" s="36">
        <v>0</v>
      </c>
      <c r="R22" s="37">
        <v>0</v>
      </c>
    </row>
    <row r="23" spans="1:18" ht="19.5" customHeight="1">
      <c r="A23" s="33" t="s">
        <v>18</v>
      </c>
      <c r="B23" s="34">
        <v>23</v>
      </c>
      <c r="C23" s="34">
        <v>5931</v>
      </c>
      <c r="D23" s="34">
        <f t="shared" si="0"/>
        <v>257.8695652173913</v>
      </c>
      <c r="E23" s="34">
        <v>13</v>
      </c>
      <c r="F23" s="35">
        <f t="shared" si="1"/>
        <v>56.52173913043478</v>
      </c>
      <c r="G23" s="34">
        <v>9127</v>
      </c>
      <c r="H23" s="34">
        <f t="shared" si="2"/>
        <v>702.0769230769231</v>
      </c>
      <c r="I23" s="36">
        <v>12</v>
      </c>
      <c r="J23" s="35">
        <f t="shared" si="3"/>
        <v>52.17391304347826</v>
      </c>
      <c r="K23" s="34">
        <v>473</v>
      </c>
      <c r="L23" s="34">
        <v>4030</v>
      </c>
      <c r="M23" s="34">
        <f t="shared" si="4"/>
        <v>39.416666666666664</v>
      </c>
      <c r="N23" s="34">
        <v>4</v>
      </c>
      <c r="O23" s="35">
        <f t="shared" si="5"/>
        <v>17.391304347826086</v>
      </c>
      <c r="P23" s="34">
        <v>171</v>
      </c>
      <c r="Q23" s="36">
        <v>2647</v>
      </c>
      <c r="R23" s="37">
        <f t="shared" si="6"/>
        <v>42.75</v>
      </c>
    </row>
    <row r="24" spans="1:18" ht="19.5" customHeight="1">
      <c r="A24" s="33" t="s">
        <v>19</v>
      </c>
      <c r="B24" s="34">
        <v>37</v>
      </c>
      <c r="C24" s="34">
        <v>9571</v>
      </c>
      <c r="D24" s="34">
        <f t="shared" si="0"/>
        <v>258.6756756756757</v>
      </c>
      <c r="E24" s="34">
        <v>27</v>
      </c>
      <c r="F24" s="35">
        <f t="shared" si="1"/>
        <v>72.97297297297297</v>
      </c>
      <c r="G24" s="34">
        <v>22082</v>
      </c>
      <c r="H24" s="34">
        <f t="shared" si="2"/>
        <v>817.8518518518518</v>
      </c>
      <c r="I24" s="36">
        <v>19</v>
      </c>
      <c r="J24" s="35">
        <f t="shared" si="3"/>
        <v>51.35135135135135</v>
      </c>
      <c r="K24" s="34">
        <v>694</v>
      </c>
      <c r="L24" s="34">
        <v>5747</v>
      </c>
      <c r="M24" s="34">
        <f t="shared" si="4"/>
        <v>36.526315789473685</v>
      </c>
      <c r="N24" s="34">
        <v>9</v>
      </c>
      <c r="O24" s="35">
        <f t="shared" si="5"/>
        <v>24.324324324324326</v>
      </c>
      <c r="P24" s="34">
        <v>348</v>
      </c>
      <c r="Q24" s="36">
        <v>3493</v>
      </c>
      <c r="R24" s="37">
        <f t="shared" si="6"/>
        <v>38.666666666666664</v>
      </c>
    </row>
    <row r="25" spans="1:18" ht="19.5" customHeight="1">
      <c r="A25" s="33" t="s">
        <v>13</v>
      </c>
      <c r="B25" s="34">
        <v>41</v>
      </c>
      <c r="C25" s="34">
        <v>10338</v>
      </c>
      <c r="D25" s="34">
        <f t="shared" si="0"/>
        <v>252.14634146341464</v>
      </c>
      <c r="E25" s="34">
        <v>33</v>
      </c>
      <c r="F25" s="35">
        <f t="shared" si="1"/>
        <v>80.48780487804879</v>
      </c>
      <c r="G25" s="34">
        <v>24680</v>
      </c>
      <c r="H25" s="34">
        <f t="shared" si="2"/>
        <v>747.8787878787879</v>
      </c>
      <c r="I25" s="36">
        <v>24</v>
      </c>
      <c r="J25" s="35">
        <f t="shared" si="3"/>
        <v>58.536585365853654</v>
      </c>
      <c r="K25" s="34">
        <v>903</v>
      </c>
      <c r="L25" s="34">
        <v>6802</v>
      </c>
      <c r="M25" s="34">
        <f t="shared" si="4"/>
        <v>37.625</v>
      </c>
      <c r="N25" s="34">
        <v>6</v>
      </c>
      <c r="O25" s="35">
        <f t="shared" si="5"/>
        <v>14.634146341463413</v>
      </c>
      <c r="P25" s="34">
        <v>137</v>
      </c>
      <c r="Q25" s="36">
        <v>1083</v>
      </c>
      <c r="R25" s="37">
        <f t="shared" si="6"/>
        <v>22.833333333333332</v>
      </c>
    </row>
    <row r="26" spans="1:18" ht="19.5" customHeight="1">
      <c r="A26" s="33" t="s">
        <v>14</v>
      </c>
      <c r="B26" s="38">
        <f>SUM(B22:B25)</f>
        <v>114</v>
      </c>
      <c r="C26" s="34">
        <f aca="true" t="shared" si="8" ref="C26:Q26">SUM(C22:C25)</f>
        <v>28555</v>
      </c>
      <c r="D26" s="34">
        <f t="shared" si="0"/>
        <v>250.48245614035088</v>
      </c>
      <c r="E26" s="34">
        <f t="shared" si="8"/>
        <v>76</v>
      </c>
      <c r="F26" s="35">
        <f t="shared" si="1"/>
        <v>66.66666666666666</v>
      </c>
      <c r="G26" s="34">
        <f t="shared" si="8"/>
        <v>58506</v>
      </c>
      <c r="H26" s="34">
        <f t="shared" si="2"/>
        <v>769.8157894736842</v>
      </c>
      <c r="I26" s="36">
        <f t="shared" si="8"/>
        <v>57</v>
      </c>
      <c r="J26" s="35">
        <f t="shared" si="3"/>
        <v>50</v>
      </c>
      <c r="K26" s="34">
        <f t="shared" si="8"/>
        <v>2159</v>
      </c>
      <c r="L26" s="34">
        <f t="shared" si="8"/>
        <v>17202</v>
      </c>
      <c r="M26" s="34">
        <f t="shared" si="4"/>
        <v>37.87719298245614</v>
      </c>
      <c r="N26" s="34">
        <f t="shared" si="8"/>
        <v>19</v>
      </c>
      <c r="O26" s="35">
        <f t="shared" si="5"/>
        <v>16.666666666666664</v>
      </c>
      <c r="P26" s="34">
        <f t="shared" si="8"/>
        <v>656</v>
      </c>
      <c r="Q26" s="34">
        <f t="shared" si="8"/>
        <v>7223</v>
      </c>
      <c r="R26" s="37">
        <f t="shared" si="6"/>
        <v>34.526315789473685</v>
      </c>
    </row>
    <row r="27" spans="1:18" ht="19.5" customHeight="1">
      <c r="A27" s="31" t="s">
        <v>27</v>
      </c>
      <c r="B27" s="48"/>
      <c r="C27" s="34"/>
      <c r="D27" s="34"/>
      <c r="E27" s="34"/>
      <c r="F27" s="35"/>
      <c r="G27" s="34"/>
      <c r="H27" s="34"/>
      <c r="I27" s="36"/>
      <c r="J27" s="35"/>
      <c r="K27" s="34"/>
      <c r="L27" s="34"/>
      <c r="M27" s="34"/>
      <c r="N27" s="34"/>
      <c r="O27" s="35"/>
      <c r="P27" s="34"/>
      <c r="Q27" s="34"/>
      <c r="R27" s="37"/>
    </row>
    <row r="28" spans="1:18" ht="19.5" customHeight="1">
      <c r="A28" s="40"/>
      <c r="B28" s="41"/>
      <c r="C28" s="42"/>
      <c r="D28" s="42"/>
      <c r="E28" s="42"/>
      <c r="F28" s="43"/>
      <c r="G28" s="42"/>
      <c r="H28" s="42"/>
      <c r="I28" s="44"/>
      <c r="J28" s="43"/>
      <c r="K28" s="42"/>
      <c r="L28" s="42"/>
      <c r="M28" s="42"/>
      <c r="N28" s="42"/>
      <c r="O28" s="43"/>
      <c r="P28" s="42"/>
      <c r="Q28" s="42"/>
      <c r="R28" s="45"/>
    </row>
    <row r="29" spans="1:18" ht="19.5" customHeight="1">
      <c r="A29" s="25" t="s">
        <v>16</v>
      </c>
      <c r="B29" s="38"/>
      <c r="C29" s="34"/>
      <c r="D29" s="34"/>
      <c r="E29" s="34"/>
      <c r="F29" s="35"/>
      <c r="G29" s="34"/>
      <c r="H29" s="34"/>
      <c r="I29" s="36"/>
      <c r="J29" s="35"/>
      <c r="K29" s="34"/>
      <c r="L29" s="34"/>
      <c r="M29" s="34"/>
      <c r="N29" s="34"/>
      <c r="O29" s="35"/>
      <c r="P29" s="34"/>
      <c r="Q29" s="34"/>
      <c r="R29" s="37"/>
    </row>
    <row r="30" spans="1:18" ht="19.5" customHeight="1">
      <c r="A30" s="31" t="s">
        <v>29</v>
      </c>
      <c r="B30" s="48"/>
      <c r="C30" s="34"/>
      <c r="D30" s="34"/>
      <c r="E30" s="34"/>
      <c r="F30" s="35"/>
      <c r="G30" s="34"/>
      <c r="H30" s="34"/>
      <c r="I30" s="36"/>
      <c r="J30" s="35"/>
      <c r="K30" s="34"/>
      <c r="L30" s="34"/>
      <c r="M30" s="34"/>
      <c r="N30" s="34"/>
      <c r="O30" s="35"/>
      <c r="P30" s="34"/>
      <c r="Q30" s="34"/>
      <c r="R30" s="37"/>
    </row>
    <row r="31" spans="1:18" ht="19.5" customHeight="1">
      <c r="A31" s="33" t="s">
        <v>30</v>
      </c>
      <c r="B31" s="34">
        <v>124</v>
      </c>
      <c r="C31" s="34">
        <v>32356</v>
      </c>
      <c r="D31" s="34">
        <f t="shared" si="0"/>
        <v>260.93548387096774</v>
      </c>
      <c r="E31" s="34">
        <v>60</v>
      </c>
      <c r="F31" s="35">
        <f t="shared" si="1"/>
        <v>48.38709677419355</v>
      </c>
      <c r="G31" s="34">
        <v>46159</v>
      </c>
      <c r="H31" s="34">
        <f t="shared" si="2"/>
        <v>769.3166666666667</v>
      </c>
      <c r="I31" s="36">
        <v>111</v>
      </c>
      <c r="J31" s="35">
        <f t="shared" si="3"/>
        <v>89.51612903225806</v>
      </c>
      <c r="K31" s="34">
        <v>4171</v>
      </c>
      <c r="L31" s="34">
        <v>30582</v>
      </c>
      <c r="M31" s="34">
        <f t="shared" si="4"/>
        <v>37.57657657657658</v>
      </c>
      <c r="N31" s="34">
        <v>40</v>
      </c>
      <c r="O31" s="35">
        <f t="shared" si="5"/>
        <v>32.25806451612903</v>
      </c>
      <c r="P31" s="34">
        <v>887</v>
      </c>
      <c r="Q31" s="36">
        <v>6412</v>
      </c>
      <c r="R31" s="37">
        <f t="shared" si="6"/>
        <v>22.175</v>
      </c>
    </row>
    <row r="32" spans="1:18" ht="19.5" customHeight="1">
      <c r="A32" s="33" t="s">
        <v>31</v>
      </c>
      <c r="B32" s="34">
        <v>202</v>
      </c>
      <c r="C32" s="34">
        <v>51352</v>
      </c>
      <c r="D32" s="34">
        <f t="shared" si="0"/>
        <v>254.21782178217822</v>
      </c>
      <c r="E32" s="34">
        <v>101</v>
      </c>
      <c r="F32" s="35">
        <f t="shared" si="1"/>
        <v>50</v>
      </c>
      <c r="G32" s="34">
        <v>74666</v>
      </c>
      <c r="H32" s="34">
        <f t="shared" si="2"/>
        <v>739.2673267326733</v>
      </c>
      <c r="I32" s="36">
        <v>161</v>
      </c>
      <c r="J32" s="35">
        <f t="shared" si="3"/>
        <v>79.70297029702971</v>
      </c>
      <c r="K32" s="34">
        <v>6119</v>
      </c>
      <c r="L32" s="34">
        <v>42512</v>
      </c>
      <c r="M32" s="34">
        <f t="shared" si="4"/>
        <v>38.006211180124225</v>
      </c>
      <c r="N32" s="34">
        <v>76</v>
      </c>
      <c r="O32" s="35">
        <f t="shared" si="5"/>
        <v>37.62376237623762</v>
      </c>
      <c r="P32" s="34">
        <v>1102</v>
      </c>
      <c r="Q32" s="36">
        <v>8286</v>
      </c>
      <c r="R32" s="37">
        <f t="shared" si="6"/>
        <v>14.5</v>
      </c>
    </row>
    <row r="33" spans="1:18" ht="19.5" customHeight="1">
      <c r="A33" s="33" t="s">
        <v>12</v>
      </c>
      <c r="B33" s="34">
        <v>315</v>
      </c>
      <c r="C33" s="34">
        <v>81783</v>
      </c>
      <c r="D33" s="34">
        <f t="shared" si="0"/>
        <v>259.62857142857143</v>
      </c>
      <c r="E33" s="34">
        <v>257</v>
      </c>
      <c r="F33" s="35">
        <f t="shared" si="1"/>
        <v>81.58730158730158</v>
      </c>
      <c r="G33" s="34">
        <v>144440</v>
      </c>
      <c r="H33" s="34">
        <f t="shared" si="2"/>
        <v>562.023346303502</v>
      </c>
      <c r="I33" s="36">
        <v>284</v>
      </c>
      <c r="J33" s="35">
        <f t="shared" si="3"/>
        <v>90.15873015873017</v>
      </c>
      <c r="K33" s="34">
        <v>10359</v>
      </c>
      <c r="L33" s="34">
        <v>70878</v>
      </c>
      <c r="M33" s="34">
        <f t="shared" si="4"/>
        <v>36.475352112676056</v>
      </c>
      <c r="N33" s="34">
        <v>106</v>
      </c>
      <c r="O33" s="35">
        <f t="shared" si="5"/>
        <v>33.65079365079365</v>
      </c>
      <c r="P33" s="34">
        <v>1159</v>
      </c>
      <c r="Q33" s="36">
        <v>8959</v>
      </c>
      <c r="R33" s="37">
        <f t="shared" si="6"/>
        <v>10.933962264150944</v>
      </c>
    </row>
    <row r="34" spans="1:18" ht="19.5" customHeight="1">
      <c r="A34" s="33" t="s">
        <v>13</v>
      </c>
      <c r="B34" s="34">
        <v>250</v>
      </c>
      <c r="C34" s="34">
        <v>64706</v>
      </c>
      <c r="D34" s="34">
        <f t="shared" si="0"/>
        <v>258.824</v>
      </c>
      <c r="E34" s="34">
        <v>167</v>
      </c>
      <c r="F34" s="35">
        <f t="shared" si="1"/>
        <v>66.8</v>
      </c>
      <c r="G34" s="34">
        <v>98152</v>
      </c>
      <c r="H34" s="34">
        <f t="shared" si="2"/>
        <v>587.7365269461078</v>
      </c>
      <c r="I34" s="36">
        <v>206</v>
      </c>
      <c r="J34" s="35">
        <f t="shared" si="3"/>
        <v>82.39999999999999</v>
      </c>
      <c r="K34" s="34">
        <v>7205</v>
      </c>
      <c r="L34" s="34">
        <v>50453</v>
      </c>
      <c r="M34" s="34">
        <f t="shared" si="4"/>
        <v>34.97572815533981</v>
      </c>
      <c r="N34" s="34">
        <v>78</v>
      </c>
      <c r="O34" s="35">
        <f t="shared" si="5"/>
        <v>31.2</v>
      </c>
      <c r="P34" s="34">
        <v>1206</v>
      </c>
      <c r="Q34" s="36">
        <v>14489</v>
      </c>
      <c r="R34" s="37">
        <f t="shared" si="6"/>
        <v>15.461538461538462</v>
      </c>
    </row>
    <row r="35" spans="1:18" ht="19.5" customHeight="1">
      <c r="A35" s="33" t="s">
        <v>14</v>
      </c>
      <c r="B35" s="38">
        <f>SUM(B31:B34)</f>
        <v>891</v>
      </c>
      <c r="C35" s="34">
        <f aca="true" t="shared" si="9" ref="C35:Q35">SUM(C31:C34)</f>
        <v>230197</v>
      </c>
      <c r="D35" s="34">
        <f t="shared" si="0"/>
        <v>258.358024691358</v>
      </c>
      <c r="E35" s="34">
        <f t="shared" si="9"/>
        <v>585</v>
      </c>
      <c r="F35" s="35">
        <f t="shared" si="1"/>
        <v>65.65656565656566</v>
      </c>
      <c r="G35" s="34">
        <f t="shared" si="9"/>
        <v>363417</v>
      </c>
      <c r="H35" s="34">
        <f t="shared" si="2"/>
        <v>621.225641025641</v>
      </c>
      <c r="I35" s="36">
        <f t="shared" si="9"/>
        <v>762</v>
      </c>
      <c r="J35" s="35">
        <f t="shared" si="3"/>
        <v>85.52188552188552</v>
      </c>
      <c r="K35" s="34">
        <f t="shared" si="9"/>
        <v>27854</v>
      </c>
      <c r="L35" s="34">
        <f t="shared" si="9"/>
        <v>194425</v>
      </c>
      <c r="M35" s="34">
        <f t="shared" si="4"/>
        <v>36.55380577427822</v>
      </c>
      <c r="N35" s="34">
        <f t="shared" si="9"/>
        <v>300</v>
      </c>
      <c r="O35" s="35">
        <f t="shared" si="5"/>
        <v>33.670033670033675</v>
      </c>
      <c r="P35" s="34">
        <f t="shared" si="9"/>
        <v>4354</v>
      </c>
      <c r="Q35" s="34">
        <f t="shared" si="9"/>
        <v>38146</v>
      </c>
      <c r="R35" s="37">
        <f t="shared" si="6"/>
        <v>14.513333333333334</v>
      </c>
    </row>
    <row r="36" spans="1:18" ht="19.5" customHeight="1">
      <c r="A36" s="31" t="s">
        <v>27</v>
      </c>
      <c r="B36" s="48"/>
      <c r="C36" s="34"/>
      <c r="D36" s="34"/>
      <c r="E36" s="34"/>
      <c r="F36" s="35"/>
      <c r="G36" s="34"/>
      <c r="H36" s="34"/>
      <c r="I36" s="36"/>
      <c r="J36" s="35"/>
      <c r="K36" s="34"/>
      <c r="L36" s="34"/>
      <c r="M36" s="34"/>
      <c r="N36" s="34"/>
      <c r="O36" s="35"/>
      <c r="P36" s="34"/>
      <c r="Q36" s="34"/>
      <c r="R36" s="37"/>
    </row>
    <row r="37" spans="1:18" ht="19.5" customHeight="1">
      <c r="A37" s="40"/>
      <c r="B37" s="41"/>
      <c r="C37" s="42"/>
      <c r="D37" s="42"/>
      <c r="E37" s="42"/>
      <c r="F37" s="43"/>
      <c r="G37" s="42"/>
      <c r="H37" s="42"/>
      <c r="I37" s="44"/>
      <c r="J37" s="43"/>
      <c r="K37" s="42"/>
      <c r="L37" s="42"/>
      <c r="M37" s="42"/>
      <c r="N37" s="42"/>
      <c r="O37" s="43"/>
      <c r="P37" s="42"/>
      <c r="Q37" s="42"/>
      <c r="R37" s="45"/>
    </row>
    <row r="38" spans="1:18" ht="19.5" customHeight="1">
      <c r="A38" s="25" t="s">
        <v>17</v>
      </c>
      <c r="B38" s="38">
        <f>B17+B26+B35</f>
        <v>1300</v>
      </c>
      <c r="C38" s="34">
        <f aca="true" t="shared" si="10" ref="C38:P38">C17+C26+C35</f>
        <v>342320</v>
      </c>
      <c r="D38" s="34">
        <f t="shared" si="0"/>
        <v>263.32307692307694</v>
      </c>
      <c r="E38" s="34">
        <f t="shared" si="10"/>
        <v>878</v>
      </c>
      <c r="F38" s="35">
        <f t="shared" si="1"/>
        <v>67.53846153846153</v>
      </c>
      <c r="G38" s="34">
        <f t="shared" si="10"/>
        <v>724219</v>
      </c>
      <c r="H38" s="34">
        <f t="shared" si="2"/>
        <v>824.8507972665149</v>
      </c>
      <c r="I38" s="36">
        <f t="shared" si="10"/>
        <v>1010</v>
      </c>
      <c r="J38" s="35">
        <f t="shared" si="3"/>
        <v>77.6923076923077</v>
      </c>
      <c r="K38" s="34">
        <f t="shared" si="10"/>
        <v>37766</v>
      </c>
      <c r="L38" s="34">
        <f t="shared" si="10"/>
        <v>295884</v>
      </c>
      <c r="M38" s="34">
        <f t="shared" si="4"/>
        <v>37.392079207920794</v>
      </c>
      <c r="N38" s="34">
        <f t="shared" si="10"/>
        <v>454</v>
      </c>
      <c r="O38" s="35">
        <f t="shared" si="5"/>
        <v>34.92307692307692</v>
      </c>
      <c r="P38" s="34">
        <f t="shared" si="10"/>
        <v>11055</v>
      </c>
      <c r="Q38" s="34">
        <f>Q17+Q26+Q35</f>
        <v>129546</v>
      </c>
      <c r="R38" s="37">
        <f t="shared" si="6"/>
        <v>24.35022026431718</v>
      </c>
    </row>
    <row r="39" spans="1:18" ht="19.5" customHeight="1" thickBot="1">
      <c r="A39" s="49" t="s">
        <v>32</v>
      </c>
      <c r="B39" s="50"/>
      <c r="C39" s="51"/>
      <c r="D39" s="51"/>
      <c r="E39" s="51"/>
      <c r="F39" s="52"/>
      <c r="G39" s="51"/>
      <c r="H39" s="51"/>
      <c r="I39" s="53"/>
      <c r="J39" s="52"/>
      <c r="K39" s="51"/>
      <c r="L39" s="51"/>
      <c r="M39" s="51"/>
      <c r="N39" s="51"/>
      <c r="O39" s="52"/>
      <c r="P39" s="51"/>
      <c r="Q39" s="51"/>
      <c r="R39" s="54"/>
    </row>
  </sheetData>
  <mergeCells count="13">
    <mergeCell ref="B8:B9"/>
    <mergeCell ref="I7:M7"/>
    <mergeCell ref="N6:R6"/>
    <mergeCell ref="N7:R7"/>
    <mergeCell ref="A3:H3"/>
    <mergeCell ref="A5:A7"/>
    <mergeCell ref="C5:R5"/>
    <mergeCell ref="C6:D6"/>
    <mergeCell ref="C7:D7"/>
    <mergeCell ref="B5:B7"/>
    <mergeCell ref="E6:H6"/>
    <mergeCell ref="E7:H7"/>
    <mergeCell ref="I6:M6"/>
  </mergeCells>
  <printOptions horizontalCentered="1"/>
  <pageMargins left="0.7874015748031497" right="0.7874015748031497" top="0.7874015748031497" bottom="0.7874015748031497" header="0.5118110236220472" footer="0.5118110236220472"/>
  <pageSetup firstPageNumber="38" useFirstPageNumber="1" fitToWidth="0" fitToHeight="1" horizontalDpi="600" verticalDpi="600" orientation="portrait" paperSize="9" scale="97" r:id="rId1"/>
  <headerFooter alignWithMargins="0">
    <oddFooter>&amp;C&amp;"ＭＳ 明朝,標準"&amp;P</oddFooter>
  </headerFooter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nakami</cp:lastModifiedBy>
  <cp:lastPrinted>2005-02-09T03:04:41Z</cp:lastPrinted>
  <dcterms:created xsi:type="dcterms:W3CDTF">1997-01-08T22:48:59Z</dcterms:created>
  <dcterms:modified xsi:type="dcterms:W3CDTF">2005-03-29T04:07:13Z</dcterms:modified>
  <cp:category/>
  <cp:version/>
  <cp:contentType/>
  <cp:contentStatus/>
</cp:coreProperties>
</file>