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図書" sheetId="1" r:id="rId1"/>
  </sheets>
  <definedNames>
    <definedName name="_xlnm.Print_Area" localSheetId="0">'図書'!$A$1:$M$48</definedName>
  </definedNames>
  <calcPr fullCalcOnLoad="1"/>
</workbook>
</file>

<file path=xl/sharedStrings.xml><?xml version="1.0" encoding="utf-8"?>
<sst xmlns="http://schemas.openxmlformats.org/spreadsheetml/2006/main" count="83" uniqueCount="39">
  <si>
    <t>国立大学</t>
  </si>
  <si>
    <t>Ａ</t>
  </si>
  <si>
    <t>B</t>
  </si>
  <si>
    <t>C</t>
  </si>
  <si>
    <t>D</t>
  </si>
  <si>
    <t>計</t>
  </si>
  <si>
    <t>１大学平均</t>
  </si>
  <si>
    <t>公立大学</t>
  </si>
  <si>
    <t>私立大学</t>
  </si>
  <si>
    <t>Ａ</t>
  </si>
  <si>
    <t>B</t>
  </si>
  <si>
    <t>C</t>
  </si>
  <si>
    <t>D</t>
  </si>
  <si>
    <t>合計</t>
  </si>
  <si>
    <t>和</t>
  </si>
  <si>
    <t>洋</t>
  </si>
  <si>
    <t>区　　分</t>
  </si>
  <si>
    <t>そ     の     他       Others</t>
  </si>
  <si>
    <t>Section</t>
  </si>
  <si>
    <t>冊</t>
  </si>
  <si>
    <t>冊</t>
  </si>
  <si>
    <t>National univ.</t>
  </si>
  <si>
    <t>Total</t>
  </si>
  <si>
    <t>Average</t>
  </si>
  <si>
    <t>構成比(%)</t>
  </si>
  <si>
    <t>Local public univ.</t>
  </si>
  <si>
    <t>Private univ.</t>
  </si>
  <si>
    <t>総平均</t>
  </si>
  <si>
    <t>Average</t>
  </si>
  <si>
    <t>Grand total</t>
  </si>
  <si>
    <t>4-1　図書受入数　VOLUMES ADDED</t>
  </si>
  <si>
    <t>Japanese</t>
  </si>
  <si>
    <t>Foreign</t>
  </si>
  <si>
    <t>Total</t>
  </si>
  <si>
    <t>購       入　     Purchase</t>
  </si>
  <si>
    <t>寄       贈      Gift</t>
  </si>
  <si>
    <t>合       計     Total</t>
  </si>
  <si>
    <t>（平成15年度）</t>
  </si>
  <si>
    <t>4.　図書・雑誌受入数（平成15年度）  ACQUISITIONS(2003)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</si>
</sst>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_);[Red]\(#,##0.0\)"/>
    <numFmt numFmtId="179" formatCode="#,##0_ "/>
    <numFmt numFmtId="180" formatCode="#,##0.0_ "/>
    <numFmt numFmtId="181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/>
    </xf>
    <xf numFmtId="180" fontId="3" fillId="0" borderId="4" xfId="0" applyNumberFormat="1" applyFont="1" applyFill="1" applyBorder="1" applyAlignment="1">
      <alignment/>
    </xf>
    <xf numFmtId="180" fontId="3" fillId="0" borderId="5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center"/>
    </xf>
    <xf numFmtId="180" fontId="3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distributed"/>
    </xf>
    <xf numFmtId="179" fontId="2" fillId="0" borderId="12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9" fontId="3" fillId="0" borderId="8" xfId="0" applyNumberFormat="1" applyFont="1" applyFill="1" applyBorder="1" applyAlignment="1">
      <alignment/>
    </xf>
    <xf numFmtId="179" fontId="3" fillId="0" borderId="9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top" shrinkToFit="1"/>
    </xf>
    <xf numFmtId="181" fontId="3" fillId="0" borderId="3" xfId="0" applyNumberFormat="1" applyFont="1" applyFill="1" applyBorder="1" applyAlignment="1">
      <alignment/>
    </xf>
    <xf numFmtId="181" fontId="3" fillId="0" borderId="7" xfId="0" applyNumberFormat="1" applyFont="1" applyFill="1" applyBorder="1" applyAlignment="1">
      <alignment/>
    </xf>
    <xf numFmtId="181" fontId="3" fillId="0" borderId="4" xfId="0" applyNumberFormat="1" applyFont="1" applyFill="1" applyBorder="1" applyAlignment="1">
      <alignment/>
    </xf>
    <xf numFmtId="181" fontId="3" fillId="0" borderId="5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18" xfId="0" applyNumberFormat="1" applyFont="1" applyFill="1" applyBorder="1" applyAlignment="1">
      <alignment/>
    </xf>
    <xf numFmtId="181" fontId="3" fillId="0" borderId="19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16.00390625" style="12" customWidth="1"/>
    <col min="2" max="13" width="14.625" style="12" customWidth="1"/>
    <col min="14" max="16384" width="9.00390625" style="12" customWidth="1"/>
  </cols>
  <sheetData>
    <row r="1" s="10" customFormat="1" ht="19.5" customHeight="1">
      <c r="A1" s="52" t="s">
        <v>38</v>
      </c>
    </row>
    <row r="2" s="10" customFormat="1" ht="19.5" customHeight="1">
      <c r="A2" s="11" t="s">
        <v>30</v>
      </c>
    </row>
    <row r="3" spans="9:13" ht="23.25" customHeight="1" thickBot="1">
      <c r="I3" s="13"/>
      <c r="J3" s="13"/>
      <c r="L3" s="13"/>
      <c r="M3" s="13" t="s">
        <v>37</v>
      </c>
    </row>
    <row r="4" spans="1:13" s="14" customFormat="1" ht="19.5" customHeight="1">
      <c r="A4" s="55" t="s">
        <v>16</v>
      </c>
      <c r="B4" s="53" t="s">
        <v>34</v>
      </c>
      <c r="C4" s="53"/>
      <c r="D4" s="53"/>
      <c r="E4" s="53" t="s">
        <v>35</v>
      </c>
      <c r="F4" s="53"/>
      <c r="G4" s="53"/>
      <c r="H4" s="57" t="s">
        <v>17</v>
      </c>
      <c r="I4" s="53"/>
      <c r="J4" s="53"/>
      <c r="K4" s="53" t="s">
        <v>36</v>
      </c>
      <c r="L4" s="53"/>
      <c r="M4" s="54"/>
    </row>
    <row r="5" spans="1:13" s="14" customFormat="1" ht="19.5" customHeight="1">
      <c r="A5" s="56"/>
      <c r="B5" s="15" t="s">
        <v>14</v>
      </c>
      <c r="C5" s="15" t="s">
        <v>15</v>
      </c>
      <c r="D5" s="15" t="s">
        <v>5</v>
      </c>
      <c r="E5" s="15" t="s">
        <v>14</v>
      </c>
      <c r="F5" s="15" t="s">
        <v>15</v>
      </c>
      <c r="G5" s="15" t="s">
        <v>5</v>
      </c>
      <c r="H5" s="16" t="s">
        <v>14</v>
      </c>
      <c r="I5" s="15" t="s">
        <v>15</v>
      </c>
      <c r="J5" s="15" t="s">
        <v>5</v>
      </c>
      <c r="K5" s="15" t="s">
        <v>14</v>
      </c>
      <c r="L5" s="15" t="s">
        <v>15</v>
      </c>
      <c r="M5" s="17" t="s">
        <v>5</v>
      </c>
    </row>
    <row r="6" spans="1:13" s="14" customFormat="1" ht="19.5" customHeight="1">
      <c r="A6" s="18" t="s">
        <v>18</v>
      </c>
      <c r="B6" s="19" t="s">
        <v>31</v>
      </c>
      <c r="C6" s="19" t="s">
        <v>32</v>
      </c>
      <c r="D6" s="19" t="s">
        <v>33</v>
      </c>
      <c r="E6" s="19" t="s">
        <v>31</v>
      </c>
      <c r="F6" s="19" t="s">
        <v>32</v>
      </c>
      <c r="G6" s="19" t="s">
        <v>33</v>
      </c>
      <c r="H6" s="20" t="s">
        <v>31</v>
      </c>
      <c r="I6" s="19" t="s">
        <v>32</v>
      </c>
      <c r="J6" s="19" t="s">
        <v>33</v>
      </c>
      <c r="K6" s="19" t="s">
        <v>31</v>
      </c>
      <c r="L6" s="19" t="s">
        <v>32</v>
      </c>
      <c r="M6" s="21" t="s">
        <v>33</v>
      </c>
    </row>
    <row r="7" spans="1:13" s="27" customFormat="1" ht="19.5" customHeight="1">
      <c r="A7" s="22"/>
      <c r="B7" s="23" t="s">
        <v>19</v>
      </c>
      <c r="C7" s="24" t="s">
        <v>20</v>
      </c>
      <c r="D7" s="24" t="s">
        <v>20</v>
      </c>
      <c r="E7" s="24" t="s">
        <v>20</v>
      </c>
      <c r="F7" s="24" t="s">
        <v>20</v>
      </c>
      <c r="G7" s="24" t="s">
        <v>20</v>
      </c>
      <c r="H7" s="23" t="s">
        <v>20</v>
      </c>
      <c r="I7" s="25" t="s">
        <v>20</v>
      </c>
      <c r="J7" s="24" t="s">
        <v>20</v>
      </c>
      <c r="K7" s="24" t="s">
        <v>20</v>
      </c>
      <c r="L7" s="25" t="s">
        <v>20</v>
      </c>
      <c r="M7" s="26" t="s">
        <v>20</v>
      </c>
    </row>
    <row r="8" spans="1:13" ht="19.5" customHeight="1">
      <c r="A8" s="7" t="s">
        <v>0</v>
      </c>
      <c r="B8" s="28"/>
      <c r="C8" s="29"/>
      <c r="D8" s="29"/>
      <c r="E8" s="29"/>
      <c r="F8" s="29"/>
      <c r="G8" s="29"/>
      <c r="H8" s="30"/>
      <c r="I8" s="31"/>
      <c r="J8" s="29"/>
      <c r="K8" s="29"/>
      <c r="L8" s="31"/>
      <c r="M8" s="32"/>
    </row>
    <row r="9" spans="1:13" ht="19.5" customHeight="1">
      <c r="A9" s="2" t="s">
        <v>21</v>
      </c>
      <c r="B9" s="33"/>
      <c r="C9" s="29"/>
      <c r="D9" s="29"/>
      <c r="E9" s="29"/>
      <c r="F9" s="29"/>
      <c r="G9" s="29"/>
      <c r="H9" s="30"/>
      <c r="I9" s="31"/>
      <c r="J9" s="29"/>
      <c r="K9" s="29"/>
      <c r="L9" s="31"/>
      <c r="M9" s="32"/>
    </row>
    <row r="10" spans="1:13" ht="19.5" customHeight="1">
      <c r="A10" s="1" t="s">
        <v>1</v>
      </c>
      <c r="B10" s="34">
        <v>303290</v>
      </c>
      <c r="C10" s="34">
        <v>134412</v>
      </c>
      <c r="D10" s="34">
        <f>SUM(B10:C10)</f>
        <v>437702</v>
      </c>
      <c r="E10" s="34">
        <v>120254</v>
      </c>
      <c r="F10" s="34">
        <v>39694</v>
      </c>
      <c r="G10" s="34">
        <f>SUM(E10:F10)</f>
        <v>159948</v>
      </c>
      <c r="H10" s="37">
        <v>259887</v>
      </c>
      <c r="I10" s="34">
        <v>281084</v>
      </c>
      <c r="J10" s="34">
        <f>SUM(H10:I10)</f>
        <v>540971</v>
      </c>
      <c r="K10" s="34">
        <f>SUM(B10+E10+H10)</f>
        <v>683431</v>
      </c>
      <c r="L10" s="35">
        <f>C10+F10+I10</f>
        <v>455190</v>
      </c>
      <c r="M10" s="36">
        <f>SUM(K10:L10)</f>
        <v>1138621</v>
      </c>
    </row>
    <row r="11" spans="1:13" ht="19.5" customHeight="1">
      <c r="A11" s="1" t="s">
        <v>2</v>
      </c>
      <c r="B11" s="34">
        <v>142388</v>
      </c>
      <c r="C11" s="34">
        <v>30987</v>
      </c>
      <c r="D11" s="34">
        <f>SUM(B11:C11)</f>
        <v>173375</v>
      </c>
      <c r="E11" s="34">
        <v>36590</v>
      </c>
      <c r="F11" s="34">
        <v>7575</v>
      </c>
      <c r="G11" s="34">
        <f>SUM(E11:F11)</f>
        <v>44165</v>
      </c>
      <c r="H11" s="37">
        <v>38451</v>
      </c>
      <c r="I11" s="34">
        <v>49899</v>
      </c>
      <c r="J11" s="34">
        <f>SUM(H11:I11)</f>
        <v>88350</v>
      </c>
      <c r="K11" s="34">
        <f>SUM(B11+E11+H11)</f>
        <v>217429</v>
      </c>
      <c r="L11" s="35">
        <f>C11+F11+I11</f>
        <v>88461</v>
      </c>
      <c r="M11" s="36">
        <f>SUM(K11:L11)</f>
        <v>305890</v>
      </c>
    </row>
    <row r="12" spans="1:13" ht="19.5" customHeight="1">
      <c r="A12" s="1" t="s">
        <v>3</v>
      </c>
      <c r="B12" s="34">
        <v>131524</v>
      </c>
      <c r="C12" s="34">
        <v>34819</v>
      </c>
      <c r="D12" s="34">
        <f>SUM(B12:C12)</f>
        <v>166343</v>
      </c>
      <c r="E12" s="34">
        <v>42368</v>
      </c>
      <c r="F12" s="34">
        <v>13252</v>
      </c>
      <c r="G12" s="34">
        <f>SUM(E12:F12)</f>
        <v>55620</v>
      </c>
      <c r="H12" s="37">
        <v>81889</v>
      </c>
      <c r="I12" s="34">
        <v>42812</v>
      </c>
      <c r="J12" s="34">
        <f>SUM(H12:I12)</f>
        <v>124701</v>
      </c>
      <c r="K12" s="34">
        <f>SUM(B12+E12+H12)</f>
        <v>255781</v>
      </c>
      <c r="L12" s="35">
        <f>C12+F12+I12</f>
        <v>90883</v>
      </c>
      <c r="M12" s="36">
        <f>SUM(K12:L12)</f>
        <v>346664</v>
      </c>
    </row>
    <row r="13" spans="1:13" ht="19.5" customHeight="1">
      <c r="A13" s="1" t="s">
        <v>4</v>
      </c>
      <c r="B13" s="34">
        <v>103011</v>
      </c>
      <c r="C13" s="34">
        <v>35575</v>
      </c>
      <c r="D13" s="34">
        <f>SUM(B13:C13)</f>
        <v>138586</v>
      </c>
      <c r="E13" s="34">
        <v>100370</v>
      </c>
      <c r="F13" s="34">
        <v>25837</v>
      </c>
      <c r="G13" s="34">
        <f>SUM(E13:F13)</f>
        <v>126207</v>
      </c>
      <c r="H13" s="37">
        <v>20421</v>
      </c>
      <c r="I13" s="34">
        <v>10531</v>
      </c>
      <c r="J13" s="34">
        <f>SUM(H13:I13)</f>
        <v>30952</v>
      </c>
      <c r="K13" s="34">
        <f>SUM(B13+E13+H13)</f>
        <v>223802</v>
      </c>
      <c r="L13" s="35">
        <f>C13+F13+I13</f>
        <v>71943</v>
      </c>
      <c r="M13" s="36">
        <f>SUM(K13:L13)</f>
        <v>295745</v>
      </c>
    </row>
    <row r="14" spans="1:13" ht="19.5" customHeight="1">
      <c r="A14" s="1" t="s">
        <v>5</v>
      </c>
      <c r="B14" s="34">
        <f>SUM(B10:B13)</f>
        <v>680213</v>
      </c>
      <c r="C14" s="34">
        <f aca="true" t="shared" si="0" ref="C14:M14">SUM(C10:C13)</f>
        <v>235793</v>
      </c>
      <c r="D14" s="34">
        <f t="shared" si="0"/>
        <v>916006</v>
      </c>
      <c r="E14" s="34">
        <f t="shared" si="0"/>
        <v>299582</v>
      </c>
      <c r="F14" s="34">
        <f t="shared" si="0"/>
        <v>86358</v>
      </c>
      <c r="G14" s="34">
        <f t="shared" si="0"/>
        <v>385940</v>
      </c>
      <c r="H14" s="37">
        <f t="shared" si="0"/>
        <v>400648</v>
      </c>
      <c r="I14" s="35">
        <f t="shared" si="0"/>
        <v>384326</v>
      </c>
      <c r="J14" s="34">
        <f t="shared" si="0"/>
        <v>784974</v>
      </c>
      <c r="K14" s="34">
        <f t="shared" si="0"/>
        <v>1380443</v>
      </c>
      <c r="L14" s="35">
        <f t="shared" si="0"/>
        <v>706477</v>
      </c>
      <c r="M14" s="36">
        <f t="shared" si="0"/>
        <v>2086920</v>
      </c>
    </row>
    <row r="15" spans="1:13" ht="19.5" customHeight="1">
      <c r="A15" s="22" t="s">
        <v>22</v>
      </c>
      <c r="B15" s="34"/>
      <c r="C15" s="34"/>
      <c r="D15" s="34"/>
      <c r="E15" s="34"/>
      <c r="F15" s="34"/>
      <c r="G15" s="34"/>
      <c r="H15" s="37"/>
      <c r="I15" s="35"/>
      <c r="J15" s="34"/>
      <c r="K15" s="34"/>
      <c r="L15" s="35"/>
      <c r="M15" s="36"/>
    </row>
    <row r="16" spans="1:13" ht="19.5" customHeight="1">
      <c r="A16" s="1" t="s">
        <v>6</v>
      </c>
      <c r="B16" s="34">
        <f>B14/87</f>
        <v>7818.540229885058</v>
      </c>
      <c r="C16" s="34">
        <f>C14/87</f>
        <v>2710.264367816092</v>
      </c>
      <c r="D16" s="34">
        <f aca="true" t="shared" si="1" ref="D16:L16">D14/87</f>
        <v>10528.80459770115</v>
      </c>
      <c r="E16" s="34">
        <f t="shared" si="1"/>
        <v>3443.4712643678163</v>
      </c>
      <c r="F16" s="34">
        <f t="shared" si="1"/>
        <v>992.6206896551724</v>
      </c>
      <c r="G16" s="34">
        <f t="shared" si="1"/>
        <v>4436.091954022989</v>
      </c>
      <c r="H16" s="37">
        <f t="shared" si="1"/>
        <v>4605.149425287356</v>
      </c>
      <c r="I16" s="34">
        <f t="shared" si="1"/>
        <v>4417.540229885058</v>
      </c>
      <c r="J16" s="34">
        <f t="shared" si="1"/>
        <v>9022.689655172413</v>
      </c>
      <c r="K16" s="34">
        <f t="shared" si="1"/>
        <v>15867.16091954023</v>
      </c>
      <c r="L16" s="34">
        <f t="shared" si="1"/>
        <v>8120.425287356322</v>
      </c>
      <c r="M16" s="36">
        <f>M14/87</f>
        <v>23987.58620689655</v>
      </c>
    </row>
    <row r="17" spans="1:13" ht="19.5" customHeight="1">
      <c r="A17" s="2" t="s">
        <v>23</v>
      </c>
      <c r="B17" s="34"/>
      <c r="C17" s="34"/>
      <c r="D17" s="34"/>
      <c r="E17" s="34"/>
      <c r="F17" s="34"/>
      <c r="G17" s="34"/>
      <c r="H17" s="37"/>
      <c r="I17" s="35"/>
      <c r="J17" s="34"/>
      <c r="K17" s="34"/>
      <c r="L17" s="35"/>
      <c r="M17" s="36"/>
    </row>
    <row r="18" spans="1:13" ht="19.5" customHeight="1">
      <c r="A18" s="3" t="s">
        <v>24</v>
      </c>
      <c r="B18" s="4">
        <f>B14/$M$14*100</f>
        <v>32.59410998025799</v>
      </c>
      <c r="C18" s="4">
        <f aca="true" t="shared" si="2" ref="C18:L18">C14/$M$14*100</f>
        <v>11.298612309048742</v>
      </c>
      <c r="D18" s="4">
        <f t="shared" si="2"/>
        <v>43.89272228930673</v>
      </c>
      <c r="E18" s="4">
        <f t="shared" si="2"/>
        <v>14.355222049719204</v>
      </c>
      <c r="F18" s="4">
        <f t="shared" si="2"/>
        <v>4.138059916048531</v>
      </c>
      <c r="G18" s="4">
        <f t="shared" si="2"/>
        <v>18.493281965767736</v>
      </c>
      <c r="H18" s="9">
        <f t="shared" si="2"/>
        <v>19.198052632587736</v>
      </c>
      <c r="I18" s="5">
        <f t="shared" si="2"/>
        <v>18.4159431123378</v>
      </c>
      <c r="J18" s="4">
        <f t="shared" si="2"/>
        <v>37.61399574492554</v>
      </c>
      <c r="K18" s="4">
        <f t="shared" si="2"/>
        <v>66.14738466256492</v>
      </c>
      <c r="L18" s="5">
        <f t="shared" si="2"/>
        <v>33.85261533743507</v>
      </c>
      <c r="M18" s="6">
        <v>100</v>
      </c>
    </row>
    <row r="19" spans="1:13" ht="19.5" customHeight="1">
      <c r="A19" s="38"/>
      <c r="B19" s="39"/>
      <c r="C19" s="39"/>
      <c r="D19" s="39"/>
      <c r="E19" s="39"/>
      <c r="F19" s="39"/>
      <c r="G19" s="39"/>
      <c r="H19" s="40"/>
      <c r="I19" s="41"/>
      <c r="J19" s="39"/>
      <c r="K19" s="39"/>
      <c r="L19" s="41"/>
      <c r="M19" s="42"/>
    </row>
    <row r="20" spans="1:13" ht="19.5" customHeight="1">
      <c r="A20" s="7" t="s">
        <v>7</v>
      </c>
      <c r="B20" s="34"/>
      <c r="C20" s="34"/>
      <c r="D20" s="34"/>
      <c r="E20" s="34"/>
      <c r="F20" s="34"/>
      <c r="G20" s="34"/>
      <c r="H20" s="37"/>
      <c r="I20" s="35"/>
      <c r="J20" s="34"/>
      <c r="K20" s="34"/>
      <c r="L20" s="35"/>
      <c r="M20" s="36"/>
    </row>
    <row r="21" spans="1:13" ht="19.5" customHeight="1">
      <c r="A21" s="43" t="s">
        <v>25</v>
      </c>
      <c r="B21" s="34"/>
      <c r="C21" s="34"/>
      <c r="D21" s="34"/>
      <c r="E21" s="34"/>
      <c r="F21" s="34"/>
      <c r="G21" s="34"/>
      <c r="H21" s="37"/>
      <c r="I21" s="35"/>
      <c r="J21" s="34"/>
      <c r="K21" s="34"/>
      <c r="L21" s="35"/>
      <c r="M21" s="36"/>
    </row>
    <row r="22" spans="1:13" ht="19.5" customHeight="1">
      <c r="A22" s="1" t="s">
        <v>1</v>
      </c>
      <c r="B22" s="34">
        <v>28992</v>
      </c>
      <c r="C22" s="34">
        <v>12666</v>
      </c>
      <c r="D22" s="34">
        <f>SUM(B22:C22)</f>
        <v>41658</v>
      </c>
      <c r="E22" s="34">
        <v>6385</v>
      </c>
      <c r="F22" s="34">
        <v>1695</v>
      </c>
      <c r="G22" s="34">
        <f>SUM(E22:F22)</f>
        <v>8080</v>
      </c>
      <c r="H22" s="37">
        <v>672</v>
      </c>
      <c r="I22" s="34">
        <v>877</v>
      </c>
      <c r="J22" s="34">
        <f>SUM(H22:I22)</f>
        <v>1549</v>
      </c>
      <c r="K22" s="34">
        <f>SUM(B22+E22+H22)</f>
        <v>36049</v>
      </c>
      <c r="L22" s="35">
        <f>C22+F22+I22</f>
        <v>15238</v>
      </c>
      <c r="M22" s="36">
        <f>SUM(K22:L22)</f>
        <v>51287</v>
      </c>
    </row>
    <row r="23" spans="1:13" ht="19.5" customHeight="1">
      <c r="A23" s="1" t="s">
        <v>2</v>
      </c>
      <c r="B23" s="34">
        <v>63443</v>
      </c>
      <c r="C23" s="34">
        <v>13269</v>
      </c>
      <c r="D23" s="34">
        <f>SUM(B23:C23)</f>
        <v>76712</v>
      </c>
      <c r="E23" s="34">
        <v>14384</v>
      </c>
      <c r="F23" s="34">
        <v>1462</v>
      </c>
      <c r="G23" s="34">
        <f>SUM(E23:F23)</f>
        <v>15846</v>
      </c>
      <c r="H23" s="37">
        <v>26108</v>
      </c>
      <c r="I23" s="34">
        <v>21946</v>
      </c>
      <c r="J23" s="34">
        <f>SUM(H23:I23)</f>
        <v>48054</v>
      </c>
      <c r="K23" s="34">
        <f>SUM(B23+E23+H23)</f>
        <v>103935</v>
      </c>
      <c r="L23" s="35">
        <f>C23+F23+I23</f>
        <v>36677</v>
      </c>
      <c r="M23" s="36">
        <f>SUM(K23:L23)</f>
        <v>140612</v>
      </c>
    </row>
    <row r="24" spans="1:13" ht="19.5" customHeight="1">
      <c r="A24" s="1" t="s">
        <v>3</v>
      </c>
      <c r="B24" s="34">
        <v>101888</v>
      </c>
      <c r="C24" s="34">
        <v>15897</v>
      </c>
      <c r="D24" s="34">
        <f>SUM(B24:C24)</f>
        <v>117785</v>
      </c>
      <c r="E24" s="34">
        <v>30018</v>
      </c>
      <c r="F24" s="34">
        <v>2822</v>
      </c>
      <c r="G24" s="34">
        <f>SUM(E24:F24)</f>
        <v>32840</v>
      </c>
      <c r="H24" s="37">
        <v>27935</v>
      </c>
      <c r="I24" s="34">
        <v>13515</v>
      </c>
      <c r="J24" s="34">
        <f>SUM(H24:I24)</f>
        <v>41450</v>
      </c>
      <c r="K24" s="34">
        <f>SUM(B24+E24+H24)</f>
        <v>159841</v>
      </c>
      <c r="L24" s="35">
        <f>C24+F24+I24</f>
        <v>32234</v>
      </c>
      <c r="M24" s="36">
        <f>SUM(K24:L24)</f>
        <v>192075</v>
      </c>
    </row>
    <row r="25" spans="1:13" ht="19.5" customHeight="1">
      <c r="A25" s="1" t="s">
        <v>4</v>
      </c>
      <c r="B25" s="34">
        <v>105075</v>
      </c>
      <c r="C25" s="34">
        <v>21275</v>
      </c>
      <c r="D25" s="34">
        <f>SUM(B25:C25)</f>
        <v>126350</v>
      </c>
      <c r="E25" s="34">
        <v>29997</v>
      </c>
      <c r="F25" s="34">
        <v>10680</v>
      </c>
      <c r="G25" s="34">
        <f>SUM(E25:F25)</f>
        <v>40677</v>
      </c>
      <c r="H25" s="37">
        <v>8938</v>
      </c>
      <c r="I25" s="34">
        <v>6782</v>
      </c>
      <c r="J25" s="34">
        <f>SUM(H25:I25)</f>
        <v>15720</v>
      </c>
      <c r="K25" s="34">
        <f>SUM(B25+E25+H25)</f>
        <v>144010</v>
      </c>
      <c r="L25" s="35">
        <f>C25+F25+I25</f>
        <v>38737</v>
      </c>
      <c r="M25" s="36">
        <f>SUM(K25:L25)</f>
        <v>182747</v>
      </c>
    </row>
    <row r="26" spans="1:13" ht="19.5" customHeight="1">
      <c r="A26" s="1" t="s">
        <v>5</v>
      </c>
      <c r="B26" s="34">
        <f>SUM(B22:B25)</f>
        <v>299398</v>
      </c>
      <c r="C26" s="34">
        <f aca="true" t="shared" si="3" ref="C26:M26">SUM(C22:C25)</f>
        <v>63107</v>
      </c>
      <c r="D26" s="34">
        <f t="shared" si="3"/>
        <v>362505</v>
      </c>
      <c r="E26" s="34">
        <f t="shared" si="3"/>
        <v>80784</v>
      </c>
      <c r="F26" s="34">
        <f t="shared" si="3"/>
        <v>16659</v>
      </c>
      <c r="G26" s="34">
        <f t="shared" si="3"/>
        <v>97443</v>
      </c>
      <c r="H26" s="37">
        <f t="shared" si="3"/>
        <v>63653</v>
      </c>
      <c r="I26" s="35">
        <f t="shared" si="3"/>
        <v>43120</v>
      </c>
      <c r="J26" s="34">
        <f t="shared" si="3"/>
        <v>106773</v>
      </c>
      <c r="K26" s="34">
        <f t="shared" si="3"/>
        <v>443835</v>
      </c>
      <c r="L26" s="35">
        <f t="shared" si="3"/>
        <v>122886</v>
      </c>
      <c r="M26" s="36">
        <f t="shared" si="3"/>
        <v>566721</v>
      </c>
    </row>
    <row r="27" spans="1:13" ht="19.5" customHeight="1">
      <c r="A27" s="2" t="s">
        <v>22</v>
      </c>
      <c r="B27" s="34"/>
      <c r="C27" s="34"/>
      <c r="D27" s="34"/>
      <c r="E27" s="34"/>
      <c r="F27" s="34"/>
      <c r="G27" s="34"/>
      <c r="H27" s="37"/>
      <c r="I27" s="35"/>
      <c r="J27" s="34"/>
      <c r="K27" s="34"/>
      <c r="L27" s="35"/>
      <c r="M27" s="36"/>
    </row>
    <row r="28" spans="1:13" ht="19.5" customHeight="1">
      <c r="A28" s="1" t="s">
        <v>6</v>
      </c>
      <c r="B28" s="34">
        <f>B26/77</f>
        <v>3888.285714285714</v>
      </c>
      <c r="C28" s="34">
        <f>C26/77</f>
        <v>819.5714285714286</v>
      </c>
      <c r="D28" s="34">
        <f aca="true" t="shared" si="4" ref="D28:L28">D26/77</f>
        <v>4707.857142857143</v>
      </c>
      <c r="E28" s="34">
        <f t="shared" si="4"/>
        <v>1049.142857142857</v>
      </c>
      <c r="F28" s="34">
        <f t="shared" si="4"/>
        <v>216.35064935064935</v>
      </c>
      <c r="G28" s="34">
        <f t="shared" si="4"/>
        <v>1265.4935064935064</v>
      </c>
      <c r="H28" s="37">
        <f t="shared" si="4"/>
        <v>826.6623376623377</v>
      </c>
      <c r="I28" s="34">
        <f t="shared" si="4"/>
        <v>560</v>
      </c>
      <c r="J28" s="34">
        <f t="shared" si="4"/>
        <v>1386.6623376623377</v>
      </c>
      <c r="K28" s="34">
        <f t="shared" si="4"/>
        <v>5764.090909090909</v>
      </c>
      <c r="L28" s="34">
        <f t="shared" si="4"/>
        <v>1595.922077922078</v>
      </c>
      <c r="M28" s="36">
        <f>M26/77</f>
        <v>7360.012987012987</v>
      </c>
    </row>
    <row r="29" spans="1:13" ht="19.5" customHeight="1">
      <c r="A29" s="2" t="s">
        <v>23</v>
      </c>
      <c r="B29" s="34"/>
      <c r="C29" s="34"/>
      <c r="D29" s="34"/>
      <c r="E29" s="34"/>
      <c r="F29" s="34"/>
      <c r="G29" s="34"/>
      <c r="H29" s="37"/>
      <c r="I29" s="35"/>
      <c r="J29" s="34"/>
      <c r="K29" s="34"/>
      <c r="L29" s="35"/>
      <c r="M29" s="36"/>
    </row>
    <row r="30" spans="1:13" ht="19.5" customHeight="1">
      <c r="A30" s="3" t="s">
        <v>24</v>
      </c>
      <c r="B30" s="4">
        <f>B26/$M$26*100</f>
        <v>52.82987572368061</v>
      </c>
      <c r="C30" s="4">
        <f aca="true" t="shared" si="5" ref="C30:L30">C26/$M$26*100</f>
        <v>11.135461717494147</v>
      </c>
      <c r="D30" s="4">
        <f t="shared" si="5"/>
        <v>63.96533744117476</v>
      </c>
      <c r="E30" s="4">
        <f t="shared" si="5"/>
        <v>14.25463323222538</v>
      </c>
      <c r="F30" s="4">
        <f t="shared" si="5"/>
        <v>2.9395416792389906</v>
      </c>
      <c r="G30" s="4">
        <f t="shared" si="5"/>
        <v>17.194174911464373</v>
      </c>
      <c r="H30" s="9">
        <f t="shared" si="5"/>
        <v>11.231805421009632</v>
      </c>
      <c r="I30" s="5">
        <f t="shared" si="5"/>
        <v>7.608682226351238</v>
      </c>
      <c r="J30" s="4">
        <f t="shared" si="5"/>
        <v>18.84048764736087</v>
      </c>
      <c r="K30" s="4">
        <f t="shared" si="5"/>
        <v>78.31631437691563</v>
      </c>
      <c r="L30" s="5">
        <f t="shared" si="5"/>
        <v>21.683685623084376</v>
      </c>
      <c r="M30" s="6">
        <v>100</v>
      </c>
    </row>
    <row r="31" spans="1:13" ht="19.5" customHeight="1">
      <c r="A31" s="38"/>
      <c r="B31" s="39"/>
      <c r="C31" s="39"/>
      <c r="D31" s="39"/>
      <c r="E31" s="39"/>
      <c r="F31" s="39"/>
      <c r="G31" s="39"/>
      <c r="H31" s="40"/>
      <c r="I31" s="41"/>
      <c r="J31" s="39"/>
      <c r="K31" s="39"/>
      <c r="L31" s="41"/>
      <c r="M31" s="42"/>
    </row>
    <row r="32" spans="1:13" ht="19.5" customHeight="1">
      <c r="A32" s="7" t="s">
        <v>8</v>
      </c>
      <c r="B32" s="34"/>
      <c r="C32" s="34"/>
      <c r="D32" s="34"/>
      <c r="E32" s="34"/>
      <c r="F32" s="34"/>
      <c r="G32" s="34"/>
      <c r="H32" s="37"/>
      <c r="I32" s="35"/>
      <c r="J32" s="34"/>
      <c r="K32" s="34"/>
      <c r="L32" s="35"/>
      <c r="M32" s="36"/>
    </row>
    <row r="33" spans="1:13" ht="19.5" customHeight="1">
      <c r="A33" s="2" t="s">
        <v>26</v>
      </c>
      <c r="B33" s="34"/>
      <c r="C33" s="34"/>
      <c r="D33" s="34"/>
      <c r="E33" s="34"/>
      <c r="F33" s="34"/>
      <c r="G33" s="34"/>
      <c r="H33" s="37"/>
      <c r="I33" s="35"/>
      <c r="J33" s="34"/>
      <c r="K33" s="34"/>
      <c r="L33" s="35"/>
      <c r="M33" s="36"/>
    </row>
    <row r="34" spans="1:13" ht="19.5" customHeight="1">
      <c r="A34" s="1" t="s">
        <v>9</v>
      </c>
      <c r="B34" s="34">
        <v>483009</v>
      </c>
      <c r="C34" s="34">
        <v>192693</v>
      </c>
      <c r="D34" s="34">
        <f>SUM(B34:C34)</f>
        <v>675702</v>
      </c>
      <c r="E34" s="34">
        <v>131172</v>
      </c>
      <c r="F34" s="34">
        <v>38978</v>
      </c>
      <c r="G34" s="34">
        <f>SUM(E34:F34)</f>
        <v>170150</v>
      </c>
      <c r="H34" s="37">
        <v>41296</v>
      </c>
      <c r="I34" s="34">
        <v>53000</v>
      </c>
      <c r="J34" s="34">
        <f>SUM(H34:I34)</f>
        <v>94296</v>
      </c>
      <c r="K34" s="34">
        <f>SUM(B34+E34+H34)</f>
        <v>655477</v>
      </c>
      <c r="L34" s="35">
        <f>C34+F34+I34</f>
        <v>284671</v>
      </c>
      <c r="M34" s="36">
        <f>SUM(K34:L34)</f>
        <v>940148</v>
      </c>
    </row>
    <row r="35" spans="1:13" ht="19.5" customHeight="1">
      <c r="A35" s="1" t="s">
        <v>10</v>
      </c>
      <c r="B35" s="34">
        <v>789178</v>
      </c>
      <c r="C35" s="34">
        <v>225107</v>
      </c>
      <c r="D35" s="34">
        <f>SUM(B35:C35)</f>
        <v>1014285</v>
      </c>
      <c r="E35" s="34">
        <v>145601</v>
      </c>
      <c r="F35" s="34">
        <v>65520</v>
      </c>
      <c r="G35" s="34">
        <f>SUM(E35:F35)</f>
        <v>211121</v>
      </c>
      <c r="H35" s="37">
        <v>96489</v>
      </c>
      <c r="I35" s="34">
        <v>89659</v>
      </c>
      <c r="J35" s="34">
        <f>SUM(H35:I35)</f>
        <v>186148</v>
      </c>
      <c r="K35" s="34">
        <f>SUM(B35+E35+H35)</f>
        <v>1031268</v>
      </c>
      <c r="L35" s="35">
        <f>C35+F35+I35</f>
        <v>380286</v>
      </c>
      <c r="M35" s="36">
        <f>SUM(K35:L35)</f>
        <v>1411554</v>
      </c>
    </row>
    <row r="36" spans="1:13" ht="19.5" customHeight="1">
      <c r="A36" s="1" t="s">
        <v>11</v>
      </c>
      <c r="B36" s="34">
        <v>1282806</v>
      </c>
      <c r="C36" s="34">
        <v>235621</v>
      </c>
      <c r="D36" s="34">
        <f>SUM(B36:C36)</f>
        <v>1518427</v>
      </c>
      <c r="E36" s="34">
        <v>217747</v>
      </c>
      <c r="F36" s="34">
        <v>25302</v>
      </c>
      <c r="G36" s="34">
        <f>SUM(E36:F36)</f>
        <v>243049</v>
      </c>
      <c r="H36" s="37">
        <v>89463</v>
      </c>
      <c r="I36" s="34">
        <v>82602</v>
      </c>
      <c r="J36" s="34">
        <f>SUM(H36:I36)</f>
        <v>172065</v>
      </c>
      <c r="K36" s="34">
        <f>SUM(B36+E36+H36)</f>
        <v>1590016</v>
      </c>
      <c r="L36" s="35">
        <f>C36+F36+I36</f>
        <v>343525</v>
      </c>
      <c r="M36" s="36">
        <f>SUM(K36:L36)</f>
        <v>1933541</v>
      </c>
    </row>
    <row r="37" spans="1:13" ht="19.5" customHeight="1">
      <c r="A37" s="1" t="s">
        <v>12</v>
      </c>
      <c r="B37" s="34">
        <v>574495</v>
      </c>
      <c r="C37" s="34">
        <v>108885</v>
      </c>
      <c r="D37" s="34">
        <f>SUM(B37:C37)</f>
        <v>683380</v>
      </c>
      <c r="E37" s="34">
        <v>133241</v>
      </c>
      <c r="F37" s="34">
        <v>25463</v>
      </c>
      <c r="G37" s="34">
        <f>SUM(E37:F37)</f>
        <v>158704</v>
      </c>
      <c r="H37" s="37">
        <v>53152</v>
      </c>
      <c r="I37" s="34">
        <v>39357</v>
      </c>
      <c r="J37" s="34">
        <f>SUM(H37:I37)</f>
        <v>92509</v>
      </c>
      <c r="K37" s="34">
        <f>SUM(B37+E37+H37)</f>
        <v>760888</v>
      </c>
      <c r="L37" s="35">
        <f>C37+F37+I37</f>
        <v>173705</v>
      </c>
      <c r="M37" s="36">
        <f>SUM(K37:L37)</f>
        <v>934593</v>
      </c>
    </row>
    <row r="38" spans="1:13" ht="19.5" customHeight="1">
      <c r="A38" s="1" t="s">
        <v>5</v>
      </c>
      <c r="B38" s="34">
        <f>SUM(B34:B37)</f>
        <v>3129488</v>
      </c>
      <c r="C38" s="34">
        <f aca="true" t="shared" si="6" ref="C38:M38">SUM(C34:C37)</f>
        <v>762306</v>
      </c>
      <c r="D38" s="34">
        <f t="shared" si="6"/>
        <v>3891794</v>
      </c>
      <c r="E38" s="34">
        <f t="shared" si="6"/>
        <v>627761</v>
      </c>
      <c r="F38" s="34">
        <f t="shared" si="6"/>
        <v>155263</v>
      </c>
      <c r="G38" s="34">
        <f t="shared" si="6"/>
        <v>783024</v>
      </c>
      <c r="H38" s="37">
        <f t="shared" si="6"/>
        <v>280400</v>
      </c>
      <c r="I38" s="35">
        <f t="shared" si="6"/>
        <v>264618</v>
      </c>
      <c r="J38" s="34">
        <f t="shared" si="6"/>
        <v>545018</v>
      </c>
      <c r="K38" s="34">
        <f t="shared" si="6"/>
        <v>4037649</v>
      </c>
      <c r="L38" s="35">
        <f t="shared" si="6"/>
        <v>1182187</v>
      </c>
      <c r="M38" s="36">
        <f t="shared" si="6"/>
        <v>5219836</v>
      </c>
    </row>
    <row r="39" spans="1:13" ht="19.5" customHeight="1">
      <c r="A39" s="2" t="s">
        <v>22</v>
      </c>
      <c r="B39" s="34"/>
      <c r="C39" s="34"/>
      <c r="D39" s="34"/>
      <c r="E39" s="34"/>
      <c r="F39" s="34"/>
      <c r="G39" s="34"/>
      <c r="H39" s="37"/>
      <c r="I39" s="35"/>
      <c r="J39" s="34"/>
      <c r="K39" s="34"/>
      <c r="L39" s="35"/>
      <c r="M39" s="36"/>
    </row>
    <row r="40" spans="1:13" ht="19.5" customHeight="1">
      <c r="A40" s="1" t="s">
        <v>6</v>
      </c>
      <c r="B40" s="34">
        <f>B38/544</f>
        <v>5752.735294117647</v>
      </c>
      <c r="C40" s="34">
        <f>C38/544</f>
        <v>1401.297794117647</v>
      </c>
      <c r="D40" s="34">
        <f aca="true" t="shared" si="7" ref="D40:L40">D38/544</f>
        <v>7154.033088235294</v>
      </c>
      <c r="E40" s="34">
        <f t="shared" si="7"/>
        <v>1153.9724264705883</v>
      </c>
      <c r="F40" s="34">
        <f t="shared" si="7"/>
        <v>285.40992647058823</v>
      </c>
      <c r="G40" s="34">
        <f t="shared" si="7"/>
        <v>1439.3823529411766</v>
      </c>
      <c r="H40" s="37">
        <f t="shared" si="7"/>
        <v>515.4411764705883</v>
      </c>
      <c r="I40" s="34">
        <f t="shared" si="7"/>
        <v>486.43014705882354</v>
      </c>
      <c r="J40" s="34">
        <f t="shared" si="7"/>
        <v>1001.8713235294117</v>
      </c>
      <c r="K40" s="34">
        <f t="shared" si="7"/>
        <v>7422.148897058823</v>
      </c>
      <c r="L40" s="34">
        <f t="shared" si="7"/>
        <v>2173.137867647059</v>
      </c>
      <c r="M40" s="36">
        <f>M38/544</f>
        <v>9595.286764705883</v>
      </c>
    </row>
    <row r="41" spans="1:13" ht="19.5" customHeight="1">
      <c r="A41" s="2" t="s">
        <v>23</v>
      </c>
      <c r="B41" s="34"/>
      <c r="C41" s="34"/>
      <c r="D41" s="34"/>
      <c r="E41" s="34"/>
      <c r="F41" s="34"/>
      <c r="G41" s="34"/>
      <c r="H41" s="37"/>
      <c r="I41" s="35"/>
      <c r="J41" s="34"/>
      <c r="K41" s="34"/>
      <c r="L41" s="35"/>
      <c r="M41" s="36"/>
    </row>
    <row r="42" spans="1:13" ht="19.5" customHeight="1">
      <c r="A42" s="3" t="s">
        <v>24</v>
      </c>
      <c r="B42" s="44">
        <f>B38/$M$38*100</f>
        <v>59.95376099938772</v>
      </c>
      <c r="C42" s="44">
        <f aca="true" t="shared" si="8" ref="C42:L42">C38/$M$38*100</f>
        <v>14.60402204207182</v>
      </c>
      <c r="D42" s="44">
        <f t="shared" si="8"/>
        <v>74.55778304145953</v>
      </c>
      <c r="E42" s="44">
        <f t="shared" si="8"/>
        <v>12.026450639445377</v>
      </c>
      <c r="F42" s="44">
        <f t="shared" si="8"/>
        <v>2.974480424289192</v>
      </c>
      <c r="G42" s="44">
        <f t="shared" si="8"/>
        <v>15.00093106373457</v>
      </c>
      <c r="H42" s="45">
        <f t="shared" si="8"/>
        <v>5.371816279285403</v>
      </c>
      <c r="I42" s="46">
        <f t="shared" si="8"/>
        <v>5.069469615520488</v>
      </c>
      <c r="J42" s="44">
        <f t="shared" si="8"/>
        <v>10.44128589480589</v>
      </c>
      <c r="K42" s="44">
        <f t="shared" si="8"/>
        <v>77.35202791811851</v>
      </c>
      <c r="L42" s="46">
        <f t="shared" si="8"/>
        <v>22.6479720818815</v>
      </c>
      <c r="M42" s="47">
        <v>100</v>
      </c>
    </row>
    <row r="43" spans="1:13" ht="19.5" customHeight="1">
      <c r="A43" s="38"/>
      <c r="B43" s="39"/>
      <c r="C43" s="39"/>
      <c r="D43" s="39"/>
      <c r="E43" s="39"/>
      <c r="F43" s="39"/>
      <c r="G43" s="39"/>
      <c r="H43" s="40"/>
      <c r="I43" s="41"/>
      <c r="J43" s="39"/>
      <c r="K43" s="39"/>
      <c r="L43" s="41"/>
      <c r="M43" s="42"/>
    </row>
    <row r="44" spans="1:13" ht="19.5" customHeight="1">
      <c r="A44" s="7" t="s">
        <v>13</v>
      </c>
      <c r="B44" s="34">
        <f>B14+B26+B38</f>
        <v>4109099</v>
      </c>
      <c r="C44" s="34">
        <f aca="true" t="shared" si="9" ref="C44:M44">C14+C26+C38</f>
        <v>1061206</v>
      </c>
      <c r="D44" s="34">
        <f t="shared" si="9"/>
        <v>5170305</v>
      </c>
      <c r="E44" s="34">
        <f t="shared" si="9"/>
        <v>1008127</v>
      </c>
      <c r="F44" s="34">
        <f t="shared" si="9"/>
        <v>258280</v>
      </c>
      <c r="G44" s="34">
        <f t="shared" si="9"/>
        <v>1266407</v>
      </c>
      <c r="H44" s="37">
        <f t="shared" si="9"/>
        <v>744701</v>
      </c>
      <c r="I44" s="35">
        <f t="shared" si="9"/>
        <v>692064</v>
      </c>
      <c r="J44" s="34">
        <f t="shared" si="9"/>
        <v>1436765</v>
      </c>
      <c r="K44" s="34">
        <f t="shared" si="9"/>
        <v>5861927</v>
      </c>
      <c r="L44" s="35">
        <f t="shared" si="9"/>
        <v>2011550</v>
      </c>
      <c r="M44" s="36">
        <f t="shared" si="9"/>
        <v>7873477</v>
      </c>
    </row>
    <row r="45" spans="1:13" ht="19.5" customHeight="1">
      <c r="A45" s="2" t="s">
        <v>29</v>
      </c>
      <c r="B45" s="34"/>
      <c r="C45" s="34"/>
      <c r="D45" s="34"/>
      <c r="E45" s="34"/>
      <c r="F45" s="34"/>
      <c r="G45" s="34"/>
      <c r="H45" s="37"/>
      <c r="I45" s="35"/>
      <c r="J45" s="34"/>
      <c r="K45" s="34"/>
      <c r="L45" s="35"/>
      <c r="M45" s="36"/>
    </row>
    <row r="46" spans="1:13" ht="19.5" customHeight="1">
      <c r="A46" s="7" t="s">
        <v>27</v>
      </c>
      <c r="B46" s="34">
        <f>B44/708</f>
        <v>5803.812146892656</v>
      </c>
      <c r="C46" s="34">
        <f>C44/708</f>
        <v>1498.8785310734463</v>
      </c>
      <c r="D46" s="34">
        <f aca="true" t="shared" si="10" ref="D46:L46">D44/708</f>
        <v>7302.690677966101</v>
      </c>
      <c r="E46" s="34">
        <f t="shared" si="10"/>
        <v>1423.9081920903955</v>
      </c>
      <c r="F46" s="34">
        <f t="shared" si="10"/>
        <v>364.8022598870057</v>
      </c>
      <c r="G46" s="34">
        <f t="shared" si="10"/>
        <v>1788.7104519774011</v>
      </c>
      <c r="H46" s="37">
        <f t="shared" si="10"/>
        <v>1051.837570621469</v>
      </c>
      <c r="I46" s="34">
        <f t="shared" si="10"/>
        <v>977.4915254237288</v>
      </c>
      <c r="J46" s="34">
        <f t="shared" si="10"/>
        <v>2029.3290960451977</v>
      </c>
      <c r="K46" s="34">
        <f t="shared" si="10"/>
        <v>8279.55790960452</v>
      </c>
      <c r="L46" s="34">
        <f t="shared" si="10"/>
        <v>2841.1723163841807</v>
      </c>
      <c r="M46" s="36">
        <f>M44/708</f>
        <v>11120.7302259887</v>
      </c>
    </row>
    <row r="47" spans="1:13" ht="19.5" customHeight="1">
      <c r="A47" s="2" t="s">
        <v>28</v>
      </c>
      <c r="B47" s="34"/>
      <c r="C47" s="34"/>
      <c r="D47" s="34"/>
      <c r="E47" s="34"/>
      <c r="F47" s="34"/>
      <c r="G47" s="34"/>
      <c r="H47" s="37"/>
      <c r="I47" s="35"/>
      <c r="J47" s="34"/>
      <c r="K47" s="34"/>
      <c r="L47" s="35"/>
      <c r="M47" s="36"/>
    </row>
    <row r="48" spans="1:13" ht="19.5" customHeight="1" thickBot="1">
      <c r="A48" s="8" t="s">
        <v>24</v>
      </c>
      <c r="B48" s="48">
        <f>B44/$M$44*100</f>
        <v>52.18912813233594</v>
      </c>
      <c r="C48" s="48">
        <f aca="true" t="shared" si="11" ref="C48:L48">C44/$M$44*100</f>
        <v>13.478238394549194</v>
      </c>
      <c r="D48" s="48">
        <f t="shared" si="11"/>
        <v>65.66736652688515</v>
      </c>
      <c r="E48" s="48">
        <f t="shared" si="11"/>
        <v>12.80408896857132</v>
      </c>
      <c r="F48" s="48">
        <f t="shared" si="11"/>
        <v>3.280380446910558</v>
      </c>
      <c r="G48" s="48">
        <f t="shared" si="11"/>
        <v>16.084469415481877</v>
      </c>
      <c r="H48" s="49">
        <f t="shared" si="11"/>
        <v>9.45834984975507</v>
      </c>
      <c r="I48" s="50">
        <f t="shared" si="11"/>
        <v>8.789814207877917</v>
      </c>
      <c r="J48" s="48">
        <f t="shared" si="11"/>
        <v>18.248164057632987</v>
      </c>
      <c r="K48" s="48">
        <f t="shared" si="11"/>
        <v>74.45156695066233</v>
      </c>
      <c r="L48" s="50">
        <f t="shared" si="11"/>
        <v>25.54843304933767</v>
      </c>
      <c r="M48" s="51">
        <v>100</v>
      </c>
    </row>
  </sheetData>
  <mergeCells count="5">
    <mergeCell ref="K4:M4"/>
    <mergeCell ref="A4:A5"/>
    <mergeCell ref="B4:D4"/>
    <mergeCell ref="E4:G4"/>
    <mergeCell ref="H4:J4"/>
  </mergeCells>
  <printOptions horizontalCentered="1"/>
  <pageMargins left="0.7874015748031497" right="0.7874015748031497" top="0.7874015748031497" bottom="0.7874015748031497" header="0.5118110236220472" footer="0.5118110236220472"/>
  <pageSetup firstPageNumber="24" useFirstPageNumber="1" fitToWidth="0" fitToHeight="1" horizontalDpi="600" verticalDpi="600" orientation="portrait" paperSize="9" scale="83" r:id="rId1"/>
  <headerFooter alignWithMargins="0">
    <oddFooter>&amp;C&amp;"ＭＳ 明朝,標準"&amp;P</oddFooter>
  </headerFooter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nakami</cp:lastModifiedBy>
  <cp:lastPrinted>2005-02-28T08:11:20Z</cp:lastPrinted>
  <dcterms:created xsi:type="dcterms:W3CDTF">1997-01-08T22:48:59Z</dcterms:created>
  <dcterms:modified xsi:type="dcterms:W3CDTF">2005-03-29T04:02:39Z</dcterms:modified>
  <cp:category/>
  <cp:version/>
  <cp:contentType/>
  <cp:contentStatus/>
</cp:coreProperties>
</file>