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年齢別" sheetId="1" r:id="rId1"/>
  </sheets>
  <definedNames>
    <definedName name="_xlnm.Print_Area" localSheetId="0">'年齢別'!$A$1:$Y$48</definedName>
  </definedNames>
  <calcPr fullCalcOnLoad="1"/>
</workbook>
</file>

<file path=xl/sharedStrings.xml><?xml version="1.0" encoding="utf-8"?>
<sst xmlns="http://schemas.openxmlformats.org/spreadsheetml/2006/main" count="126" uniqueCount="44">
  <si>
    <t>　　1-2　　年　齢　別　　AGE GROUP</t>
  </si>
  <si>
    <t>区　　分</t>
  </si>
  <si>
    <t>20歳以下</t>
  </si>
  <si>
    <t>21～25歳</t>
  </si>
  <si>
    <t>26～30歳</t>
  </si>
  <si>
    <t>31～35歳</t>
  </si>
  <si>
    <t>36～45歳</t>
  </si>
  <si>
    <t>46～55歳</t>
  </si>
  <si>
    <t>56～63歳</t>
  </si>
  <si>
    <t>64歳以上</t>
  </si>
  <si>
    <t>専任</t>
  </si>
  <si>
    <t>臨時</t>
  </si>
  <si>
    <t>計</t>
  </si>
  <si>
    <t>専　任</t>
  </si>
  <si>
    <t>臨　時</t>
  </si>
  <si>
    <t>Section</t>
  </si>
  <si>
    <t>R.</t>
  </si>
  <si>
    <t>N-R.</t>
  </si>
  <si>
    <t>T.</t>
  </si>
  <si>
    <t>Regular staff</t>
  </si>
  <si>
    <t>Non-regular staff</t>
  </si>
  <si>
    <t>Total</t>
  </si>
  <si>
    <t>人</t>
  </si>
  <si>
    <t>国立大学</t>
  </si>
  <si>
    <t>National univ.</t>
  </si>
  <si>
    <t>Ａ</t>
  </si>
  <si>
    <t>B</t>
  </si>
  <si>
    <t>C</t>
  </si>
  <si>
    <t>D</t>
  </si>
  <si>
    <t>１大学平均</t>
  </si>
  <si>
    <t>Average</t>
  </si>
  <si>
    <t>構成比(%)</t>
  </si>
  <si>
    <t>公立大学</t>
  </si>
  <si>
    <t>Local public univ.</t>
  </si>
  <si>
    <t>私立大学</t>
  </si>
  <si>
    <t>Private univ.</t>
  </si>
  <si>
    <t>合計</t>
  </si>
  <si>
    <t>Grand total</t>
  </si>
  <si>
    <t>総平均</t>
  </si>
  <si>
    <t>計算用</t>
  </si>
  <si>
    <t>専任</t>
  </si>
  <si>
    <t>臨時</t>
  </si>
  <si>
    <t>計</t>
  </si>
  <si>
    <t>（平成16年5月1日現在）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</si>
</sst>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center"/>
    </xf>
    <xf numFmtId="177" fontId="5" fillId="0" borderId="4" xfId="0" applyNumberFormat="1" applyFont="1" applyFill="1" applyBorder="1" applyAlignment="1">
      <alignment/>
    </xf>
    <xf numFmtId="177" fontId="5" fillId="0" borderId="5" xfId="0" applyNumberFormat="1" applyFont="1" applyFill="1" applyBorder="1" applyAlignment="1">
      <alignment/>
    </xf>
    <xf numFmtId="177" fontId="5" fillId="0" borderId="6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center"/>
    </xf>
    <xf numFmtId="177" fontId="5" fillId="0" borderId="9" xfId="0" applyNumberFormat="1" applyFont="1" applyFill="1" applyBorder="1" applyAlignment="1">
      <alignment/>
    </xf>
    <xf numFmtId="177" fontId="5" fillId="0" borderId="8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7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176" fontId="5" fillId="0" borderId="7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/>
    </xf>
    <xf numFmtId="176" fontId="4" fillId="0" borderId="7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6" fontId="5" fillId="0" borderId="19" xfId="0" applyNumberFormat="1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6" fontId="5" fillId="0" borderId="13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top" shrinkToFit="1"/>
    </xf>
    <xf numFmtId="0" fontId="5" fillId="0" borderId="7" xfId="0" applyFont="1" applyFill="1" applyBorder="1" applyAlignment="1">
      <alignment horizontal="center" vertical="top" shrinkToFit="1"/>
    </xf>
    <xf numFmtId="177" fontId="4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16.875" style="18" customWidth="1"/>
    <col min="2" max="10" width="9.625" style="18" customWidth="1"/>
    <col min="11" max="25" width="6.00390625" style="18" customWidth="1"/>
    <col min="26" max="27" width="9.00390625" style="18" customWidth="1"/>
    <col min="28" max="30" width="16.875" style="18" customWidth="1"/>
    <col min="31" max="16384" width="9.00390625" style="18" customWidth="1"/>
  </cols>
  <sheetData>
    <row r="1" spans="1:30" ht="15">
      <c r="A1" s="17" t="s">
        <v>0</v>
      </c>
      <c r="AB1" s="17"/>
      <c r="AC1" s="17"/>
      <c r="AD1" s="17"/>
    </row>
    <row r="2" ht="14.25" thickBot="1">
      <c r="Y2" s="55" t="s">
        <v>43</v>
      </c>
    </row>
    <row r="3" spans="1:30" s="20" customFormat="1" ht="27" customHeight="1">
      <c r="A3" s="72" t="s">
        <v>1</v>
      </c>
      <c r="B3" s="66" t="s">
        <v>2</v>
      </c>
      <c r="C3" s="67"/>
      <c r="D3" s="68"/>
      <c r="E3" s="66" t="s">
        <v>3</v>
      </c>
      <c r="F3" s="67"/>
      <c r="G3" s="68"/>
      <c r="H3" s="66" t="s">
        <v>4</v>
      </c>
      <c r="I3" s="67"/>
      <c r="J3" s="68"/>
      <c r="K3" s="67" t="s">
        <v>5</v>
      </c>
      <c r="L3" s="67"/>
      <c r="M3" s="68"/>
      <c r="N3" s="66" t="s">
        <v>6</v>
      </c>
      <c r="O3" s="67"/>
      <c r="P3" s="68"/>
      <c r="Q3" s="66" t="s">
        <v>7</v>
      </c>
      <c r="R3" s="67"/>
      <c r="S3" s="68"/>
      <c r="T3" s="66" t="s">
        <v>8</v>
      </c>
      <c r="U3" s="67"/>
      <c r="V3" s="68"/>
      <c r="W3" s="66" t="s">
        <v>9</v>
      </c>
      <c r="X3" s="67"/>
      <c r="Y3" s="69"/>
      <c r="AB3" s="19" t="s">
        <v>39</v>
      </c>
      <c r="AC3" s="19"/>
      <c r="AD3" s="19"/>
    </row>
    <row r="4" spans="1:30" s="20" customFormat="1" ht="21.75" customHeight="1">
      <c r="A4" s="73"/>
      <c r="B4" s="21" t="s">
        <v>13</v>
      </c>
      <c r="C4" s="22" t="s">
        <v>14</v>
      </c>
      <c r="D4" s="23" t="s">
        <v>12</v>
      </c>
      <c r="E4" s="22" t="s">
        <v>10</v>
      </c>
      <c r="F4" s="22" t="s">
        <v>11</v>
      </c>
      <c r="G4" s="21" t="s">
        <v>12</v>
      </c>
      <c r="H4" s="22" t="s">
        <v>10</v>
      </c>
      <c r="I4" s="22" t="s">
        <v>11</v>
      </c>
      <c r="J4" s="22" t="s">
        <v>12</v>
      </c>
      <c r="K4" s="23" t="s">
        <v>10</v>
      </c>
      <c r="L4" s="22" t="s">
        <v>11</v>
      </c>
      <c r="M4" s="22" t="s">
        <v>12</v>
      </c>
      <c r="N4" s="22" t="s">
        <v>10</v>
      </c>
      <c r="O4" s="22" t="s">
        <v>11</v>
      </c>
      <c r="P4" s="21" t="s">
        <v>12</v>
      </c>
      <c r="Q4" s="22" t="s">
        <v>10</v>
      </c>
      <c r="R4" s="22" t="s">
        <v>11</v>
      </c>
      <c r="S4" s="21" t="s">
        <v>12</v>
      </c>
      <c r="T4" s="22" t="s">
        <v>10</v>
      </c>
      <c r="U4" s="22" t="s">
        <v>11</v>
      </c>
      <c r="V4" s="21" t="s">
        <v>12</v>
      </c>
      <c r="W4" s="22" t="s">
        <v>10</v>
      </c>
      <c r="X4" s="22" t="s">
        <v>11</v>
      </c>
      <c r="Y4" s="24" t="s">
        <v>12</v>
      </c>
      <c r="AB4" s="25" t="s">
        <v>40</v>
      </c>
      <c r="AC4" s="25" t="s">
        <v>41</v>
      </c>
      <c r="AD4" s="25" t="s">
        <v>42</v>
      </c>
    </row>
    <row r="5" spans="1:30" s="20" customFormat="1" ht="13.5" customHeight="1">
      <c r="A5" s="70" t="s">
        <v>15</v>
      </c>
      <c r="B5" s="64" t="s">
        <v>19</v>
      </c>
      <c r="C5" s="64" t="s">
        <v>20</v>
      </c>
      <c r="D5" s="64" t="s">
        <v>21</v>
      </c>
      <c r="E5" s="58" t="s">
        <v>16</v>
      </c>
      <c r="F5" s="58" t="s">
        <v>17</v>
      </c>
      <c r="G5" s="56" t="s">
        <v>18</v>
      </c>
      <c r="H5" s="58" t="s">
        <v>16</v>
      </c>
      <c r="I5" s="58" t="s">
        <v>17</v>
      </c>
      <c r="J5" s="58" t="s">
        <v>18</v>
      </c>
      <c r="K5" s="62" t="s">
        <v>16</v>
      </c>
      <c r="L5" s="58" t="s">
        <v>17</v>
      </c>
      <c r="M5" s="58" t="s">
        <v>18</v>
      </c>
      <c r="N5" s="58" t="s">
        <v>16</v>
      </c>
      <c r="O5" s="58" t="s">
        <v>17</v>
      </c>
      <c r="P5" s="56" t="s">
        <v>18</v>
      </c>
      <c r="Q5" s="58" t="s">
        <v>16</v>
      </c>
      <c r="R5" s="58" t="s">
        <v>17</v>
      </c>
      <c r="S5" s="56" t="s">
        <v>18</v>
      </c>
      <c r="T5" s="58" t="s">
        <v>16</v>
      </c>
      <c r="U5" s="58" t="s">
        <v>17</v>
      </c>
      <c r="V5" s="56" t="s">
        <v>18</v>
      </c>
      <c r="W5" s="58" t="s">
        <v>16</v>
      </c>
      <c r="X5" s="58" t="s">
        <v>17</v>
      </c>
      <c r="Y5" s="60" t="s">
        <v>18</v>
      </c>
      <c r="AB5" s="26"/>
      <c r="AC5" s="26"/>
      <c r="AD5" s="26"/>
    </row>
    <row r="6" spans="1:30" s="20" customFormat="1" ht="33" customHeight="1">
      <c r="A6" s="71"/>
      <c r="B6" s="65"/>
      <c r="C6" s="65"/>
      <c r="D6" s="65"/>
      <c r="E6" s="59"/>
      <c r="F6" s="59"/>
      <c r="G6" s="57"/>
      <c r="H6" s="59"/>
      <c r="I6" s="59"/>
      <c r="J6" s="59"/>
      <c r="K6" s="63"/>
      <c r="L6" s="59"/>
      <c r="M6" s="59"/>
      <c r="N6" s="59"/>
      <c r="O6" s="59"/>
      <c r="P6" s="57"/>
      <c r="Q6" s="59"/>
      <c r="R6" s="59"/>
      <c r="S6" s="57"/>
      <c r="T6" s="59"/>
      <c r="U6" s="59"/>
      <c r="V6" s="57"/>
      <c r="W6" s="59"/>
      <c r="X6" s="59"/>
      <c r="Y6" s="61"/>
      <c r="AB6" s="27"/>
      <c r="AC6" s="27"/>
      <c r="AD6" s="27"/>
    </row>
    <row r="7" spans="1:30" s="33" customFormat="1" ht="19.5" customHeight="1">
      <c r="A7" s="28"/>
      <c r="B7" s="29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30" t="s">
        <v>22</v>
      </c>
      <c r="H7" s="29" t="s">
        <v>22</v>
      </c>
      <c r="I7" s="29" t="s">
        <v>22</v>
      </c>
      <c r="J7" s="29" t="s">
        <v>22</v>
      </c>
      <c r="K7" s="31" t="s">
        <v>22</v>
      </c>
      <c r="L7" s="29" t="s">
        <v>22</v>
      </c>
      <c r="M7" s="29" t="s">
        <v>22</v>
      </c>
      <c r="N7" s="29" t="s">
        <v>22</v>
      </c>
      <c r="O7" s="29" t="s">
        <v>22</v>
      </c>
      <c r="P7" s="30" t="s">
        <v>22</v>
      </c>
      <c r="Q7" s="29" t="s">
        <v>22</v>
      </c>
      <c r="R7" s="29" t="s">
        <v>22</v>
      </c>
      <c r="S7" s="30" t="s">
        <v>22</v>
      </c>
      <c r="T7" s="29" t="s">
        <v>22</v>
      </c>
      <c r="U7" s="29" t="s">
        <v>22</v>
      </c>
      <c r="V7" s="30" t="s">
        <v>22</v>
      </c>
      <c r="W7" s="29" t="s">
        <v>22</v>
      </c>
      <c r="X7" s="29" t="s">
        <v>22</v>
      </c>
      <c r="Y7" s="32" t="s">
        <v>22</v>
      </c>
      <c r="AB7" s="34"/>
      <c r="AC7" s="34"/>
      <c r="AD7" s="34"/>
    </row>
    <row r="8" spans="1:30" ht="19.5" customHeight="1">
      <c r="A8" s="4" t="s">
        <v>23</v>
      </c>
      <c r="B8" s="35"/>
      <c r="C8" s="35"/>
      <c r="D8" s="35"/>
      <c r="E8" s="35"/>
      <c r="F8" s="35"/>
      <c r="G8" s="36"/>
      <c r="H8" s="35"/>
      <c r="I8" s="35"/>
      <c r="J8" s="35"/>
      <c r="K8" s="37"/>
      <c r="L8" s="35"/>
      <c r="M8" s="35"/>
      <c r="N8" s="35"/>
      <c r="O8" s="35"/>
      <c r="P8" s="36"/>
      <c r="Q8" s="35"/>
      <c r="R8" s="35"/>
      <c r="S8" s="36"/>
      <c r="T8" s="35"/>
      <c r="U8" s="35"/>
      <c r="V8" s="36"/>
      <c r="W8" s="35"/>
      <c r="X8" s="35"/>
      <c r="Y8" s="38"/>
      <c r="AB8" s="12"/>
      <c r="AC8" s="12"/>
      <c r="AD8" s="12"/>
    </row>
    <row r="9" spans="1:30" ht="19.5" customHeight="1">
      <c r="A9" s="2" t="s">
        <v>24</v>
      </c>
      <c r="B9" s="35"/>
      <c r="C9" s="35"/>
      <c r="D9" s="35"/>
      <c r="E9" s="35"/>
      <c r="F9" s="35"/>
      <c r="G9" s="36"/>
      <c r="H9" s="35"/>
      <c r="I9" s="35"/>
      <c r="J9" s="35"/>
      <c r="K9" s="37"/>
      <c r="L9" s="35"/>
      <c r="M9" s="35"/>
      <c r="N9" s="35"/>
      <c r="O9" s="35"/>
      <c r="P9" s="36"/>
      <c r="Q9" s="35"/>
      <c r="R9" s="35"/>
      <c r="S9" s="36"/>
      <c r="T9" s="35"/>
      <c r="U9" s="35"/>
      <c r="V9" s="36"/>
      <c r="W9" s="35"/>
      <c r="X9" s="35"/>
      <c r="Y9" s="38"/>
      <c r="AB9" s="10"/>
      <c r="AC9" s="10"/>
      <c r="AD9" s="10"/>
    </row>
    <row r="10" spans="1:30" ht="19.5" customHeight="1">
      <c r="A10" s="1" t="s">
        <v>25</v>
      </c>
      <c r="B10" s="39">
        <v>1</v>
      </c>
      <c r="C10" s="39">
        <v>4</v>
      </c>
      <c r="D10" s="39">
        <f>SUM(B10:C10)</f>
        <v>5</v>
      </c>
      <c r="E10" s="39">
        <v>49</v>
      </c>
      <c r="F10" s="39">
        <v>142</v>
      </c>
      <c r="G10" s="39">
        <f>SUM(E10:F10)</f>
        <v>191</v>
      </c>
      <c r="H10" s="39">
        <v>117</v>
      </c>
      <c r="I10" s="39">
        <v>171</v>
      </c>
      <c r="J10" s="39">
        <f>SUM(H10:I10)</f>
        <v>288</v>
      </c>
      <c r="K10" s="40">
        <v>153</v>
      </c>
      <c r="L10" s="39">
        <v>123</v>
      </c>
      <c r="M10" s="39">
        <f>SUM(K10:L10)</f>
        <v>276</v>
      </c>
      <c r="N10" s="39">
        <v>192</v>
      </c>
      <c r="O10" s="39">
        <v>134</v>
      </c>
      <c r="P10" s="39">
        <f>SUM(N10:O10)</f>
        <v>326</v>
      </c>
      <c r="Q10" s="40">
        <v>281</v>
      </c>
      <c r="R10" s="39">
        <v>182</v>
      </c>
      <c r="S10" s="39">
        <f>SUM(Q10:R10)</f>
        <v>463</v>
      </c>
      <c r="T10" s="39">
        <v>183</v>
      </c>
      <c r="U10" s="39">
        <v>82</v>
      </c>
      <c r="V10" s="39">
        <f>SUM(T10:U10)</f>
        <v>265</v>
      </c>
      <c r="W10" s="39">
        <v>0</v>
      </c>
      <c r="X10" s="39">
        <v>5</v>
      </c>
      <c r="Y10" s="41">
        <f>SUM(W10:X10)</f>
        <v>5</v>
      </c>
      <c r="AB10" s="42">
        <f>B10+E10+H10+K10+N10+Q10+T10+W10</f>
        <v>976</v>
      </c>
      <c r="AC10" s="42">
        <f aca="true" t="shared" si="0" ref="AB10:AD14">C10+F10+I10+L10+O10+R10+U10+X10</f>
        <v>843</v>
      </c>
      <c r="AD10" s="42">
        <f t="shared" si="0"/>
        <v>1819</v>
      </c>
    </row>
    <row r="11" spans="1:30" ht="19.5" customHeight="1">
      <c r="A11" s="1" t="s">
        <v>26</v>
      </c>
      <c r="B11" s="39">
        <v>0</v>
      </c>
      <c r="C11" s="39">
        <v>22</v>
      </c>
      <c r="D11" s="39">
        <f>SUM(B11:C11)</f>
        <v>22</v>
      </c>
      <c r="E11" s="39">
        <v>18</v>
      </c>
      <c r="F11" s="39">
        <v>117</v>
      </c>
      <c r="G11" s="39">
        <f>SUM(E11:F11)</f>
        <v>135</v>
      </c>
      <c r="H11" s="39">
        <v>42</v>
      </c>
      <c r="I11" s="39">
        <v>51</v>
      </c>
      <c r="J11" s="39">
        <f>SUM(H11:I11)</f>
        <v>93</v>
      </c>
      <c r="K11" s="40">
        <v>49</v>
      </c>
      <c r="L11" s="39">
        <v>36</v>
      </c>
      <c r="M11" s="39">
        <f>SUM(K11:L11)</f>
        <v>85</v>
      </c>
      <c r="N11" s="39">
        <v>94</v>
      </c>
      <c r="O11" s="39">
        <v>63</v>
      </c>
      <c r="P11" s="39">
        <f>SUM(N11:O11)</f>
        <v>157</v>
      </c>
      <c r="Q11" s="40">
        <v>127</v>
      </c>
      <c r="R11" s="39">
        <v>48</v>
      </c>
      <c r="S11" s="39">
        <f>SUM(Q11:R11)</f>
        <v>175</v>
      </c>
      <c r="T11" s="39">
        <v>61</v>
      </c>
      <c r="U11" s="39">
        <v>27</v>
      </c>
      <c r="V11" s="39">
        <f>SUM(T11:U11)</f>
        <v>88</v>
      </c>
      <c r="W11" s="39">
        <v>0</v>
      </c>
      <c r="X11" s="39">
        <v>4</v>
      </c>
      <c r="Y11" s="41">
        <f>SUM(W11:X11)</f>
        <v>4</v>
      </c>
      <c r="AB11" s="42">
        <f t="shared" si="0"/>
        <v>391</v>
      </c>
      <c r="AC11" s="42">
        <f t="shared" si="0"/>
        <v>368</v>
      </c>
      <c r="AD11" s="42">
        <f t="shared" si="0"/>
        <v>759</v>
      </c>
    </row>
    <row r="12" spans="1:30" ht="19.5" customHeight="1">
      <c r="A12" s="1" t="s">
        <v>27</v>
      </c>
      <c r="B12" s="39">
        <v>1</v>
      </c>
      <c r="C12" s="39">
        <v>16</v>
      </c>
      <c r="D12" s="39">
        <f>SUM(B12:C12)</f>
        <v>17</v>
      </c>
      <c r="E12" s="39">
        <v>17</v>
      </c>
      <c r="F12" s="39">
        <v>134</v>
      </c>
      <c r="G12" s="39">
        <f>SUM(E12:F12)</f>
        <v>151</v>
      </c>
      <c r="H12" s="39">
        <v>48</v>
      </c>
      <c r="I12" s="39">
        <v>54</v>
      </c>
      <c r="J12" s="39">
        <f>SUM(H12:I12)</f>
        <v>102</v>
      </c>
      <c r="K12" s="40">
        <v>52</v>
      </c>
      <c r="L12" s="39">
        <v>46</v>
      </c>
      <c r="M12" s="39">
        <f>SUM(K12:L12)</f>
        <v>98</v>
      </c>
      <c r="N12" s="39">
        <v>75</v>
      </c>
      <c r="O12" s="39">
        <v>48</v>
      </c>
      <c r="P12" s="39">
        <f>SUM(N12:O12)</f>
        <v>123</v>
      </c>
      <c r="Q12" s="40">
        <v>114</v>
      </c>
      <c r="R12" s="39">
        <v>72</v>
      </c>
      <c r="S12" s="39">
        <f>SUM(Q12:R12)</f>
        <v>186</v>
      </c>
      <c r="T12" s="39">
        <v>67</v>
      </c>
      <c r="U12" s="39">
        <v>27</v>
      </c>
      <c r="V12" s="39">
        <f>SUM(T12:U12)</f>
        <v>94</v>
      </c>
      <c r="W12" s="39">
        <v>0</v>
      </c>
      <c r="X12" s="39">
        <v>4</v>
      </c>
      <c r="Y12" s="41">
        <f>SUM(W12:X12)</f>
        <v>4</v>
      </c>
      <c r="AB12" s="42">
        <f t="shared" si="0"/>
        <v>374</v>
      </c>
      <c r="AC12" s="42">
        <f t="shared" si="0"/>
        <v>401</v>
      </c>
      <c r="AD12" s="42">
        <f t="shared" si="0"/>
        <v>775</v>
      </c>
    </row>
    <row r="13" spans="1:30" ht="19.5" customHeight="1">
      <c r="A13" s="1" t="s">
        <v>28</v>
      </c>
      <c r="B13" s="39">
        <v>1</v>
      </c>
      <c r="C13" s="39">
        <v>33</v>
      </c>
      <c r="D13" s="39">
        <f>SUM(B13:C13)</f>
        <v>34</v>
      </c>
      <c r="E13" s="39">
        <v>8</v>
      </c>
      <c r="F13" s="39">
        <v>106</v>
      </c>
      <c r="G13" s="39">
        <f>SUM(E13:F13)</f>
        <v>114</v>
      </c>
      <c r="H13" s="39">
        <v>26</v>
      </c>
      <c r="I13" s="39">
        <v>28</v>
      </c>
      <c r="J13" s="39">
        <f>SUM(H13:I13)</f>
        <v>54</v>
      </c>
      <c r="K13" s="40">
        <v>39</v>
      </c>
      <c r="L13" s="39">
        <v>23</v>
      </c>
      <c r="M13" s="39">
        <f>SUM(K13:L13)</f>
        <v>62</v>
      </c>
      <c r="N13" s="39">
        <v>72</v>
      </c>
      <c r="O13" s="39">
        <v>19</v>
      </c>
      <c r="P13" s="39">
        <f>SUM(N13:O13)</f>
        <v>91</v>
      </c>
      <c r="Q13" s="40">
        <v>75</v>
      </c>
      <c r="R13" s="39">
        <v>20</v>
      </c>
      <c r="S13" s="39">
        <f>SUM(Q13:R13)</f>
        <v>95</v>
      </c>
      <c r="T13" s="39">
        <v>40</v>
      </c>
      <c r="U13" s="39">
        <v>10</v>
      </c>
      <c r="V13" s="39">
        <f>SUM(T13:U13)</f>
        <v>50</v>
      </c>
      <c r="W13" s="39">
        <v>0</v>
      </c>
      <c r="X13" s="39">
        <v>0</v>
      </c>
      <c r="Y13" s="41">
        <f>SUM(W13:X13)</f>
        <v>0</v>
      </c>
      <c r="AB13" s="42">
        <f t="shared" si="0"/>
        <v>261</v>
      </c>
      <c r="AC13" s="42">
        <f t="shared" si="0"/>
        <v>239</v>
      </c>
      <c r="AD13" s="42">
        <f t="shared" si="0"/>
        <v>500</v>
      </c>
    </row>
    <row r="14" spans="1:30" ht="19.5" customHeight="1">
      <c r="A14" s="1" t="s">
        <v>12</v>
      </c>
      <c r="B14" s="39">
        <f>SUM(B10:B13)</f>
        <v>3</v>
      </c>
      <c r="C14" s="39">
        <f>SUM(C10:C13)</f>
        <v>75</v>
      </c>
      <c r="D14" s="39">
        <f>SUM(B14:C14)</f>
        <v>78</v>
      </c>
      <c r="E14" s="39">
        <f>SUM(E10:E13)</f>
        <v>92</v>
      </c>
      <c r="F14" s="39">
        <f>SUM(F10:F13)</f>
        <v>499</v>
      </c>
      <c r="G14" s="39">
        <f>SUM(E14:F14)</f>
        <v>591</v>
      </c>
      <c r="H14" s="39">
        <f>SUM(H10:H13)</f>
        <v>233</v>
      </c>
      <c r="I14" s="39">
        <f>SUM(I10:I13)</f>
        <v>304</v>
      </c>
      <c r="J14" s="39">
        <f>SUM(H14:I14)</f>
        <v>537</v>
      </c>
      <c r="K14" s="40">
        <f>SUM(K10:K13)</f>
        <v>293</v>
      </c>
      <c r="L14" s="39">
        <f>SUM(L10:L13)</f>
        <v>228</v>
      </c>
      <c r="M14" s="39">
        <f>SUM(K14:L14)</f>
        <v>521</v>
      </c>
      <c r="N14" s="39">
        <f>SUM(N10:N13)</f>
        <v>433</v>
      </c>
      <c r="O14" s="39">
        <f>SUM(O10:O13)</f>
        <v>264</v>
      </c>
      <c r="P14" s="39">
        <f>SUM(N14:O14)</f>
        <v>697</v>
      </c>
      <c r="Q14" s="39">
        <f>SUM(Q10:Q13)</f>
        <v>597</v>
      </c>
      <c r="R14" s="39">
        <f>SUM(R10:R13)</f>
        <v>322</v>
      </c>
      <c r="S14" s="39">
        <f>SUM(Q14:R14)</f>
        <v>919</v>
      </c>
      <c r="T14" s="39">
        <f>SUM(T10:T13)</f>
        <v>351</v>
      </c>
      <c r="U14" s="39">
        <f>SUM(U10:U13)</f>
        <v>146</v>
      </c>
      <c r="V14" s="39">
        <f>SUM(T14:U14)</f>
        <v>497</v>
      </c>
      <c r="W14" s="39">
        <f>SUM(W10:W13)</f>
        <v>0</v>
      </c>
      <c r="X14" s="39">
        <f>SUM(X10:X13)</f>
        <v>13</v>
      </c>
      <c r="Y14" s="41">
        <f>SUM(W14:X14)</f>
        <v>13</v>
      </c>
      <c r="AB14" s="42">
        <f t="shared" si="0"/>
        <v>2002</v>
      </c>
      <c r="AC14" s="42">
        <f t="shared" si="0"/>
        <v>1851</v>
      </c>
      <c r="AD14" s="42">
        <f t="shared" si="0"/>
        <v>3853</v>
      </c>
    </row>
    <row r="15" spans="1:30" ht="19.5" customHeight="1">
      <c r="A15" s="43" t="s">
        <v>21</v>
      </c>
      <c r="B15" s="39"/>
      <c r="C15" s="39"/>
      <c r="D15" s="39"/>
      <c r="E15" s="39"/>
      <c r="F15" s="39"/>
      <c r="G15" s="44"/>
      <c r="H15" s="39"/>
      <c r="I15" s="39"/>
      <c r="J15" s="39"/>
      <c r="K15" s="40"/>
      <c r="L15" s="39"/>
      <c r="M15" s="39"/>
      <c r="N15" s="39"/>
      <c r="O15" s="39"/>
      <c r="P15" s="44"/>
      <c r="Q15" s="39"/>
      <c r="R15" s="39"/>
      <c r="S15" s="44"/>
      <c r="T15" s="39"/>
      <c r="U15" s="39"/>
      <c r="V15" s="44"/>
      <c r="W15" s="39"/>
      <c r="X15" s="39"/>
      <c r="Y15" s="41"/>
      <c r="AB15" s="45"/>
      <c r="AC15" s="45"/>
      <c r="AD15" s="45"/>
    </row>
    <row r="16" spans="1:30" ht="19.5" customHeight="1">
      <c r="A16" s="1" t="s">
        <v>29</v>
      </c>
      <c r="B16" s="39">
        <f>B14/87</f>
        <v>0.034482758620689655</v>
      </c>
      <c r="C16" s="39">
        <f>C14/87</f>
        <v>0.8620689655172413</v>
      </c>
      <c r="D16" s="39">
        <f aca="true" t="shared" si="1" ref="D16:X16">D14/87</f>
        <v>0.896551724137931</v>
      </c>
      <c r="E16" s="39">
        <f t="shared" si="1"/>
        <v>1.0574712643678161</v>
      </c>
      <c r="F16" s="39">
        <f t="shared" si="1"/>
        <v>5.735632183908046</v>
      </c>
      <c r="G16" s="39">
        <f t="shared" si="1"/>
        <v>6.793103448275862</v>
      </c>
      <c r="H16" s="39">
        <f t="shared" si="1"/>
        <v>2.67816091954023</v>
      </c>
      <c r="I16" s="39">
        <f t="shared" si="1"/>
        <v>3.4942528735632186</v>
      </c>
      <c r="J16" s="39">
        <f t="shared" si="1"/>
        <v>6.172413793103448</v>
      </c>
      <c r="K16" s="40">
        <f t="shared" si="1"/>
        <v>3.367816091954023</v>
      </c>
      <c r="L16" s="39">
        <f t="shared" si="1"/>
        <v>2.6206896551724137</v>
      </c>
      <c r="M16" s="39">
        <f t="shared" si="1"/>
        <v>5.988505747126437</v>
      </c>
      <c r="N16" s="39">
        <f t="shared" si="1"/>
        <v>4.977011494252873</v>
      </c>
      <c r="O16" s="39">
        <f t="shared" si="1"/>
        <v>3.0344827586206895</v>
      </c>
      <c r="P16" s="39">
        <f t="shared" si="1"/>
        <v>8.011494252873563</v>
      </c>
      <c r="Q16" s="39">
        <f t="shared" si="1"/>
        <v>6.862068965517241</v>
      </c>
      <c r="R16" s="39">
        <f t="shared" si="1"/>
        <v>3.7011494252873565</v>
      </c>
      <c r="S16" s="39">
        <f t="shared" si="1"/>
        <v>10.563218390804598</v>
      </c>
      <c r="T16" s="39">
        <f t="shared" si="1"/>
        <v>4.0344827586206895</v>
      </c>
      <c r="U16" s="39">
        <f t="shared" si="1"/>
        <v>1.6781609195402298</v>
      </c>
      <c r="V16" s="39">
        <f t="shared" si="1"/>
        <v>5.712643678160919</v>
      </c>
      <c r="W16" s="39">
        <f t="shared" si="1"/>
        <v>0</v>
      </c>
      <c r="X16" s="39">
        <f t="shared" si="1"/>
        <v>0.14942528735632185</v>
      </c>
      <c r="Y16" s="41">
        <f>Y14/87</f>
        <v>0.14942528735632185</v>
      </c>
      <c r="AB16" s="9"/>
      <c r="AC16" s="9"/>
      <c r="AD16" s="9"/>
    </row>
    <row r="17" spans="1:30" ht="19.5" customHeight="1">
      <c r="A17" s="2" t="s">
        <v>30</v>
      </c>
      <c r="B17" s="39"/>
      <c r="C17" s="39"/>
      <c r="D17" s="39"/>
      <c r="E17" s="39"/>
      <c r="F17" s="39"/>
      <c r="G17" s="44"/>
      <c r="H17" s="39"/>
      <c r="I17" s="39"/>
      <c r="J17" s="39"/>
      <c r="K17" s="40"/>
      <c r="L17" s="39"/>
      <c r="M17" s="39"/>
      <c r="N17" s="39"/>
      <c r="O17" s="39"/>
      <c r="P17" s="44"/>
      <c r="Q17" s="39"/>
      <c r="R17" s="39"/>
      <c r="S17" s="44"/>
      <c r="T17" s="39"/>
      <c r="U17" s="39"/>
      <c r="V17" s="44"/>
      <c r="W17" s="39"/>
      <c r="X17" s="39"/>
      <c r="Y17" s="41"/>
      <c r="AB17" s="10"/>
      <c r="AC17" s="10"/>
      <c r="AD17" s="10"/>
    </row>
    <row r="18" spans="1:30" ht="19.5" customHeight="1">
      <c r="A18" s="3" t="s">
        <v>31</v>
      </c>
      <c r="B18" s="6">
        <f>B14/AD14*100</f>
        <v>0.07786140669608098</v>
      </c>
      <c r="C18" s="6">
        <f>C14/AD14*100</f>
        <v>1.9465351674020244</v>
      </c>
      <c r="D18" s="6">
        <f>D14/AD14*100</f>
        <v>2.0243965740981054</v>
      </c>
      <c r="E18" s="6">
        <f>E14/AD14*100</f>
        <v>2.387749805346483</v>
      </c>
      <c r="F18" s="6">
        <f>F14/AD14*100</f>
        <v>12.95094731378147</v>
      </c>
      <c r="G18" s="6">
        <f>G14/AD14*100</f>
        <v>15.338697119127954</v>
      </c>
      <c r="H18" s="6">
        <f>H14/AD14*100</f>
        <v>6.047235920062289</v>
      </c>
      <c r="I18" s="6">
        <f>I14/AD14*100</f>
        <v>7.889955878536206</v>
      </c>
      <c r="J18" s="6">
        <f>J14/AD14*100</f>
        <v>13.937191798598494</v>
      </c>
      <c r="K18" s="8">
        <f>K14/AD14*100</f>
        <v>7.604464053983909</v>
      </c>
      <c r="L18" s="6">
        <f>L14/AD14*100</f>
        <v>5.917466908902154</v>
      </c>
      <c r="M18" s="6">
        <f>M14/AD14*100</f>
        <v>13.521930962886064</v>
      </c>
      <c r="N18" s="6">
        <f>N14/AD14*100</f>
        <v>11.237996366467687</v>
      </c>
      <c r="O18" s="6">
        <f>O14/AD14*100</f>
        <v>6.851803789255126</v>
      </c>
      <c r="P18" s="6">
        <f>P14/AD14*100</f>
        <v>18.089800155722813</v>
      </c>
      <c r="Q18" s="6">
        <f>Q14/AD14*100</f>
        <v>15.494419932520115</v>
      </c>
      <c r="R18" s="6">
        <f>R14/AD14*100</f>
        <v>8.35712431871269</v>
      </c>
      <c r="S18" s="6">
        <f>S14/AD14*100</f>
        <v>23.851544251232806</v>
      </c>
      <c r="T18" s="6">
        <f>T14/AD14*100</f>
        <v>9.109784583441474</v>
      </c>
      <c r="U18" s="6">
        <f>U14/AD14*100</f>
        <v>3.7892551258759406</v>
      </c>
      <c r="V18" s="6">
        <f>V14/AD14*100</f>
        <v>12.899039709317414</v>
      </c>
      <c r="W18" s="6">
        <f>W14/AD14*100</f>
        <v>0</v>
      </c>
      <c r="X18" s="6">
        <f>X14/AD14*100</f>
        <v>0.3373994290163509</v>
      </c>
      <c r="Y18" s="7">
        <f>Y14/AD14*100</f>
        <v>0.3373994290163509</v>
      </c>
      <c r="AB18" s="11"/>
      <c r="AC18" s="11"/>
      <c r="AD18" s="11"/>
    </row>
    <row r="19" spans="1:30" ht="19.5" customHeight="1">
      <c r="A19" s="46"/>
      <c r="B19" s="47"/>
      <c r="C19" s="47"/>
      <c r="D19" s="47"/>
      <c r="E19" s="47"/>
      <c r="F19" s="47"/>
      <c r="G19" s="48"/>
      <c r="H19" s="47"/>
      <c r="I19" s="47"/>
      <c r="J19" s="47"/>
      <c r="K19" s="49"/>
      <c r="L19" s="47"/>
      <c r="M19" s="47"/>
      <c r="N19" s="47"/>
      <c r="O19" s="47"/>
      <c r="P19" s="48"/>
      <c r="Q19" s="47"/>
      <c r="R19" s="47"/>
      <c r="S19" s="48"/>
      <c r="T19" s="47"/>
      <c r="U19" s="47"/>
      <c r="V19" s="48"/>
      <c r="W19" s="47"/>
      <c r="X19" s="47"/>
      <c r="Y19" s="50"/>
      <c r="AB19" s="23"/>
      <c r="AC19" s="23"/>
      <c r="AD19" s="23"/>
    </row>
    <row r="20" spans="1:30" ht="19.5" customHeight="1">
      <c r="A20" s="4" t="s">
        <v>32</v>
      </c>
      <c r="B20" s="39"/>
      <c r="C20" s="39"/>
      <c r="D20" s="39"/>
      <c r="E20" s="39"/>
      <c r="F20" s="39"/>
      <c r="G20" s="44"/>
      <c r="H20" s="39"/>
      <c r="I20" s="39"/>
      <c r="J20" s="39"/>
      <c r="K20" s="40"/>
      <c r="L20" s="39"/>
      <c r="M20" s="39"/>
      <c r="N20" s="39"/>
      <c r="O20" s="39"/>
      <c r="P20" s="44"/>
      <c r="Q20" s="39"/>
      <c r="R20" s="39"/>
      <c r="S20" s="44"/>
      <c r="T20" s="39"/>
      <c r="U20" s="39"/>
      <c r="V20" s="44"/>
      <c r="W20" s="39"/>
      <c r="X20" s="39"/>
      <c r="Y20" s="41"/>
      <c r="AB20" s="12"/>
      <c r="AC20" s="12"/>
      <c r="AD20" s="12"/>
    </row>
    <row r="21" spans="1:30" ht="19.5" customHeight="1">
      <c r="A21" s="51" t="s">
        <v>33</v>
      </c>
      <c r="B21" s="39"/>
      <c r="C21" s="39"/>
      <c r="D21" s="39"/>
      <c r="E21" s="39"/>
      <c r="F21" s="39"/>
      <c r="G21" s="44"/>
      <c r="H21" s="39"/>
      <c r="I21" s="39"/>
      <c r="J21" s="39"/>
      <c r="K21" s="40"/>
      <c r="L21" s="39"/>
      <c r="M21" s="39"/>
      <c r="N21" s="39"/>
      <c r="O21" s="39"/>
      <c r="P21" s="44"/>
      <c r="Q21" s="39"/>
      <c r="R21" s="39"/>
      <c r="S21" s="44"/>
      <c r="T21" s="39"/>
      <c r="U21" s="39"/>
      <c r="V21" s="44"/>
      <c r="W21" s="39"/>
      <c r="X21" s="39"/>
      <c r="Y21" s="41"/>
      <c r="AB21" s="52"/>
      <c r="AC21" s="52"/>
      <c r="AD21" s="52"/>
    </row>
    <row r="22" spans="1:30" ht="19.5" customHeight="1">
      <c r="A22" s="1" t="s">
        <v>25</v>
      </c>
      <c r="B22" s="39">
        <v>0</v>
      </c>
      <c r="C22" s="39">
        <v>0</v>
      </c>
      <c r="D22" s="39">
        <f>SUM(B22:C22)</f>
        <v>0</v>
      </c>
      <c r="E22" s="39">
        <v>0</v>
      </c>
      <c r="F22" s="39">
        <v>16</v>
      </c>
      <c r="G22" s="39">
        <f>SUM(E22:F22)</f>
        <v>16</v>
      </c>
      <c r="H22" s="39">
        <v>7</v>
      </c>
      <c r="I22" s="39">
        <v>25</v>
      </c>
      <c r="J22" s="39">
        <f>SUM(H22:I22)</f>
        <v>32</v>
      </c>
      <c r="K22" s="40">
        <v>6</v>
      </c>
      <c r="L22" s="39">
        <v>11</v>
      </c>
      <c r="M22" s="39">
        <f>SUM(K22:L22)</f>
        <v>17</v>
      </c>
      <c r="N22" s="39">
        <v>17</v>
      </c>
      <c r="O22" s="39">
        <v>1</v>
      </c>
      <c r="P22" s="39">
        <f>SUM(N22:O22)</f>
        <v>18</v>
      </c>
      <c r="Q22" s="40">
        <v>19</v>
      </c>
      <c r="R22" s="39">
        <v>4</v>
      </c>
      <c r="S22" s="39">
        <f>SUM(Q22:R22)</f>
        <v>23</v>
      </c>
      <c r="T22" s="39">
        <v>9</v>
      </c>
      <c r="U22" s="39">
        <v>3</v>
      </c>
      <c r="V22" s="39">
        <f>SUM(T22:U22)</f>
        <v>12</v>
      </c>
      <c r="W22" s="39">
        <v>0</v>
      </c>
      <c r="X22" s="39">
        <v>0</v>
      </c>
      <c r="Y22" s="41">
        <f>SUM(W22:X22)</f>
        <v>0</v>
      </c>
      <c r="AB22" s="42">
        <f aca="true" t="shared" si="2" ref="AB22:AD26">B22+E22+H22+K22+N22+Q22+T22+W22</f>
        <v>58</v>
      </c>
      <c r="AC22" s="42">
        <f t="shared" si="2"/>
        <v>60</v>
      </c>
      <c r="AD22" s="42">
        <f t="shared" si="2"/>
        <v>118</v>
      </c>
    </row>
    <row r="23" spans="1:30" ht="19.5" customHeight="1">
      <c r="A23" s="1" t="s">
        <v>26</v>
      </c>
      <c r="B23" s="39">
        <v>0</v>
      </c>
      <c r="C23" s="39">
        <v>0</v>
      </c>
      <c r="D23" s="39">
        <f>SUM(B23:C23)</f>
        <v>0</v>
      </c>
      <c r="E23" s="39">
        <v>1</v>
      </c>
      <c r="F23" s="39">
        <v>11</v>
      </c>
      <c r="G23" s="39">
        <f>SUM(E23:F23)</f>
        <v>12</v>
      </c>
      <c r="H23" s="39">
        <v>5</v>
      </c>
      <c r="I23" s="39">
        <v>27</v>
      </c>
      <c r="J23" s="39">
        <f>SUM(H23:I23)</f>
        <v>32</v>
      </c>
      <c r="K23" s="40">
        <v>10</v>
      </c>
      <c r="L23" s="39">
        <v>17</v>
      </c>
      <c r="M23" s="39">
        <f>SUM(K23:L23)</f>
        <v>27</v>
      </c>
      <c r="N23" s="39">
        <v>32</v>
      </c>
      <c r="O23" s="39">
        <v>20</v>
      </c>
      <c r="P23" s="39">
        <f>SUM(N23:O23)</f>
        <v>52</v>
      </c>
      <c r="Q23" s="40">
        <v>38</v>
      </c>
      <c r="R23" s="39">
        <v>5</v>
      </c>
      <c r="S23" s="39">
        <f>SUM(Q23:R23)</f>
        <v>43</v>
      </c>
      <c r="T23" s="39">
        <v>15</v>
      </c>
      <c r="U23" s="39">
        <v>10</v>
      </c>
      <c r="V23" s="39">
        <f>SUM(T23:U23)</f>
        <v>25</v>
      </c>
      <c r="W23" s="39">
        <v>1</v>
      </c>
      <c r="X23" s="39">
        <v>2</v>
      </c>
      <c r="Y23" s="41">
        <f>SUM(W23:X23)</f>
        <v>3</v>
      </c>
      <c r="AB23" s="42">
        <f t="shared" si="2"/>
        <v>102</v>
      </c>
      <c r="AC23" s="42">
        <f t="shared" si="2"/>
        <v>92</v>
      </c>
      <c r="AD23" s="42">
        <f t="shared" si="2"/>
        <v>194</v>
      </c>
    </row>
    <row r="24" spans="1:30" ht="19.5" customHeight="1">
      <c r="A24" s="1" t="s">
        <v>27</v>
      </c>
      <c r="B24" s="39">
        <v>1</v>
      </c>
      <c r="C24" s="39">
        <v>3</v>
      </c>
      <c r="D24" s="39">
        <f>SUM(B24:C24)</f>
        <v>4</v>
      </c>
      <c r="E24" s="39">
        <v>6</v>
      </c>
      <c r="F24" s="39">
        <v>25</v>
      </c>
      <c r="G24" s="39">
        <f>SUM(E24:F24)</f>
        <v>31</v>
      </c>
      <c r="H24" s="39">
        <v>4</v>
      </c>
      <c r="I24" s="39">
        <v>25</v>
      </c>
      <c r="J24" s="39">
        <f>SUM(H24:I24)</f>
        <v>29</v>
      </c>
      <c r="K24" s="40">
        <v>20</v>
      </c>
      <c r="L24" s="39">
        <v>25</v>
      </c>
      <c r="M24" s="39">
        <f>SUM(K24:L24)</f>
        <v>45</v>
      </c>
      <c r="N24" s="39">
        <v>39</v>
      </c>
      <c r="O24" s="39">
        <v>15</v>
      </c>
      <c r="P24" s="39">
        <f>SUM(N24:O24)</f>
        <v>54</v>
      </c>
      <c r="Q24" s="40">
        <v>60</v>
      </c>
      <c r="R24" s="39">
        <v>13</v>
      </c>
      <c r="S24" s="39">
        <f>SUM(Q24:R24)</f>
        <v>73</v>
      </c>
      <c r="T24" s="39">
        <v>28</v>
      </c>
      <c r="U24" s="39">
        <v>5</v>
      </c>
      <c r="V24" s="39">
        <f>SUM(T24:U24)</f>
        <v>33</v>
      </c>
      <c r="W24" s="39">
        <v>0</v>
      </c>
      <c r="X24" s="39">
        <v>1</v>
      </c>
      <c r="Y24" s="41">
        <f>SUM(W24:X24)</f>
        <v>1</v>
      </c>
      <c r="AB24" s="42">
        <f t="shared" si="2"/>
        <v>158</v>
      </c>
      <c r="AC24" s="42">
        <f t="shared" si="2"/>
        <v>112</v>
      </c>
      <c r="AD24" s="42">
        <f t="shared" si="2"/>
        <v>270</v>
      </c>
    </row>
    <row r="25" spans="1:30" ht="19.5" customHeight="1">
      <c r="A25" s="1" t="s">
        <v>28</v>
      </c>
      <c r="B25" s="39">
        <v>0</v>
      </c>
      <c r="C25" s="39">
        <v>0</v>
      </c>
      <c r="D25" s="39">
        <f>SUM(B25:C25)</f>
        <v>0</v>
      </c>
      <c r="E25" s="39">
        <v>4</v>
      </c>
      <c r="F25" s="39">
        <v>20</v>
      </c>
      <c r="G25" s="39">
        <f>SUM(E25:F25)</f>
        <v>24</v>
      </c>
      <c r="H25" s="39">
        <v>23</v>
      </c>
      <c r="I25" s="39">
        <v>39</v>
      </c>
      <c r="J25" s="39">
        <f>SUM(H25:I25)</f>
        <v>62</v>
      </c>
      <c r="K25" s="40">
        <v>25</v>
      </c>
      <c r="L25" s="39">
        <v>20</v>
      </c>
      <c r="M25" s="39">
        <f>SUM(K25:L25)</f>
        <v>45</v>
      </c>
      <c r="N25" s="39">
        <v>29</v>
      </c>
      <c r="O25" s="39">
        <v>24</v>
      </c>
      <c r="P25" s="39">
        <f>SUM(N25:O25)</f>
        <v>53</v>
      </c>
      <c r="Q25" s="40">
        <v>39</v>
      </c>
      <c r="R25" s="39">
        <v>9</v>
      </c>
      <c r="S25" s="39">
        <f>SUM(Q25:R25)</f>
        <v>48</v>
      </c>
      <c r="T25" s="39">
        <v>8</v>
      </c>
      <c r="U25" s="39">
        <v>8</v>
      </c>
      <c r="V25" s="39">
        <f>SUM(T25:U25)</f>
        <v>16</v>
      </c>
      <c r="W25" s="39">
        <v>1</v>
      </c>
      <c r="X25" s="39">
        <v>8</v>
      </c>
      <c r="Y25" s="41">
        <f>SUM(W25:X25)</f>
        <v>9</v>
      </c>
      <c r="AB25" s="42">
        <f t="shared" si="2"/>
        <v>129</v>
      </c>
      <c r="AC25" s="42">
        <f t="shared" si="2"/>
        <v>128</v>
      </c>
      <c r="AD25" s="42">
        <f t="shared" si="2"/>
        <v>257</v>
      </c>
    </row>
    <row r="26" spans="1:30" ht="19.5" customHeight="1">
      <c r="A26" s="1" t="s">
        <v>12</v>
      </c>
      <c r="B26" s="39">
        <f>SUM(B22:B25)</f>
        <v>1</v>
      </c>
      <c r="C26" s="39">
        <f>SUM(C22:C25)</f>
        <v>3</v>
      </c>
      <c r="D26" s="39">
        <f>SUM(B26:C26)</f>
        <v>4</v>
      </c>
      <c r="E26" s="39">
        <f>SUM(E22:E25)</f>
        <v>11</v>
      </c>
      <c r="F26" s="39">
        <f>SUM(F22:F25)</f>
        <v>72</v>
      </c>
      <c r="G26" s="39">
        <f>SUM(E26:F26)</f>
        <v>83</v>
      </c>
      <c r="H26" s="39">
        <f>SUM(H22:H25)</f>
        <v>39</v>
      </c>
      <c r="I26" s="39">
        <f>SUM(I22:I25)</f>
        <v>116</v>
      </c>
      <c r="J26" s="39">
        <f>SUM(H26:I26)</f>
        <v>155</v>
      </c>
      <c r="K26" s="40">
        <f>SUM(K22:K25)</f>
        <v>61</v>
      </c>
      <c r="L26" s="39">
        <f>SUM(L22:L25)</f>
        <v>73</v>
      </c>
      <c r="M26" s="39">
        <f>SUM(K26:L26)</f>
        <v>134</v>
      </c>
      <c r="N26" s="39">
        <f>SUM(N22:N25)</f>
        <v>117</v>
      </c>
      <c r="O26" s="39">
        <f>SUM(O22:O25)</f>
        <v>60</v>
      </c>
      <c r="P26" s="39">
        <f>SUM(N26:O26)</f>
        <v>177</v>
      </c>
      <c r="Q26" s="39">
        <f>SUM(Q22:Q25)</f>
        <v>156</v>
      </c>
      <c r="R26" s="39">
        <f>SUM(R22:R25)</f>
        <v>31</v>
      </c>
      <c r="S26" s="39">
        <f>SUM(Q26:R26)</f>
        <v>187</v>
      </c>
      <c r="T26" s="39">
        <f>SUM(T22:T25)</f>
        <v>60</v>
      </c>
      <c r="U26" s="39">
        <f>SUM(U22:U25)</f>
        <v>26</v>
      </c>
      <c r="V26" s="39">
        <f>SUM(T26:U26)</f>
        <v>86</v>
      </c>
      <c r="W26" s="39">
        <f>SUM(W22:W25)</f>
        <v>2</v>
      </c>
      <c r="X26" s="39">
        <f>SUM(X22:X25)</f>
        <v>11</v>
      </c>
      <c r="Y26" s="41">
        <f>SUM(W26:X26)</f>
        <v>13</v>
      </c>
      <c r="AB26" s="42">
        <f t="shared" si="2"/>
        <v>447</v>
      </c>
      <c r="AC26" s="42">
        <f t="shared" si="2"/>
        <v>392</v>
      </c>
      <c r="AD26" s="42">
        <f t="shared" si="2"/>
        <v>839</v>
      </c>
    </row>
    <row r="27" spans="1:30" ht="19.5" customHeight="1">
      <c r="A27" s="2" t="s">
        <v>21</v>
      </c>
      <c r="B27" s="39"/>
      <c r="C27" s="39"/>
      <c r="D27" s="39"/>
      <c r="E27" s="39"/>
      <c r="F27" s="39"/>
      <c r="G27" s="44"/>
      <c r="H27" s="39"/>
      <c r="I27" s="39"/>
      <c r="J27" s="39"/>
      <c r="K27" s="40"/>
      <c r="L27" s="39"/>
      <c r="M27" s="39"/>
      <c r="N27" s="39"/>
      <c r="O27" s="39"/>
      <c r="P27" s="44"/>
      <c r="Q27" s="39"/>
      <c r="R27" s="39"/>
      <c r="S27" s="44"/>
      <c r="T27" s="39"/>
      <c r="U27" s="39"/>
      <c r="V27" s="44"/>
      <c r="W27" s="39"/>
      <c r="X27" s="39"/>
      <c r="Y27" s="41"/>
      <c r="AB27" s="10"/>
      <c r="AC27" s="10"/>
      <c r="AD27" s="10"/>
    </row>
    <row r="28" spans="1:30" ht="19.5" customHeight="1">
      <c r="A28" s="1" t="s">
        <v>29</v>
      </c>
      <c r="B28" s="39">
        <f>B26/77</f>
        <v>0.012987012987012988</v>
      </c>
      <c r="C28" s="39">
        <f>C26/77</f>
        <v>0.03896103896103896</v>
      </c>
      <c r="D28" s="39">
        <f aca="true" t="shared" si="3" ref="D28:X28">D26/77</f>
        <v>0.05194805194805195</v>
      </c>
      <c r="E28" s="39">
        <f t="shared" si="3"/>
        <v>0.14285714285714285</v>
      </c>
      <c r="F28" s="39">
        <f t="shared" si="3"/>
        <v>0.935064935064935</v>
      </c>
      <c r="G28" s="39">
        <f t="shared" si="3"/>
        <v>1.077922077922078</v>
      </c>
      <c r="H28" s="39">
        <f t="shared" si="3"/>
        <v>0.5064935064935064</v>
      </c>
      <c r="I28" s="39">
        <f t="shared" si="3"/>
        <v>1.5064935064935066</v>
      </c>
      <c r="J28" s="39">
        <f t="shared" si="3"/>
        <v>2.012987012987013</v>
      </c>
      <c r="K28" s="40">
        <f t="shared" si="3"/>
        <v>0.7922077922077922</v>
      </c>
      <c r="L28" s="39">
        <f t="shared" si="3"/>
        <v>0.948051948051948</v>
      </c>
      <c r="M28" s="39">
        <f t="shared" si="3"/>
        <v>1.7402597402597402</v>
      </c>
      <c r="N28" s="39">
        <f t="shared" si="3"/>
        <v>1.5194805194805194</v>
      </c>
      <c r="O28" s="39">
        <f t="shared" si="3"/>
        <v>0.7792207792207793</v>
      </c>
      <c r="P28" s="39">
        <f t="shared" si="3"/>
        <v>2.2987012987012987</v>
      </c>
      <c r="Q28" s="39">
        <f t="shared" si="3"/>
        <v>2.0259740259740258</v>
      </c>
      <c r="R28" s="39">
        <f t="shared" si="3"/>
        <v>0.4025974025974026</v>
      </c>
      <c r="S28" s="39">
        <f t="shared" si="3"/>
        <v>2.4285714285714284</v>
      </c>
      <c r="T28" s="39">
        <f t="shared" si="3"/>
        <v>0.7792207792207793</v>
      </c>
      <c r="U28" s="39">
        <f t="shared" si="3"/>
        <v>0.33766233766233766</v>
      </c>
      <c r="V28" s="39">
        <f t="shared" si="3"/>
        <v>1.1168831168831168</v>
      </c>
      <c r="W28" s="39">
        <f t="shared" si="3"/>
        <v>0.025974025974025976</v>
      </c>
      <c r="X28" s="39">
        <f t="shared" si="3"/>
        <v>0.14285714285714285</v>
      </c>
      <c r="Y28" s="41">
        <f>Y26/77</f>
        <v>0.16883116883116883</v>
      </c>
      <c r="AB28" s="9"/>
      <c r="AC28" s="9"/>
      <c r="AD28" s="9"/>
    </row>
    <row r="29" spans="1:30" ht="19.5" customHeight="1">
      <c r="A29" s="2" t="s">
        <v>30</v>
      </c>
      <c r="B29" s="39"/>
      <c r="C29" s="39"/>
      <c r="D29" s="39"/>
      <c r="E29" s="39"/>
      <c r="F29" s="39"/>
      <c r="G29" s="44"/>
      <c r="H29" s="39"/>
      <c r="I29" s="39"/>
      <c r="J29" s="39"/>
      <c r="K29" s="40"/>
      <c r="L29" s="39"/>
      <c r="M29" s="39"/>
      <c r="N29" s="39"/>
      <c r="O29" s="39"/>
      <c r="P29" s="44"/>
      <c r="Q29" s="39"/>
      <c r="R29" s="39"/>
      <c r="S29" s="44"/>
      <c r="T29" s="39"/>
      <c r="U29" s="39"/>
      <c r="V29" s="44"/>
      <c r="W29" s="39"/>
      <c r="X29" s="39"/>
      <c r="Y29" s="41"/>
      <c r="AB29" s="10"/>
      <c r="AC29" s="10"/>
      <c r="AD29" s="10"/>
    </row>
    <row r="30" spans="1:30" ht="19.5" customHeight="1">
      <c r="A30" s="3" t="s">
        <v>31</v>
      </c>
      <c r="B30" s="6">
        <f>B26/AD26*100</f>
        <v>0.11918951132300357</v>
      </c>
      <c r="C30" s="6">
        <f>C26/AD26*100</f>
        <v>0.3575685339690107</v>
      </c>
      <c r="D30" s="6">
        <f>D26/AD26*100</f>
        <v>0.47675804529201427</v>
      </c>
      <c r="E30" s="6">
        <f>E26/AD26*100</f>
        <v>1.3110846245530394</v>
      </c>
      <c r="F30" s="6">
        <f>F26/AD26*100</f>
        <v>8.581644815256258</v>
      </c>
      <c r="G30" s="6">
        <f>G26/AD26*100</f>
        <v>9.892729439809298</v>
      </c>
      <c r="H30" s="6">
        <f>H26/AD26*100</f>
        <v>4.648390941597139</v>
      </c>
      <c r="I30" s="6">
        <f>I26/AD26*100</f>
        <v>13.825983313468415</v>
      </c>
      <c r="J30" s="6">
        <f>J26/AD26*100</f>
        <v>18.474374255065555</v>
      </c>
      <c r="K30" s="8">
        <f>K26/AD26*100</f>
        <v>7.270560190703218</v>
      </c>
      <c r="L30" s="6">
        <f>L26/AD26*100</f>
        <v>8.700834326579262</v>
      </c>
      <c r="M30" s="6">
        <f>M26/AD26*100</f>
        <v>15.971394517282478</v>
      </c>
      <c r="N30" s="6">
        <f>N26/AD26*100</f>
        <v>13.945172824791419</v>
      </c>
      <c r="O30" s="6">
        <f>O26/AD26*100</f>
        <v>7.151370679380214</v>
      </c>
      <c r="P30" s="6">
        <f>P26/AD26*100</f>
        <v>21.096543504171635</v>
      </c>
      <c r="Q30" s="6">
        <f>Q26/AD26*100</f>
        <v>18.593563766388556</v>
      </c>
      <c r="R30" s="6">
        <f>R26/AD26*100</f>
        <v>3.6948748510131106</v>
      </c>
      <c r="S30" s="6">
        <f>S26/AD26*100</f>
        <v>22.288438617401667</v>
      </c>
      <c r="T30" s="6">
        <f>T26/AD26*100</f>
        <v>7.151370679380214</v>
      </c>
      <c r="U30" s="6">
        <f>U26/AD26*100</f>
        <v>3.098927294398093</v>
      </c>
      <c r="V30" s="6">
        <f>V26/AD26*100</f>
        <v>10.250297973778308</v>
      </c>
      <c r="W30" s="6">
        <f>W26/AD26*100</f>
        <v>0.23837902264600713</v>
      </c>
      <c r="X30" s="6">
        <f>X26/AD26*100</f>
        <v>1.3110846245530394</v>
      </c>
      <c r="Y30" s="7">
        <f>Y26/AD26*100</f>
        <v>1.5494636471990464</v>
      </c>
      <c r="AB30" s="11"/>
      <c r="AC30" s="11"/>
      <c r="AD30" s="11"/>
    </row>
    <row r="31" spans="1:30" ht="19.5" customHeight="1">
      <c r="A31" s="46"/>
      <c r="B31" s="47"/>
      <c r="C31" s="47"/>
      <c r="D31" s="47"/>
      <c r="E31" s="47"/>
      <c r="F31" s="47"/>
      <c r="G31" s="48"/>
      <c r="H31" s="47"/>
      <c r="I31" s="47"/>
      <c r="J31" s="47"/>
      <c r="K31" s="49"/>
      <c r="L31" s="47"/>
      <c r="M31" s="47"/>
      <c r="N31" s="47"/>
      <c r="O31" s="47"/>
      <c r="P31" s="48"/>
      <c r="Q31" s="47"/>
      <c r="R31" s="47"/>
      <c r="S31" s="48"/>
      <c r="T31" s="47"/>
      <c r="U31" s="47"/>
      <c r="V31" s="48"/>
      <c r="W31" s="47"/>
      <c r="X31" s="47"/>
      <c r="Y31" s="50"/>
      <c r="AB31" s="23"/>
      <c r="AC31" s="23"/>
      <c r="AD31" s="23"/>
    </row>
    <row r="32" spans="1:30" ht="19.5" customHeight="1">
      <c r="A32" s="4" t="s">
        <v>34</v>
      </c>
      <c r="B32" s="39"/>
      <c r="C32" s="39"/>
      <c r="D32" s="39"/>
      <c r="E32" s="39"/>
      <c r="F32" s="39"/>
      <c r="G32" s="44"/>
      <c r="H32" s="39"/>
      <c r="I32" s="39"/>
      <c r="J32" s="39"/>
      <c r="K32" s="40"/>
      <c r="L32" s="39"/>
      <c r="M32" s="39"/>
      <c r="N32" s="39"/>
      <c r="O32" s="39"/>
      <c r="P32" s="44"/>
      <c r="Q32" s="39"/>
      <c r="R32" s="39"/>
      <c r="S32" s="44"/>
      <c r="T32" s="39"/>
      <c r="U32" s="39"/>
      <c r="V32" s="44"/>
      <c r="W32" s="39"/>
      <c r="X32" s="39"/>
      <c r="Y32" s="41"/>
      <c r="AB32" s="12"/>
      <c r="AC32" s="12"/>
      <c r="AD32" s="12"/>
    </row>
    <row r="33" spans="1:30" ht="19.5" customHeight="1">
      <c r="A33" s="2" t="s">
        <v>35</v>
      </c>
      <c r="B33" s="39"/>
      <c r="C33" s="39"/>
      <c r="D33" s="39"/>
      <c r="E33" s="39"/>
      <c r="F33" s="39"/>
      <c r="G33" s="44"/>
      <c r="H33" s="39"/>
      <c r="I33" s="39"/>
      <c r="J33" s="39"/>
      <c r="K33" s="40"/>
      <c r="L33" s="39"/>
      <c r="M33" s="39"/>
      <c r="N33" s="39"/>
      <c r="O33" s="39"/>
      <c r="P33" s="44"/>
      <c r="Q33" s="39"/>
      <c r="R33" s="39"/>
      <c r="S33" s="44"/>
      <c r="T33" s="39"/>
      <c r="U33" s="39"/>
      <c r="V33" s="44"/>
      <c r="W33" s="39"/>
      <c r="X33" s="39"/>
      <c r="Y33" s="41"/>
      <c r="AB33" s="10"/>
      <c r="AC33" s="10"/>
      <c r="AD33" s="10"/>
    </row>
    <row r="34" spans="1:30" ht="19.5" customHeight="1">
      <c r="A34" s="1" t="s">
        <v>25</v>
      </c>
      <c r="B34" s="39">
        <v>0</v>
      </c>
      <c r="C34" s="39">
        <v>36</v>
      </c>
      <c r="D34" s="39">
        <f>SUM(B34:C34)</f>
        <v>36</v>
      </c>
      <c r="E34" s="39">
        <v>33</v>
      </c>
      <c r="F34" s="39">
        <v>168</v>
      </c>
      <c r="G34" s="39">
        <f>SUM(E34:F34)</f>
        <v>201</v>
      </c>
      <c r="H34" s="39">
        <v>80</v>
      </c>
      <c r="I34" s="39">
        <v>165</v>
      </c>
      <c r="J34" s="39">
        <f>SUM(H34:I34)</f>
        <v>245</v>
      </c>
      <c r="K34" s="40">
        <v>113</v>
      </c>
      <c r="L34" s="39">
        <v>112</v>
      </c>
      <c r="M34" s="39">
        <f>SUM(K34:L34)</f>
        <v>225</v>
      </c>
      <c r="N34" s="39">
        <v>174</v>
      </c>
      <c r="O34" s="39">
        <v>111</v>
      </c>
      <c r="P34" s="39">
        <f>SUM(N34:O34)</f>
        <v>285</v>
      </c>
      <c r="Q34" s="40">
        <v>231</v>
      </c>
      <c r="R34" s="39">
        <v>91</v>
      </c>
      <c r="S34" s="39">
        <f>SUM(Q34:R34)</f>
        <v>322</v>
      </c>
      <c r="T34" s="39">
        <v>145</v>
      </c>
      <c r="U34" s="39">
        <v>36</v>
      </c>
      <c r="V34" s="39">
        <f>SUM(T34:U34)</f>
        <v>181</v>
      </c>
      <c r="W34" s="39">
        <v>4</v>
      </c>
      <c r="X34" s="39">
        <v>2</v>
      </c>
      <c r="Y34" s="41">
        <f>SUM(W34:X34)</f>
        <v>6</v>
      </c>
      <c r="AB34" s="42">
        <f aca="true" t="shared" si="4" ref="AB34:AD38">B34+E34+H34+K34+N34+Q34+T34+W34</f>
        <v>780</v>
      </c>
      <c r="AC34" s="42">
        <f t="shared" si="4"/>
        <v>721</v>
      </c>
      <c r="AD34" s="42">
        <f t="shared" si="4"/>
        <v>1501</v>
      </c>
    </row>
    <row r="35" spans="1:30" ht="19.5" customHeight="1">
      <c r="A35" s="1" t="s">
        <v>26</v>
      </c>
      <c r="B35" s="39">
        <v>0</v>
      </c>
      <c r="C35" s="39">
        <v>101</v>
      </c>
      <c r="D35" s="39">
        <f>SUM(B35:C35)</f>
        <v>101</v>
      </c>
      <c r="E35" s="39">
        <v>29</v>
      </c>
      <c r="F35" s="39">
        <v>372</v>
      </c>
      <c r="G35" s="39">
        <f>SUM(E35:F35)</f>
        <v>401</v>
      </c>
      <c r="H35" s="39">
        <v>85</v>
      </c>
      <c r="I35" s="39">
        <v>277</v>
      </c>
      <c r="J35" s="39">
        <f>SUM(H35:I35)</f>
        <v>362</v>
      </c>
      <c r="K35" s="40">
        <v>134</v>
      </c>
      <c r="L35" s="39">
        <v>175</v>
      </c>
      <c r="M35" s="39">
        <f>SUM(K35:L35)</f>
        <v>309</v>
      </c>
      <c r="N35" s="39">
        <v>236</v>
      </c>
      <c r="O35" s="39">
        <v>179</v>
      </c>
      <c r="P35" s="39">
        <f>SUM(N35:O35)</f>
        <v>415</v>
      </c>
      <c r="Q35" s="40">
        <v>388</v>
      </c>
      <c r="R35" s="39">
        <v>186</v>
      </c>
      <c r="S35" s="39">
        <f>SUM(Q35:R35)</f>
        <v>574</v>
      </c>
      <c r="T35" s="39">
        <v>222</v>
      </c>
      <c r="U35" s="39">
        <v>75</v>
      </c>
      <c r="V35" s="39">
        <f>SUM(T35:U35)</f>
        <v>297</v>
      </c>
      <c r="W35" s="39">
        <v>12</v>
      </c>
      <c r="X35" s="39">
        <v>14</v>
      </c>
      <c r="Y35" s="41">
        <f>SUM(W35:X35)</f>
        <v>26</v>
      </c>
      <c r="AB35" s="42">
        <f t="shared" si="4"/>
        <v>1106</v>
      </c>
      <c r="AC35" s="42">
        <f t="shared" si="4"/>
        <v>1379</v>
      </c>
      <c r="AD35" s="42">
        <f t="shared" si="4"/>
        <v>2485</v>
      </c>
    </row>
    <row r="36" spans="1:30" ht="19.5" customHeight="1">
      <c r="A36" s="1" t="s">
        <v>27</v>
      </c>
      <c r="B36" s="39">
        <v>3</v>
      </c>
      <c r="C36" s="39">
        <v>71</v>
      </c>
      <c r="D36" s="39">
        <f>SUM(B36:C36)</f>
        <v>74</v>
      </c>
      <c r="E36" s="39">
        <v>97</v>
      </c>
      <c r="F36" s="39">
        <v>349</v>
      </c>
      <c r="G36" s="39">
        <f>SUM(E36:F36)</f>
        <v>446</v>
      </c>
      <c r="H36" s="39">
        <v>191</v>
      </c>
      <c r="I36" s="39">
        <v>299</v>
      </c>
      <c r="J36" s="39">
        <f>SUM(H36:I36)</f>
        <v>490</v>
      </c>
      <c r="K36" s="40">
        <v>238</v>
      </c>
      <c r="L36" s="39">
        <v>188</v>
      </c>
      <c r="M36" s="39">
        <f>SUM(K36:L36)</f>
        <v>426</v>
      </c>
      <c r="N36" s="39">
        <v>452</v>
      </c>
      <c r="O36" s="39">
        <v>203</v>
      </c>
      <c r="P36" s="39">
        <f>SUM(N36:O36)</f>
        <v>655</v>
      </c>
      <c r="Q36" s="40">
        <v>486</v>
      </c>
      <c r="R36" s="39">
        <v>178</v>
      </c>
      <c r="S36" s="39">
        <f>SUM(Q36:R36)</f>
        <v>664</v>
      </c>
      <c r="T36" s="39">
        <v>268</v>
      </c>
      <c r="U36" s="39">
        <v>102</v>
      </c>
      <c r="V36" s="39">
        <f>SUM(T36:U36)</f>
        <v>370</v>
      </c>
      <c r="W36" s="39">
        <v>17</v>
      </c>
      <c r="X36" s="39">
        <v>44</v>
      </c>
      <c r="Y36" s="41">
        <f>SUM(W36:X36)</f>
        <v>61</v>
      </c>
      <c r="AB36" s="42">
        <f t="shared" si="4"/>
        <v>1752</v>
      </c>
      <c r="AC36" s="42">
        <f t="shared" si="4"/>
        <v>1434</v>
      </c>
      <c r="AD36" s="42">
        <f t="shared" si="4"/>
        <v>3186</v>
      </c>
    </row>
    <row r="37" spans="1:30" ht="19.5" customHeight="1">
      <c r="A37" s="1" t="s">
        <v>28</v>
      </c>
      <c r="B37" s="39">
        <v>1</v>
      </c>
      <c r="C37" s="39">
        <v>28</v>
      </c>
      <c r="D37" s="39">
        <f>SUM(B37:C37)</f>
        <v>29</v>
      </c>
      <c r="E37" s="39">
        <v>60</v>
      </c>
      <c r="F37" s="39">
        <v>180</v>
      </c>
      <c r="G37" s="39">
        <f>SUM(E37:F37)</f>
        <v>240</v>
      </c>
      <c r="H37" s="39">
        <v>94</v>
      </c>
      <c r="I37" s="39">
        <v>147</v>
      </c>
      <c r="J37" s="39">
        <f>SUM(H37:I37)</f>
        <v>241</v>
      </c>
      <c r="K37" s="40">
        <v>130</v>
      </c>
      <c r="L37" s="39">
        <v>87</v>
      </c>
      <c r="M37" s="39">
        <f>SUM(K37:L37)</f>
        <v>217</v>
      </c>
      <c r="N37" s="39">
        <v>238</v>
      </c>
      <c r="O37" s="39">
        <v>123</v>
      </c>
      <c r="P37" s="39">
        <f>SUM(N37:O37)</f>
        <v>361</v>
      </c>
      <c r="Q37" s="40">
        <v>309</v>
      </c>
      <c r="R37" s="39">
        <v>114</v>
      </c>
      <c r="S37" s="39">
        <f>SUM(Q37:R37)</f>
        <v>423</v>
      </c>
      <c r="T37" s="39">
        <v>131</v>
      </c>
      <c r="U37" s="39">
        <v>34</v>
      </c>
      <c r="V37" s="39">
        <f>SUM(T37:U37)</f>
        <v>165</v>
      </c>
      <c r="W37" s="39">
        <v>25</v>
      </c>
      <c r="X37" s="39">
        <v>13</v>
      </c>
      <c r="Y37" s="41">
        <f>SUM(W37:X37)</f>
        <v>38</v>
      </c>
      <c r="AB37" s="42">
        <f t="shared" si="4"/>
        <v>988</v>
      </c>
      <c r="AC37" s="42">
        <f t="shared" si="4"/>
        <v>726</v>
      </c>
      <c r="AD37" s="42">
        <f t="shared" si="4"/>
        <v>1714</v>
      </c>
    </row>
    <row r="38" spans="1:30" ht="19.5" customHeight="1">
      <c r="A38" s="1" t="s">
        <v>12</v>
      </c>
      <c r="B38" s="39">
        <f>SUM(B34:B37)</f>
        <v>4</v>
      </c>
      <c r="C38" s="39">
        <f>SUM(C34:C37)</f>
        <v>236</v>
      </c>
      <c r="D38" s="39">
        <f>SUM(B38:C38)</f>
        <v>240</v>
      </c>
      <c r="E38" s="39">
        <f>SUM(E34:E37)</f>
        <v>219</v>
      </c>
      <c r="F38" s="39">
        <f>SUM(F34:F37)</f>
        <v>1069</v>
      </c>
      <c r="G38" s="39">
        <f>SUM(E38:F38)</f>
        <v>1288</v>
      </c>
      <c r="H38" s="39">
        <f>SUM(H34:H37)</f>
        <v>450</v>
      </c>
      <c r="I38" s="39">
        <f>SUM(I34:I37)</f>
        <v>888</v>
      </c>
      <c r="J38" s="39">
        <f>SUM(H38:I38)</f>
        <v>1338</v>
      </c>
      <c r="K38" s="40">
        <f>SUM(K34:K37)</f>
        <v>615</v>
      </c>
      <c r="L38" s="39">
        <f>SUM(L34:L37)</f>
        <v>562</v>
      </c>
      <c r="M38" s="39">
        <f>SUM(K38:L38)</f>
        <v>1177</v>
      </c>
      <c r="N38" s="39">
        <f>SUM(N34:N37)</f>
        <v>1100</v>
      </c>
      <c r="O38" s="39">
        <f>SUM(O34:O37)</f>
        <v>616</v>
      </c>
      <c r="P38" s="39">
        <f>SUM(N38:O38)</f>
        <v>1716</v>
      </c>
      <c r="Q38" s="39">
        <f>SUM(Q34:Q37)</f>
        <v>1414</v>
      </c>
      <c r="R38" s="39">
        <f>SUM(R34:R37)</f>
        <v>569</v>
      </c>
      <c r="S38" s="39">
        <f>SUM(Q38:R38)</f>
        <v>1983</v>
      </c>
      <c r="T38" s="39">
        <f>SUM(T34:T37)</f>
        <v>766</v>
      </c>
      <c r="U38" s="39">
        <f>SUM(U34:U37)</f>
        <v>247</v>
      </c>
      <c r="V38" s="39">
        <f>SUM(T38:U38)</f>
        <v>1013</v>
      </c>
      <c r="W38" s="39">
        <f>SUM(W34:W37)</f>
        <v>58</v>
      </c>
      <c r="X38" s="39">
        <f>SUM(X34:X37)</f>
        <v>73</v>
      </c>
      <c r="Y38" s="41">
        <f>SUM(W38:X38)</f>
        <v>131</v>
      </c>
      <c r="AB38" s="42">
        <f t="shared" si="4"/>
        <v>4626</v>
      </c>
      <c r="AC38" s="42">
        <f t="shared" si="4"/>
        <v>4260</v>
      </c>
      <c r="AD38" s="42">
        <f t="shared" si="4"/>
        <v>8886</v>
      </c>
    </row>
    <row r="39" spans="1:30" ht="19.5" customHeight="1">
      <c r="A39" s="2" t="s">
        <v>21</v>
      </c>
      <c r="B39" s="39"/>
      <c r="C39" s="39"/>
      <c r="D39" s="39"/>
      <c r="E39" s="39"/>
      <c r="F39" s="39"/>
      <c r="G39" s="44"/>
      <c r="H39" s="39"/>
      <c r="I39" s="39"/>
      <c r="J39" s="39"/>
      <c r="K39" s="40"/>
      <c r="L39" s="39"/>
      <c r="M39" s="39"/>
      <c r="N39" s="39"/>
      <c r="O39" s="39"/>
      <c r="P39" s="44"/>
      <c r="Q39" s="39"/>
      <c r="R39" s="39"/>
      <c r="S39" s="44"/>
      <c r="T39" s="39"/>
      <c r="U39" s="39"/>
      <c r="V39" s="44"/>
      <c r="W39" s="39"/>
      <c r="X39" s="39"/>
      <c r="Y39" s="41"/>
      <c r="AB39" s="10"/>
      <c r="AC39" s="10"/>
      <c r="AD39" s="10"/>
    </row>
    <row r="40" spans="1:30" ht="19.5" customHeight="1">
      <c r="A40" s="1" t="s">
        <v>29</v>
      </c>
      <c r="B40" s="39">
        <f>B38/544</f>
        <v>0.007352941176470588</v>
      </c>
      <c r="C40" s="39">
        <f>C38/544</f>
        <v>0.4338235294117647</v>
      </c>
      <c r="D40" s="39">
        <f aca="true" t="shared" si="5" ref="D40:X40">D38/544</f>
        <v>0.4411764705882353</v>
      </c>
      <c r="E40" s="39">
        <f t="shared" si="5"/>
        <v>0.4025735294117647</v>
      </c>
      <c r="F40" s="39">
        <f t="shared" si="5"/>
        <v>1.9650735294117647</v>
      </c>
      <c r="G40" s="39">
        <f t="shared" si="5"/>
        <v>2.3676470588235294</v>
      </c>
      <c r="H40" s="39">
        <f t="shared" si="5"/>
        <v>0.8272058823529411</v>
      </c>
      <c r="I40" s="39">
        <f t="shared" si="5"/>
        <v>1.6323529411764706</v>
      </c>
      <c r="J40" s="39">
        <f t="shared" si="5"/>
        <v>2.4595588235294117</v>
      </c>
      <c r="K40" s="40">
        <f t="shared" si="5"/>
        <v>1.130514705882353</v>
      </c>
      <c r="L40" s="39">
        <f t="shared" si="5"/>
        <v>1.0330882352941178</v>
      </c>
      <c r="M40" s="39">
        <f t="shared" si="5"/>
        <v>2.1636029411764706</v>
      </c>
      <c r="N40" s="39">
        <f t="shared" si="5"/>
        <v>2.0220588235294117</v>
      </c>
      <c r="O40" s="39">
        <f t="shared" si="5"/>
        <v>1.1323529411764706</v>
      </c>
      <c r="P40" s="39">
        <f t="shared" si="5"/>
        <v>3.1544117647058822</v>
      </c>
      <c r="Q40" s="39">
        <f t="shared" si="5"/>
        <v>2.599264705882353</v>
      </c>
      <c r="R40" s="39">
        <f t="shared" si="5"/>
        <v>1.0459558823529411</v>
      </c>
      <c r="S40" s="39">
        <f t="shared" si="5"/>
        <v>3.645220588235294</v>
      </c>
      <c r="T40" s="39">
        <f t="shared" si="5"/>
        <v>1.4080882352941178</v>
      </c>
      <c r="U40" s="39">
        <f t="shared" si="5"/>
        <v>0.4540441176470588</v>
      </c>
      <c r="V40" s="39">
        <f t="shared" si="5"/>
        <v>1.8621323529411764</v>
      </c>
      <c r="W40" s="39">
        <f t="shared" si="5"/>
        <v>0.10661764705882353</v>
      </c>
      <c r="X40" s="39">
        <f t="shared" si="5"/>
        <v>0.13419117647058823</v>
      </c>
      <c r="Y40" s="41">
        <f>Y38/544</f>
        <v>0.24080882352941177</v>
      </c>
      <c r="AB40" s="9"/>
      <c r="AC40" s="9"/>
      <c r="AD40" s="9"/>
    </row>
    <row r="41" spans="1:30" ht="19.5" customHeight="1">
      <c r="A41" s="2" t="s">
        <v>30</v>
      </c>
      <c r="B41" s="39"/>
      <c r="C41" s="39"/>
      <c r="D41" s="39"/>
      <c r="E41" s="39"/>
      <c r="F41" s="39"/>
      <c r="G41" s="44"/>
      <c r="H41" s="39"/>
      <c r="I41" s="39"/>
      <c r="J41" s="39"/>
      <c r="K41" s="40"/>
      <c r="L41" s="39"/>
      <c r="M41" s="39"/>
      <c r="N41" s="39"/>
      <c r="O41" s="39"/>
      <c r="P41" s="44"/>
      <c r="Q41" s="39"/>
      <c r="R41" s="39"/>
      <c r="S41" s="44"/>
      <c r="T41" s="39"/>
      <c r="U41" s="39"/>
      <c r="V41" s="44"/>
      <c r="W41" s="39"/>
      <c r="X41" s="39"/>
      <c r="Y41" s="41"/>
      <c r="AB41" s="10"/>
      <c r="AC41" s="10"/>
      <c r="AD41" s="10"/>
    </row>
    <row r="42" spans="1:30" ht="19.5" customHeight="1">
      <c r="A42" s="3" t="s">
        <v>31</v>
      </c>
      <c r="B42" s="6">
        <f>B38/AD38*100</f>
        <v>0.045014629754670264</v>
      </c>
      <c r="C42" s="6">
        <f>C38/AD38*100</f>
        <v>2.655863155525546</v>
      </c>
      <c r="D42" s="6">
        <f>D38/AD38*100</f>
        <v>2.700877785280216</v>
      </c>
      <c r="E42" s="6">
        <f>E38/AD38*100</f>
        <v>2.464550979068197</v>
      </c>
      <c r="F42" s="6">
        <f>F38/AD38*100</f>
        <v>12.030159801935628</v>
      </c>
      <c r="G42" s="6">
        <f>G38/AD38*100</f>
        <v>14.494710781003825</v>
      </c>
      <c r="H42" s="6">
        <f>H38/AD38*100</f>
        <v>5.064145847400405</v>
      </c>
      <c r="I42" s="6">
        <f>I38/AD38*100</f>
        <v>9.9932478055368</v>
      </c>
      <c r="J42" s="6">
        <f>J38/AD38*100</f>
        <v>15.057393652937204</v>
      </c>
      <c r="K42" s="8">
        <f>K38/AD38*100</f>
        <v>6.920999324780554</v>
      </c>
      <c r="L42" s="6">
        <f>L38/AD38*100</f>
        <v>6.324555480531173</v>
      </c>
      <c r="M42" s="6">
        <f>M38/AD38*100</f>
        <v>13.245554805311727</v>
      </c>
      <c r="N42" s="6">
        <f>N38/AD38*100</f>
        <v>12.379023182534324</v>
      </c>
      <c r="O42" s="6">
        <f>O38/AD38*100</f>
        <v>6.932252982219221</v>
      </c>
      <c r="P42" s="6">
        <f>P38/AD38*100</f>
        <v>19.311276164753544</v>
      </c>
      <c r="Q42" s="6">
        <f>Q38/AD38*100</f>
        <v>15.912671618275938</v>
      </c>
      <c r="R42" s="6">
        <f>R38/AD38*100</f>
        <v>6.403331082601846</v>
      </c>
      <c r="S42" s="6">
        <f>S38/AD38*100</f>
        <v>22.316002700877785</v>
      </c>
      <c r="T42" s="6">
        <f>T38/AD38*100</f>
        <v>8.620301598019356</v>
      </c>
      <c r="U42" s="6">
        <f>U38/AD38*100</f>
        <v>2.7796533873508893</v>
      </c>
      <c r="V42" s="6">
        <f>V38/AD38*100</f>
        <v>11.399954985370245</v>
      </c>
      <c r="W42" s="6">
        <f>W38/AD38*100</f>
        <v>0.6527121314427189</v>
      </c>
      <c r="X42" s="6">
        <f>X38/AD38*100</f>
        <v>0.8215169930227324</v>
      </c>
      <c r="Y42" s="7">
        <f>Y38/AD38*100</f>
        <v>1.4742291244654513</v>
      </c>
      <c r="AB42" s="11"/>
      <c r="AC42" s="11"/>
      <c r="AD42" s="11"/>
    </row>
    <row r="43" spans="1:30" ht="19.5" customHeight="1">
      <c r="A43" s="46"/>
      <c r="B43" s="47"/>
      <c r="C43" s="47"/>
      <c r="D43" s="47"/>
      <c r="E43" s="47"/>
      <c r="F43" s="47"/>
      <c r="G43" s="48"/>
      <c r="H43" s="47"/>
      <c r="I43" s="47"/>
      <c r="J43" s="47"/>
      <c r="K43" s="49"/>
      <c r="L43" s="47"/>
      <c r="M43" s="47"/>
      <c r="N43" s="47"/>
      <c r="O43" s="47"/>
      <c r="P43" s="48"/>
      <c r="Q43" s="47"/>
      <c r="R43" s="47"/>
      <c r="S43" s="48"/>
      <c r="T43" s="47"/>
      <c r="U43" s="47"/>
      <c r="V43" s="48"/>
      <c r="W43" s="47"/>
      <c r="X43" s="47"/>
      <c r="Y43" s="50"/>
      <c r="AB43" s="23"/>
      <c r="AC43" s="23"/>
      <c r="AD43" s="23"/>
    </row>
    <row r="44" spans="1:30" ht="19.5" customHeight="1">
      <c r="A44" s="4" t="s">
        <v>36</v>
      </c>
      <c r="B44" s="39">
        <f>B14+B26+B38</f>
        <v>8</v>
      </c>
      <c r="C44" s="39">
        <f aca="true" t="shared" si="6" ref="C44:AD44">C14+C26+C38</f>
        <v>314</v>
      </c>
      <c r="D44" s="39">
        <f t="shared" si="6"/>
        <v>322</v>
      </c>
      <c r="E44" s="39">
        <f t="shared" si="6"/>
        <v>322</v>
      </c>
      <c r="F44" s="39">
        <f t="shared" si="6"/>
        <v>1640</v>
      </c>
      <c r="G44" s="39">
        <f t="shared" si="6"/>
        <v>1962</v>
      </c>
      <c r="H44" s="39">
        <f t="shared" si="6"/>
        <v>722</v>
      </c>
      <c r="I44" s="39">
        <f t="shared" si="6"/>
        <v>1308</v>
      </c>
      <c r="J44" s="39">
        <f t="shared" si="6"/>
        <v>2030</v>
      </c>
      <c r="K44" s="40">
        <f t="shared" si="6"/>
        <v>969</v>
      </c>
      <c r="L44" s="39">
        <f t="shared" si="6"/>
        <v>863</v>
      </c>
      <c r="M44" s="39">
        <f t="shared" si="6"/>
        <v>1832</v>
      </c>
      <c r="N44" s="39">
        <f t="shared" si="6"/>
        <v>1650</v>
      </c>
      <c r="O44" s="39">
        <f t="shared" si="6"/>
        <v>940</v>
      </c>
      <c r="P44" s="39">
        <f t="shared" si="6"/>
        <v>2590</v>
      </c>
      <c r="Q44" s="39">
        <f t="shared" si="6"/>
        <v>2167</v>
      </c>
      <c r="R44" s="39">
        <f t="shared" si="6"/>
        <v>922</v>
      </c>
      <c r="S44" s="39">
        <f t="shared" si="6"/>
        <v>3089</v>
      </c>
      <c r="T44" s="39">
        <f t="shared" si="6"/>
        <v>1177</v>
      </c>
      <c r="U44" s="39">
        <f t="shared" si="6"/>
        <v>419</v>
      </c>
      <c r="V44" s="39">
        <f t="shared" si="6"/>
        <v>1596</v>
      </c>
      <c r="W44" s="39">
        <f t="shared" si="6"/>
        <v>60</v>
      </c>
      <c r="X44" s="39">
        <f t="shared" si="6"/>
        <v>97</v>
      </c>
      <c r="Y44" s="41">
        <f t="shared" si="6"/>
        <v>157</v>
      </c>
      <c r="Z44" s="54"/>
      <c r="AA44" s="54"/>
      <c r="AB44" s="40">
        <f t="shared" si="6"/>
        <v>7075</v>
      </c>
      <c r="AC44" s="39">
        <f t="shared" si="6"/>
        <v>6503</v>
      </c>
      <c r="AD44" s="39">
        <f t="shared" si="6"/>
        <v>13578</v>
      </c>
    </row>
    <row r="45" spans="1:30" ht="19.5" customHeight="1">
      <c r="A45" s="2" t="s">
        <v>37</v>
      </c>
      <c r="B45" s="39"/>
      <c r="C45" s="39"/>
      <c r="D45" s="39"/>
      <c r="E45" s="39"/>
      <c r="F45" s="39"/>
      <c r="G45" s="44"/>
      <c r="H45" s="39"/>
      <c r="I45" s="39"/>
      <c r="J45" s="39"/>
      <c r="K45" s="40"/>
      <c r="L45" s="39"/>
      <c r="M45" s="39"/>
      <c r="N45" s="39"/>
      <c r="O45" s="39"/>
      <c r="P45" s="44"/>
      <c r="Q45" s="39"/>
      <c r="R45" s="39"/>
      <c r="S45" s="44"/>
      <c r="T45" s="39"/>
      <c r="U45" s="39"/>
      <c r="V45" s="44"/>
      <c r="W45" s="39"/>
      <c r="X45" s="39"/>
      <c r="Y45" s="41"/>
      <c r="AB45" s="10"/>
      <c r="AC45" s="10"/>
      <c r="AD45" s="10"/>
    </row>
    <row r="46" spans="1:30" ht="19.5" customHeight="1">
      <c r="A46" s="4" t="s">
        <v>38</v>
      </c>
      <c r="B46" s="39">
        <f>B44/708</f>
        <v>0.011299435028248588</v>
      </c>
      <c r="C46" s="39">
        <f>C44/708</f>
        <v>0.4435028248587571</v>
      </c>
      <c r="D46" s="39">
        <f aca="true" t="shared" si="7" ref="D46:X46">D44/708</f>
        <v>0.4548022598870056</v>
      </c>
      <c r="E46" s="39">
        <f t="shared" si="7"/>
        <v>0.4548022598870056</v>
      </c>
      <c r="F46" s="39">
        <f t="shared" si="7"/>
        <v>2.3163841807909606</v>
      </c>
      <c r="G46" s="39">
        <f t="shared" si="7"/>
        <v>2.7711864406779663</v>
      </c>
      <c r="H46" s="39">
        <f t="shared" si="7"/>
        <v>1.0197740112994351</v>
      </c>
      <c r="I46" s="39">
        <f t="shared" si="7"/>
        <v>1.847457627118644</v>
      </c>
      <c r="J46" s="39">
        <f t="shared" si="7"/>
        <v>2.867231638418079</v>
      </c>
      <c r="K46" s="40">
        <f t="shared" si="7"/>
        <v>1.36864406779661</v>
      </c>
      <c r="L46" s="39">
        <f t="shared" si="7"/>
        <v>1.2189265536723164</v>
      </c>
      <c r="M46" s="39">
        <f t="shared" si="7"/>
        <v>2.5875706214689265</v>
      </c>
      <c r="N46" s="39">
        <f t="shared" si="7"/>
        <v>2.330508474576271</v>
      </c>
      <c r="O46" s="39">
        <f t="shared" si="7"/>
        <v>1.3276836158192091</v>
      </c>
      <c r="P46" s="39">
        <f t="shared" si="7"/>
        <v>3.65819209039548</v>
      </c>
      <c r="Q46" s="39">
        <f t="shared" si="7"/>
        <v>3.060734463276836</v>
      </c>
      <c r="R46" s="39">
        <f t="shared" si="7"/>
        <v>1.3022598870056497</v>
      </c>
      <c r="S46" s="39">
        <f t="shared" si="7"/>
        <v>4.362994350282486</v>
      </c>
      <c r="T46" s="39">
        <f t="shared" si="7"/>
        <v>1.6624293785310735</v>
      </c>
      <c r="U46" s="39">
        <f t="shared" si="7"/>
        <v>0.5918079096045198</v>
      </c>
      <c r="V46" s="39">
        <f t="shared" si="7"/>
        <v>2.2542372881355934</v>
      </c>
      <c r="W46" s="39">
        <f t="shared" si="7"/>
        <v>0.0847457627118644</v>
      </c>
      <c r="X46" s="39">
        <f t="shared" si="7"/>
        <v>0.1370056497175141</v>
      </c>
      <c r="Y46" s="41">
        <f>Y44/708</f>
        <v>0.22175141242937854</v>
      </c>
      <c r="AB46" s="12"/>
      <c r="AC46" s="12"/>
      <c r="AD46" s="12"/>
    </row>
    <row r="47" spans="1:30" ht="19.5" customHeight="1">
      <c r="A47" s="2" t="s">
        <v>30</v>
      </c>
      <c r="B47" s="39"/>
      <c r="C47" s="39"/>
      <c r="D47" s="39"/>
      <c r="E47" s="39"/>
      <c r="F47" s="39"/>
      <c r="G47" s="44"/>
      <c r="H47" s="39"/>
      <c r="I47" s="39"/>
      <c r="J47" s="39"/>
      <c r="K47" s="40"/>
      <c r="L47" s="39"/>
      <c r="M47" s="39"/>
      <c r="N47" s="39"/>
      <c r="O47" s="39"/>
      <c r="P47" s="44"/>
      <c r="Q47" s="39"/>
      <c r="R47" s="39"/>
      <c r="S47" s="44"/>
      <c r="T47" s="39"/>
      <c r="U47" s="39"/>
      <c r="V47" s="44"/>
      <c r="W47" s="39"/>
      <c r="X47" s="39"/>
      <c r="Y47" s="41"/>
      <c r="AB47" s="10"/>
      <c r="AC47" s="10"/>
      <c r="AD47" s="10"/>
    </row>
    <row r="48" spans="1:30" ht="19.5" customHeight="1" thickBot="1">
      <c r="A48" s="5" t="s">
        <v>31</v>
      </c>
      <c r="B48" s="14">
        <f>B44/AD44*100</f>
        <v>0.058918839298865815</v>
      </c>
      <c r="C48" s="14">
        <f>C44/AD44*100</f>
        <v>2.312564442480483</v>
      </c>
      <c r="D48" s="14">
        <f>D44/AD44*100</f>
        <v>2.371483281779349</v>
      </c>
      <c r="E48" s="14">
        <f>E44/AD44*100</f>
        <v>2.371483281779349</v>
      </c>
      <c r="F48" s="14">
        <f>F44/AD44*100</f>
        <v>12.078362056267492</v>
      </c>
      <c r="G48" s="14">
        <f>G44/AD44*100</f>
        <v>14.44984533804684</v>
      </c>
      <c r="H48" s="14">
        <f>H44/AD44*100</f>
        <v>5.31742524672264</v>
      </c>
      <c r="I48" s="14">
        <f>I44/AD44*100</f>
        <v>9.63323022536456</v>
      </c>
      <c r="J48" s="14">
        <f>J44/AD44*100</f>
        <v>14.950655472087199</v>
      </c>
      <c r="K48" s="15">
        <f>K44/AD44*100</f>
        <v>7.136544410075121</v>
      </c>
      <c r="L48" s="14">
        <f>L44/AD44*100</f>
        <v>6.3558697893651495</v>
      </c>
      <c r="M48" s="14">
        <f>M44/AD44*100</f>
        <v>13.492414199440269</v>
      </c>
      <c r="N48" s="14">
        <f>N44/AD44*100</f>
        <v>12.152010605391075</v>
      </c>
      <c r="O48" s="14">
        <f>O44/AD44*100</f>
        <v>6.922963617616733</v>
      </c>
      <c r="P48" s="14">
        <f>P44/AD44*100</f>
        <v>19.074974223007807</v>
      </c>
      <c r="Q48" s="14">
        <f>Q44/AD44*100</f>
        <v>15.959640595080277</v>
      </c>
      <c r="R48" s="14">
        <f>R44/AD44*100</f>
        <v>6.790396229194284</v>
      </c>
      <c r="S48" s="14">
        <f>S44/AD44*100</f>
        <v>22.75003682427456</v>
      </c>
      <c r="T48" s="14">
        <f>T44/AD44*100</f>
        <v>8.668434231845632</v>
      </c>
      <c r="U48" s="14">
        <f>U44/AD44*100</f>
        <v>3.0858742082780966</v>
      </c>
      <c r="V48" s="14">
        <f>V44/AD44*100</f>
        <v>11.75430844012373</v>
      </c>
      <c r="W48" s="14">
        <f>W44/AD44*100</f>
        <v>0.44189129474149363</v>
      </c>
      <c r="X48" s="14">
        <f>X44/AD44*100</f>
        <v>0.7143909264987479</v>
      </c>
      <c r="Y48" s="16">
        <f>Y44/AD44*100</f>
        <v>1.1562822212402415</v>
      </c>
      <c r="AA48" s="53"/>
      <c r="AB48" s="13"/>
      <c r="AC48" s="13"/>
      <c r="AD48" s="13"/>
    </row>
  </sheetData>
  <mergeCells count="34">
    <mergeCell ref="Q3:S3"/>
    <mergeCell ref="T3:V3"/>
    <mergeCell ref="W3:Y3"/>
    <mergeCell ref="A5:A6"/>
    <mergeCell ref="E3:G3"/>
    <mergeCell ref="H3:J3"/>
    <mergeCell ref="K3:M3"/>
    <mergeCell ref="N3:P3"/>
    <mergeCell ref="A3:A4"/>
    <mergeCell ref="B3:D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/>
  <pageMargins left="0.7874015748031497" right="0.7874015748031497" top="0.984251968503937" bottom="0.984251968503937" header="0.5118110236220472" footer="0.5118110236220472"/>
  <pageSetup firstPageNumber="16" useFirstPageNumber="1" fitToWidth="0" fitToHeight="1" horizontalDpi="600" verticalDpi="600" orientation="portrait" paperSize="9" scale="79" r:id="rId1"/>
  <headerFooter alignWithMargins="0">
    <oddFooter>&amp;C&amp;"ＭＳ 明朝,標準"&amp;P</oddFooter>
  </headerFooter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nakami</cp:lastModifiedBy>
  <cp:lastPrinted>2005-02-28T08:06:43Z</cp:lastPrinted>
  <dcterms:created xsi:type="dcterms:W3CDTF">1997-01-08T22:48:59Z</dcterms:created>
  <dcterms:modified xsi:type="dcterms:W3CDTF">2005-03-29T04:00:53Z</dcterms:modified>
  <cp:category/>
  <cp:version/>
  <cp:contentType/>
  <cp:contentStatus/>
</cp:coreProperties>
</file>