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相互" sheetId="1" r:id="rId1"/>
  </sheets>
  <definedNames>
    <definedName name="_xlnm.Print_Area" localSheetId="0">'相互'!$A$1:$W$43</definedName>
  </definedNames>
  <calcPr fullCalcOnLoad="1"/>
</workbook>
</file>

<file path=xl/sharedStrings.xml><?xml version="1.0" encoding="utf-8"?>
<sst xmlns="http://schemas.openxmlformats.org/spreadsheetml/2006/main" count="117" uniqueCount="51">
  <si>
    <t>１館平均</t>
  </si>
  <si>
    <t>国立大学</t>
  </si>
  <si>
    <t>計</t>
  </si>
  <si>
    <t>公立大学</t>
  </si>
  <si>
    <t>私立大学</t>
  </si>
  <si>
    <t>合計</t>
  </si>
  <si>
    <t>その他</t>
  </si>
  <si>
    <t>B</t>
  </si>
  <si>
    <t>C</t>
  </si>
  <si>
    <t>D</t>
  </si>
  <si>
    <t>B</t>
  </si>
  <si>
    <t>C</t>
  </si>
  <si>
    <t>D</t>
  </si>
  <si>
    <t>大学図書館</t>
  </si>
  <si>
    <t>国内</t>
  </si>
  <si>
    <t>国外</t>
  </si>
  <si>
    <t>（平成13年度）</t>
  </si>
  <si>
    <t>区　　分</t>
  </si>
  <si>
    <t>Total</t>
  </si>
  <si>
    <t>National univ.</t>
  </si>
  <si>
    <t>Ａ</t>
  </si>
  <si>
    <t>構成比(%)</t>
  </si>
  <si>
    <t>Local public univ.</t>
  </si>
  <si>
    <t>Private univ.</t>
  </si>
  <si>
    <t>Ａ</t>
  </si>
  <si>
    <t>館</t>
  </si>
  <si>
    <t>％</t>
  </si>
  <si>
    <t>※平成14年4月以降サービスを開始している大学を除き、国立大学99、公立大学74、私立大学497、合計670大学で算定している。</t>
  </si>
  <si>
    <t>実 施 館 数</t>
  </si>
  <si>
    <t>実 施 率</t>
  </si>
  <si>
    <t>Average</t>
  </si>
  <si>
    <t>Section</t>
  </si>
  <si>
    <t>Number of libraries</t>
  </si>
  <si>
    <t>Ratio</t>
  </si>
  <si>
    <t>Grand total</t>
  </si>
  <si>
    <t>7-7　図書館間相互協力　 INTERLIBRARY LOAN SEARVICES</t>
  </si>
  <si>
    <t>貸出　　Lent</t>
  </si>
  <si>
    <t>Domestic</t>
  </si>
  <si>
    <t>International</t>
  </si>
  <si>
    <t>Total</t>
  </si>
  <si>
    <t>借受　Borrowed</t>
  </si>
  <si>
    <t>College and university libraries</t>
  </si>
  <si>
    <t>Others</t>
  </si>
  <si>
    <t>文献複写　Photocopy (number of requests)</t>
  </si>
  <si>
    <t>受付　　Requests received</t>
  </si>
  <si>
    <t>依頼　 Requests made</t>
  </si>
  <si>
    <t>冊</t>
  </si>
  <si>
    <t>件</t>
  </si>
  <si>
    <t>図書・雑誌の貸借      　Original document</t>
  </si>
  <si>
    <t>受付　　Requests received</t>
  </si>
  <si>
    <t>文  献  複  写        　Photocopy (number of requests)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</si>
</sst>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.0_);[Red]\(0.0\)"/>
    <numFmt numFmtId="181" formatCode="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56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176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176" fontId="2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176" fontId="2" fillId="0" borderId="5" xfId="0" applyNumberFormat="1" applyFont="1" applyBorder="1" applyAlignment="1">
      <alignment/>
    </xf>
    <xf numFmtId="0" fontId="2" fillId="0" borderId="1" xfId="0" applyFont="1" applyBorder="1" applyAlignment="1">
      <alignment horizontal="center" vertical="top" shrinkToFit="1"/>
    </xf>
    <xf numFmtId="56" fontId="3" fillId="0" borderId="0" xfId="0" applyNumberFormat="1" applyFont="1" applyAlignment="1">
      <alignment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  <xf numFmtId="176" fontId="3" fillId="0" borderId="2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0" fontId="3" fillId="0" borderId="6" xfId="0" applyFont="1" applyFill="1" applyBorder="1" applyAlignment="1">
      <alignment horizontal="center"/>
    </xf>
    <xf numFmtId="177" fontId="2" fillId="0" borderId="7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6" fontId="2" fillId="0" borderId="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80" fontId="2" fillId="0" borderId="7" xfId="0" applyNumberFormat="1" applyFont="1" applyBorder="1" applyAlignment="1">
      <alignment/>
    </xf>
    <xf numFmtId="180" fontId="2" fillId="0" borderId="8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180" fontId="2" fillId="0" borderId="11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distributed"/>
    </xf>
    <xf numFmtId="0" fontId="2" fillId="0" borderId="2" xfId="0" applyFont="1" applyFill="1" applyBorder="1" applyAlignment="1">
      <alignment horizontal="center" vertical="top"/>
    </xf>
    <xf numFmtId="178" fontId="2" fillId="0" borderId="3" xfId="0" applyNumberFormat="1" applyFont="1" applyFill="1" applyBorder="1" applyAlignment="1">
      <alignment/>
    </xf>
    <xf numFmtId="178" fontId="2" fillId="0" borderId="7" xfId="0" applyNumberFormat="1" applyFont="1" applyFill="1" applyBorder="1" applyAlignment="1">
      <alignment/>
    </xf>
    <xf numFmtId="178" fontId="2" fillId="0" borderId="5" xfId="0" applyNumberFormat="1" applyFont="1" applyFill="1" applyBorder="1" applyAlignment="1">
      <alignment/>
    </xf>
    <xf numFmtId="178" fontId="2" fillId="0" borderId="11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176" fontId="3" fillId="0" borderId="13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7" fontId="2" fillId="0" borderId="14" xfId="0" applyNumberFormat="1" applyFont="1" applyFill="1" applyBorder="1" applyAlignment="1">
      <alignment/>
    </xf>
    <xf numFmtId="176" fontId="2" fillId="0" borderId="15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0" fontId="6" fillId="0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9" fontId="2" fillId="0" borderId="3" xfId="0" applyNumberFormat="1" applyFont="1" applyFill="1" applyBorder="1" applyAlignment="1">
      <alignment/>
    </xf>
    <xf numFmtId="0" fontId="2" fillId="0" borderId="8" xfId="0" applyFont="1" applyFill="1" applyBorder="1" applyAlignment="1">
      <alignment horizontal="center" vertical="center" wrapText="1"/>
    </xf>
    <xf numFmtId="56" fontId="7" fillId="0" borderId="0" xfId="0" applyNumberFormat="1" applyFont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9" fontId="2" fillId="0" borderId="2" xfId="0" applyNumberFormat="1" applyFont="1" applyFill="1" applyBorder="1" applyAlignment="1">
      <alignment/>
    </xf>
    <xf numFmtId="178" fontId="2" fillId="0" borderId="2" xfId="0" applyNumberFormat="1" applyFont="1" applyFill="1" applyBorder="1" applyAlignment="1">
      <alignment/>
    </xf>
    <xf numFmtId="178" fontId="2" fillId="0" borderId="8" xfId="0" applyNumberFormat="1" applyFont="1" applyFill="1" applyBorder="1" applyAlignment="1">
      <alignment/>
    </xf>
    <xf numFmtId="178" fontId="2" fillId="0" borderId="9" xfId="0" applyNumberFormat="1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distributed"/>
    </xf>
    <xf numFmtId="0" fontId="2" fillId="0" borderId="3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0" xfId="0" applyNumberFormat="1" applyFont="1" applyAlignment="1">
      <alignment horizontal="left" wrapText="1"/>
    </xf>
    <xf numFmtId="0" fontId="3" fillId="0" borderId="2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3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tabSelected="1" workbookViewId="0" topLeftCell="A1">
      <selection activeCell="A19" sqref="A19"/>
    </sheetView>
  </sheetViews>
  <sheetFormatPr defaultColWidth="9.00390625" defaultRowHeight="13.5"/>
  <cols>
    <col min="1" max="1" width="13.875" style="10" customWidth="1"/>
    <col min="2" max="2" width="10.875" style="10" customWidth="1"/>
    <col min="3" max="3" width="8.375" style="10" bestFit="1" customWidth="1"/>
    <col min="4" max="23" width="13.00390625" style="10" customWidth="1"/>
    <col min="24" max="16384" width="9.00390625" style="10" customWidth="1"/>
  </cols>
  <sheetData>
    <row r="1" spans="1:14" s="1" customFormat="1" ht="25.5" customHeight="1">
      <c r="A1" s="55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31.5" customHeight="1">
      <c r="A2" s="70" t="s">
        <v>27</v>
      </c>
      <c r="B2" s="70"/>
      <c r="C2" s="70"/>
      <c r="D2" s="70"/>
      <c r="E2" s="70"/>
      <c r="F2" s="70"/>
      <c r="G2" s="70"/>
      <c r="H2" s="70"/>
      <c r="I2" s="18"/>
      <c r="J2" s="18"/>
      <c r="K2" s="18"/>
      <c r="L2" s="18"/>
      <c r="M2" s="18"/>
      <c r="N2" s="18"/>
    </row>
    <row r="3" ht="14.25" thickBot="1">
      <c r="W3" s="3" t="s">
        <v>16</v>
      </c>
    </row>
    <row r="4" spans="1:23" s="4" customFormat="1" ht="19.5" customHeight="1">
      <c r="A4" s="66" t="s">
        <v>17</v>
      </c>
      <c r="B4" s="68" t="s">
        <v>28</v>
      </c>
      <c r="C4" s="74" t="s">
        <v>29</v>
      </c>
      <c r="D4" s="84" t="s">
        <v>48</v>
      </c>
      <c r="E4" s="82"/>
      <c r="F4" s="82"/>
      <c r="G4" s="82"/>
      <c r="H4" s="82"/>
      <c r="I4" s="82"/>
      <c r="J4" s="82"/>
      <c r="K4" s="82"/>
      <c r="L4" s="82"/>
      <c r="M4" s="85"/>
      <c r="N4" s="84" t="s">
        <v>43</v>
      </c>
      <c r="O4" s="94"/>
      <c r="P4" s="94"/>
      <c r="Q4" s="82" t="s">
        <v>50</v>
      </c>
      <c r="R4" s="82"/>
      <c r="S4" s="82"/>
      <c r="T4" s="82"/>
      <c r="U4" s="82"/>
      <c r="V4" s="82"/>
      <c r="W4" s="83"/>
    </row>
    <row r="5" spans="1:23" s="4" customFormat="1" ht="19.5" customHeight="1">
      <c r="A5" s="67"/>
      <c r="B5" s="69"/>
      <c r="C5" s="75"/>
      <c r="D5" s="86" t="s">
        <v>36</v>
      </c>
      <c r="E5" s="80"/>
      <c r="F5" s="80"/>
      <c r="G5" s="80"/>
      <c r="H5" s="81"/>
      <c r="I5" s="80" t="s">
        <v>40</v>
      </c>
      <c r="J5" s="80"/>
      <c r="K5" s="80"/>
      <c r="L5" s="80"/>
      <c r="M5" s="81"/>
      <c r="N5" s="86" t="s">
        <v>44</v>
      </c>
      <c r="O5" s="95"/>
      <c r="P5" s="95"/>
      <c r="Q5" s="80" t="s">
        <v>49</v>
      </c>
      <c r="R5" s="81"/>
      <c r="S5" s="86" t="s">
        <v>45</v>
      </c>
      <c r="T5" s="80"/>
      <c r="U5" s="80"/>
      <c r="V5" s="80"/>
      <c r="W5" s="89"/>
    </row>
    <row r="6" spans="1:23" s="4" customFormat="1" ht="19.5" customHeight="1">
      <c r="A6" s="67"/>
      <c r="B6" s="69"/>
      <c r="C6" s="75"/>
      <c r="D6" s="71" t="s">
        <v>14</v>
      </c>
      <c r="E6" s="88"/>
      <c r="F6" s="75" t="s">
        <v>15</v>
      </c>
      <c r="G6" s="75" t="s">
        <v>2</v>
      </c>
      <c r="H6" s="75" t="s">
        <v>0</v>
      </c>
      <c r="I6" s="87" t="s">
        <v>14</v>
      </c>
      <c r="J6" s="88"/>
      <c r="K6" s="75" t="s">
        <v>15</v>
      </c>
      <c r="L6" s="75" t="s">
        <v>2</v>
      </c>
      <c r="M6" s="75" t="s">
        <v>0</v>
      </c>
      <c r="N6" s="71" t="s">
        <v>14</v>
      </c>
      <c r="O6" s="88"/>
      <c r="P6" s="93" t="s">
        <v>15</v>
      </c>
      <c r="Q6" s="88" t="s">
        <v>2</v>
      </c>
      <c r="R6" s="75" t="s">
        <v>0</v>
      </c>
      <c r="S6" s="71" t="s">
        <v>14</v>
      </c>
      <c r="T6" s="88"/>
      <c r="U6" s="75" t="s">
        <v>15</v>
      </c>
      <c r="V6" s="75" t="s">
        <v>2</v>
      </c>
      <c r="W6" s="90" t="s">
        <v>0</v>
      </c>
    </row>
    <row r="7" spans="1:23" s="4" customFormat="1" ht="19.5" customHeight="1">
      <c r="A7" s="72" t="s">
        <v>31</v>
      </c>
      <c r="B7" s="78" t="s">
        <v>32</v>
      </c>
      <c r="C7" s="76" t="s">
        <v>33</v>
      </c>
      <c r="D7" s="91" t="s">
        <v>37</v>
      </c>
      <c r="E7" s="92"/>
      <c r="F7" s="75"/>
      <c r="G7" s="75"/>
      <c r="H7" s="75"/>
      <c r="I7" s="96" t="s">
        <v>37</v>
      </c>
      <c r="J7" s="92"/>
      <c r="K7" s="75"/>
      <c r="L7" s="75"/>
      <c r="M7" s="75"/>
      <c r="N7" s="91" t="s">
        <v>37</v>
      </c>
      <c r="O7" s="92"/>
      <c r="P7" s="75"/>
      <c r="Q7" s="88"/>
      <c r="R7" s="75"/>
      <c r="S7" s="91" t="s">
        <v>37</v>
      </c>
      <c r="T7" s="92"/>
      <c r="U7" s="75"/>
      <c r="V7" s="75"/>
      <c r="W7" s="90"/>
    </row>
    <row r="8" spans="1:23" s="4" customFormat="1" ht="19.5" customHeight="1">
      <c r="A8" s="72"/>
      <c r="B8" s="78"/>
      <c r="C8" s="76"/>
      <c r="D8" s="42" t="s">
        <v>13</v>
      </c>
      <c r="E8" s="42" t="s">
        <v>6</v>
      </c>
      <c r="F8" s="75"/>
      <c r="G8" s="75"/>
      <c r="H8" s="75"/>
      <c r="I8" s="56" t="s">
        <v>13</v>
      </c>
      <c r="J8" s="42" t="s">
        <v>6</v>
      </c>
      <c r="K8" s="75"/>
      <c r="L8" s="75"/>
      <c r="M8" s="75"/>
      <c r="N8" s="42" t="s">
        <v>13</v>
      </c>
      <c r="O8" s="42" t="s">
        <v>6</v>
      </c>
      <c r="P8" s="75"/>
      <c r="Q8" s="88"/>
      <c r="R8" s="75"/>
      <c r="S8" s="42" t="s">
        <v>13</v>
      </c>
      <c r="T8" s="42" t="s">
        <v>6</v>
      </c>
      <c r="U8" s="75"/>
      <c r="V8" s="75"/>
      <c r="W8" s="90"/>
    </row>
    <row r="9" spans="1:23" s="4" customFormat="1" ht="36" customHeight="1">
      <c r="A9" s="73"/>
      <c r="B9" s="79"/>
      <c r="C9" s="77"/>
      <c r="D9" s="51" t="s">
        <v>41</v>
      </c>
      <c r="E9" s="51" t="s">
        <v>42</v>
      </c>
      <c r="F9" s="34" t="s">
        <v>38</v>
      </c>
      <c r="G9" s="34" t="s">
        <v>39</v>
      </c>
      <c r="H9" s="34" t="s">
        <v>30</v>
      </c>
      <c r="I9" s="57" t="s">
        <v>41</v>
      </c>
      <c r="J9" s="51" t="s">
        <v>42</v>
      </c>
      <c r="K9" s="34" t="s">
        <v>38</v>
      </c>
      <c r="L9" s="34" t="s">
        <v>39</v>
      </c>
      <c r="M9" s="34" t="s">
        <v>30</v>
      </c>
      <c r="N9" s="51" t="s">
        <v>41</v>
      </c>
      <c r="O9" s="51" t="s">
        <v>42</v>
      </c>
      <c r="P9" s="34" t="s">
        <v>38</v>
      </c>
      <c r="Q9" s="54" t="s">
        <v>39</v>
      </c>
      <c r="R9" s="34" t="s">
        <v>30</v>
      </c>
      <c r="S9" s="51" t="s">
        <v>41</v>
      </c>
      <c r="T9" s="51" t="s">
        <v>42</v>
      </c>
      <c r="U9" s="34" t="s">
        <v>38</v>
      </c>
      <c r="V9" s="34" t="s">
        <v>39</v>
      </c>
      <c r="W9" s="52" t="s">
        <v>30</v>
      </c>
    </row>
    <row r="10" spans="1:23" s="20" customFormat="1" ht="19.5" customHeight="1">
      <c r="A10" s="5"/>
      <c r="B10" s="6" t="s">
        <v>25</v>
      </c>
      <c r="C10" s="35" t="s">
        <v>26</v>
      </c>
      <c r="D10" s="63" t="s">
        <v>46</v>
      </c>
      <c r="E10" s="35" t="s">
        <v>46</v>
      </c>
      <c r="F10" s="35" t="s">
        <v>46</v>
      </c>
      <c r="G10" s="35" t="s">
        <v>46</v>
      </c>
      <c r="H10" s="35" t="s">
        <v>46</v>
      </c>
      <c r="I10" s="35" t="s">
        <v>47</v>
      </c>
      <c r="J10" s="35" t="s">
        <v>47</v>
      </c>
      <c r="K10" s="35" t="s">
        <v>47</v>
      </c>
      <c r="L10" s="35" t="s">
        <v>47</v>
      </c>
      <c r="M10" s="35" t="s">
        <v>47</v>
      </c>
      <c r="N10" s="35" t="s">
        <v>47</v>
      </c>
      <c r="O10" s="19" t="s">
        <v>47</v>
      </c>
      <c r="P10" s="19" t="s">
        <v>47</v>
      </c>
      <c r="Q10" s="6" t="s">
        <v>47</v>
      </c>
      <c r="R10" s="19" t="s">
        <v>47</v>
      </c>
      <c r="S10" s="19" t="s">
        <v>47</v>
      </c>
      <c r="T10" s="19" t="s">
        <v>47</v>
      </c>
      <c r="U10" s="6" t="s">
        <v>47</v>
      </c>
      <c r="V10" s="19" t="s">
        <v>47</v>
      </c>
      <c r="W10" s="43" t="s">
        <v>47</v>
      </c>
    </row>
    <row r="11" spans="1:23" ht="19.5" customHeight="1">
      <c r="A11" s="7" t="s">
        <v>1</v>
      </c>
      <c r="B11" s="8"/>
      <c r="C11" s="36"/>
      <c r="D11" s="64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9"/>
      <c r="P11" s="9"/>
      <c r="Q11" s="21"/>
      <c r="R11" s="9"/>
      <c r="S11" s="9"/>
      <c r="T11" s="9"/>
      <c r="U11" s="21"/>
      <c r="V11" s="9"/>
      <c r="W11" s="44"/>
    </row>
    <row r="12" spans="1:23" ht="19.5" customHeight="1">
      <c r="A12" s="11" t="s">
        <v>19</v>
      </c>
      <c r="B12" s="12"/>
      <c r="C12" s="37"/>
      <c r="D12" s="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9"/>
      <c r="P12" s="9"/>
      <c r="Q12" s="21"/>
      <c r="R12" s="9"/>
      <c r="S12" s="9"/>
      <c r="T12" s="9"/>
      <c r="U12" s="21"/>
      <c r="V12" s="9"/>
      <c r="W12" s="44"/>
    </row>
    <row r="13" spans="1:23" ht="19.5" customHeight="1">
      <c r="A13" s="13" t="s">
        <v>20</v>
      </c>
      <c r="B13" s="14">
        <v>137</v>
      </c>
      <c r="C13" s="38">
        <v>80.1</v>
      </c>
      <c r="D13" s="53">
        <v>28356</v>
      </c>
      <c r="E13" s="53">
        <v>1371</v>
      </c>
      <c r="F13" s="53">
        <v>5</v>
      </c>
      <c r="G13" s="53">
        <f>SUM(D13:F13)</f>
        <v>29732</v>
      </c>
      <c r="H13" s="53">
        <f>G13/B13</f>
        <v>217.02189781021897</v>
      </c>
      <c r="I13" s="58">
        <v>22403</v>
      </c>
      <c r="J13" s="53">
        <v>854</v>
      </c>
      <c r="K13" s="53">
        <v>493</v>
      </c>
      <c r="L13" s="53">
        <f>SUM(I13:K13)</f>
        <v>23750</v>
      </c>
      <c r="M13" s="53">
        <f>L13/B13</f>
        <v>173.35766423357666</v>
      </c>
      <c r="N13" s="53">
        <v>415685</v>
      </c>
      <c r="O13" s="14">
        <v>61286</v>
      </c>
      <c r="P13" s="14">
        <v>399</v>
      </c>
      <c r="Q13" s="22">
        <f>SUM(N13:P13)</f>
        <v>477370</v>
      </c>
      <c r="R13" s="14">
        <f>Q13/B13</f>
        <v>3484.4525547445255</v>
      </c>
      <c r="S13" s="14">
        <v>242260</v>
      </c>
      <c r="T13" s="14">
        <v>12050</v>
      </c>
      <c r="U13" s="22">
        <v>4842</v>
      </c>
      <c r="V13" s="14">
        <f>SUM(S13:U13)</f>
        <v>259152</v>
      </c>
      <c r="W13" s="45">
        <f>V13/B13</f>
        <v>1891.6204379562043</v>
      </c>
    </row>
    <row r="14" spans="1:23" ht="19.5" customHeight="1">
      <c r="A14" s="13" t="s">
        <v>7</v>
      </c>
      <c r="B14" s="14">
        <v>34</v>
      </c>
      <c r="C14" s="38">
        <v>91.9</v>
      </c>
      <c r="D14" s="53">
        <v>9783</v>
      </c>
      <c r="E14" s="53">
        <v>828</v>
      </c>
      <c r="F14" s="53">
        <v>0</v>
      </c>
      <c r="G14" s="53">
        <f>SUM(D14:F14)</f>
        <v>10611</v>
      </c>
      <c r="H14" s="53">
        <f>G14/B14</f>
        <v>312.0882352941176</v>
      </c>
      <c r="I14" s="58">
        <v>9309</v>
      </c>
      <c r="J14" s="53">
        <v>447</v>
      </c>
      <c r="K14" s="53">
        <v>79</v>
      </c>
      <c r="L14" s="53">
        <f>SUM(I14:K14)</f>
        <v>9835</v>
      </c>
      <c r="M14" s="53">
        <f>L14/B14</f>
        <v>289.2647058823529</v>
      </c>
      <c r="N14" s="53">
        <v>117792</v>
      </c>
      <c r="O14" s="14">
        <v>8318</v>
      </c>
      <c r="P14" s="14">
        <v>6</v>
      </c>
      <c r="Q14" s="22">
        <f>SUM(N14:P14)</f>
        <v>126116</v>
      </c>
      <c r="R14" s="14">
        <f>Q14/B14</f>
        <v>3709.294117647059</v>
      </c>
      <c r="S14" s="14">
        <v>124496</v>
      </c>
      <c r="T14" s="14">
        <v>4638</v>
      </c>
      <c r="U14" s="22">
        <v>1374</v>
      </c>
      <c r="V14" s="14">
        <f>SUM(S14:U14)</f>
        <v>130508</v>
      </c>
      <c r="W14" s="45">
        <f>V14/B14</f>
        <v>3838.470588235294</v>
      </c>
    </row>
    <row r="15" spans="1:23" ht="19.5" customHeight="1">
      <c r="A15" s="13" t="s">
        <v>8</v>
      </c>
      <c r="B15" s="14">
        <v>43</v>
      </c>
      <c r="C15" s="38">
        <v>95.6</v>
      </c>
      <c r="D15" s="53">
        <v>9589</v>
      </c>
      <c r="E15" s="53">
        <v>735</v>
      </c>
      <c r="F15" s="53">
        <v>1</v>
      </c>
      <c r="G15" s="53">
        <f>SUM(D15:F15)</f>
        <v>10325</v>
      </c>
      <c r="H15" s="53">
        <f>G15/B15</f>
        <v>240.11627906976744</v>
      </c>
      <c r="I15" s="58">
        <v>9055</v>
      </c>
      <c r="J15" s="53">
        <v>360</v>
      </c>
      <c r="K15" s="53">
        <v>92</v>
      </c>
      <c r="L15" s="53">
        <f>SUM(I15:K15)</f>
        <v>9507</v>
      </c>
      <c r="M15" s="53">
        <f>L15/B15</f>
        <v>221.09302325581396</v>
      </c>
      <c r="N15" s="53">
        <v>115796</v>
      </c>
      <c r="O15" s="14">
        <v>15188</v>
      </c>
      <c r="P15" s="14">
        <v>14</v>
      </c>
      <c r="Q15" s="22">
        <f>SUM(N15:P15)</f>
        <v>130998</v>
      </c>
      <c r="R15" s="14">
        <f>Q15/B15</f>
        <v>3046.4651162790697</v>
      </c>
      <c r="S15" s="14">
        <v>130517</v>
      </c>
      <c r="T15" s="14">
        <v>4469</v>
      </c>
      <c r="U15" s="22">
        <v>1325</v>
      </c>
      <c r="V15" s="14">
        <f>SUM(S15:U15)</f>
        <v>136311</v>
      </c>
      <c r="W15" s="45">
        <f>V15/B15</f>
        <v>3170.0232558139537</v>
      </c>
    </row>
    <row r="16" spans="1:23" ht="19.5" customHeight="1">
      <c r="A16" s="13" t="s">
        <v>9</v>
      </c>
      <c r="B16" s="14">
        <v>44</v>
      </c>
      <c r="C16" s="38">
        <v>97.8</v>
      </c>
      <c r="D16" s="53">
        <v>9717</v>
      </c>
      <c r="E16" s="53">
        <v>726</v>
      </c>
      <c r="F16" s="53">
        <v>3</v>
      </c>
      <c r="G16" s="53">
        <f>SUM(D16:F16)</f>
        <v>10446</v>
      </c>
      <c r="H16" s="53">
        <f>G16/B16</f>
        <v>237.4090909090909</v>
      </c>
      <c r="I16" s="58">
        <v>7671</v>
      </c>
      <c r="J16" s="53">
        <v>546</v>
      </c>
      <c r="K16" s="53">
        <v>72</v>
      </c>
      <c r="L16" s="53">
        <f>SUM(I16:K16)</f>
        <v>8289</v>
      </c>
      <c r="M16" s="53">
        <f>L16/B16</f>
        <v>188.38636363636363</v>
      </c>
      <c r="N16" s="53">
        <v>119240</v>
      </c>
      <c r="O16" s="14">
        <v>11699</v>
      </c>
      <c r="P16" s="14">
        <v>2</v>
      </c>
      <c r="Q16" s="22">
        <f>SUM(N16:P16)</f>
        <v>130941</v>
      </c>
      <c r="R16" s="14">
        <f>Q16/B16</f>
        <v>2975.931818181818</v>
      </c>
      <c r="S16" s="14">
        <v>121400</v>
      </c>
      <c r="T16" s="14">
        <v>6550</v>
      </c>
      <c r="U16" s="22">
        <v>798</v>
      </c>
      <c r="V16" s="14">
        <f>SUM(S16:U16)</f>
        <v>128748</v>
      </c>
      <c r="W16" s="45">
        <f>V16/B16</f>
        <v>2926.090909090909</v>
      </c>
    </row>
    <row r="17" spans="1:23" ht="19.5" customHeight="1">
      <c r="A17" s="13" t="s">
        <v>2</v>
      </c>
      <c r="B17" s="14">
        <f>SUM(B13:B16)</f>
        <v>258</v>
      </c>
      <c r="C17" s="38">
        <v>86.6</v>
      </c>
      <c r="D17" s="53">
        <f>SUM(D13:D16)</f>
        <v>57445</v>
      </c>
      <c r="E17" s="53">
        <f>SUM(E13:E16)</f>
        <v>3660</v>
      </c>
      <c r="F17" s="53">
        <f>SUM(F13:F16)</f>
        <v>9</v>
      </c>
      <c r="G17" s="53">
        <f>SUM(G13:G16)</f>
        <v>61114</v>
      </c>
      <c r="H17" s="53">
        <f>G17/B17</f>
        <v>236.87596899224806</v>
      </c>
      <c r="I17" s="58">
        <f>SUM(I13:I16)</f>
        <v>48438</v>
      </c>
      <c r="J17" s="53">
        <f>SUM(J13:J16)</f>
        <v>2207</v>
      </c>
      <c r="K17" s="53">
        <f>SUM(K13:K16)</f>
        <v>736</v>
      </c>
      <c r="L17" s="53">
        <f>SUM(L13:L16)</f>
        <v>51381</v>
      </c>
      <c r="M17" s="53">
        <f>L17/B17</f>
        <v>199.15116279069767</v>
      </c>
      <c r="N17" s="53">
        <f>SUM(N13:N16)</f>
        <v>768513</v>
      </c>
      <c r="O17" s="14">
        <f>SUM(O13:O16)</f>
        <v>96491</v>
      </c>
      <c r="P17" s="14">
        <f>SUM(P13:P16)</f>
        <v>421</v>
      </c>
      <c r="Q17" s="22">
        <f>SUM(Q13:Q16)</f>
        <v>865425</v>
      </c>
      <c r="R17" s="14">
        <f>Q17/B17</f>
        <v>3354.360465116279</v>
      </c>
      <c r="S17" s="14">
        <f>SUM(S13:S16)</f>
        <v>618673</v>
      </c>
      <c r="T17" s="14">
        <f>SUM(T13:T16)</f>
        <v>27707</v>
      </c>
      <c r="U17" s="22">
        <f>SUM(U13:U16)</f>
        <v>8339</v>
      </c>
      <c r="V17" s="14">
        <f>SUM(V13:V16)</f>
        <v>654719</v>
      </c>
      <c r="W17" s="45">
        <f>V17/B17</f>
        <v>2537.670542635659</v>
      </c>
    </row>
    <row r="18" spans="1:23" ht="19.5" customHeight="1">
      <c r="A18" s="5" t="s">
        <v>18</v>
      </c>
      <c r="B18" s="14"/>
      <c r="C18" s="38"/>
      <c r="D18" s="38"/>
      <c r="E18" s="38"/>
      <c r="F18" s="38"/>
      <c r="G18" s="38"/>
      <c r="H18" s="38"/>
      <c r="I18" s="59"/>
      <c r="J18" s="38"/>
      <c r="K18" s="38"/>
      <c r="L18" s="38"/>
      <c r="M18" s="38"/>
      <c r="N18" s="38"/>
      <c r="O18" s="14"/>
      <c r="P18" s="14"/>
      <c r="Q18" s="22"/>
      <c r="R18" s="14"/>
      <c r="S18" s="14"/>
      <c r="T18" s="14"/>
      <c r="U18" s="22"/>
      <c r="V18" s="14"/>
      <c r="W18" s="45"/>
    </row>
    <row r="19" spans="1:23" ht="19.5" customHeight="1">
      <c r="A19" s="23" t="s">
        <v>21</v>
      </c>
      <c r="B19" s="24"/>
      <c r="C19" s="39"/>
      <c r="D19" s="39">
        <f>D17/$G$17*100</f>
        <v>93.99646562162516</v>
      </c>
      <c r="E19" s="39">
        <f>E17/$G$17*100</f>
        <v>5.988807801813005</v>
      </c>
      <c r="F19" s="39">
        <f>F17/$G$17*100</f>
        <v>0.014726576561835259</v>
      </c>
      <c r="G19" s="39">
        <v>100</v>
      </c>
      <c r="H19" s="39"/>
      <c r="I19" s="60">
        <f>I17/$L$17*100</f>
        <v>94.27220178665266</v>
      </c>
      <c r="J19" s="39">
        <f>J17/$L$17*100</f>
        <v>4.2953620988303065</v>
      </c>
      <c r="K19" s="39">
        <f>K17/$L$17*100</f>
        <v>1.4324361145170394</v>
      </c>
      <c r="L19" s="39">
        <v>100</v>
      </c>
      <c r="M19" s="39"/>
      <c r="N19" s="39">
        <f>N17/$Q$17*100</f>
        <v>88.80180258254615</v>
      </c>
      <c r="O19" s="24">
        <f>O17/$Q$17*100</f>
        <v>11.149550798740503</v>
      </c>
      <c r="P19" s="24">
        <f>P17/$Q$17*100</f>
        <v>0.04864661871334893</v>
      </c>
      <c r="Q19" s="25">
        <v>100</v>
      </c>
      <c r="R19" s="24"/>
      <c r="S19" s="24">
        <f>S17/$V$17*100</f>
        <v>94.49443196241441</v>
      </c>
      <c r="T19" s="24">
        <f>T17/$V$17*100</f>
        <v>4.231891849785939</v>
      </c>
      <c r="U19" s="25">
        <f>U17/$V$17*100</f>
        <v>1.2736761877996514</v>
      </c>
      <c r="V19" s="24">
        <v>100</v>
      </c>
      <c r="W19" s="46"/>
    </row>
    <row r="20" spans="1:23" ht="19.5" customHeight="1">
      <c r="A20" s="15"/>
      <c r="B20" s="16"/>
      <c r="C20" s="40"/>
      <c r="D20" s="40"/>
      <c r="E20" s="40"/>
      <c r="F20" s="40"/>
      <c r="G20" s="40"/>
      <c r="H20" s="40"/>
      <c r="I20" s="61"/>
      <c r="J20" s="40"/>
      <c r="K20" s="40"/>
      <c r="L20" s="40"/>
      <c r="M20" s="40"/>
      <c r="N20" s="40"/>
      <c r="O20" s="16"/>
      <c r="P20" s="16"/>
      <c r="Q20" s="26"/>
      <c r="R20" s="16"/>
      <c r="S20" s="16"/>
      <c r="T20" s="16"/>
      <c r="U20" s="26"/>
      <c r="V20" s="16"/>
      <c r="W20" s="47"/>
    </row>
    <row r="21" spans="1:23" ht="19.5" customHeight="1">
      <c r="A21" s="7" t="s">
        <v>3</v>
      </c>
      <c r="B21" s="14"/>
      <c r="C21" s="38"/>
      <c r="D21" s="38"/>
      <c r="E21" s="38"/>
      <c r="F21" s="38"/>
      <c r="G21" s="38"/>
      <c r="H21" s="38"/>
      <c r="I21" s="59"/>
      <c r="J21" s="38"/>
      <c r="K21" s="38"/>
      <c r="L21" s="38"/>
      <c r="M21" s="38"/>
      <c r="N21" s="38"/>
      <c r="O21" s="14"/>
      <c r="P21" s="14"/>
      <c r="Q21" s="22"/>
      <c r="R21" s="14"/>
      <c r="S21" s="14"/>
      <c r="T21" s="14"/>
      <c r="U21" s="22"/>
      <c r="V21" s="14"/>
      <c r="W21" s="45"/>
    </row>
    <row r="22" spans="1:23" ht="19.5" customHeight="1">
      <c r="A22" s="17" t="s">
        <v>22</v>
      </c>
      <c r="B22" s="14"/>
      <c r="C22" s="38"/>
      <c r="D22" s="38"/>
      <c r="E22" s="38"/>
      <c r="F22" s="38"/>
      <c r="G22" s="38"/>
      <c r="H22" s="38"/>
      <c r="I22" s="59"/>
      <c r="J22" s="38"/>
      <c r="K22" s="38"/>
      <c r="L22" s="38"/>
      <c r="M22" s="38"/>
      <c r="N22" s="38"/>
      <c r="O22" s="14"/>
      <c r="P22" s="14"/>
      <c r="Q22" s="22"/>
      <c r="R22" s="14"/>
      <c r="S22" s="14"/>
      <c r="T22" s="14"/>
      <c r="U22" s="22"/>
      <c r="V22" s="14"/>
      <c r="W22" s="45"/>
    </row>
    <row r="23" spans="1:23" ht="19.5" customHeight="1">
      <c r="A23" s="13" t="s">
        <v>20</v>
      </c>
      <c r="B23" s="14">
        <v>9</v>
      </c>
      <c r="C23" s="38">
        <v>69.2</v>
      </c>
      <c r="D23" s="53">
        <v>1557</v>
      </c>
      <c r="E23" s="53">
        <v>123</v>
      </c>
      <c r="F23" s="53">
        <v>0</v>
      </c>
      <c r="G23" s="53">
        <f>SUM(D23:F23)</f>
        <v>1680</v>
      </c>
      <c r="H23" s="53">
        <f>G23/B23</f>
        <v>186.66666666666666</v>
      </c>
      <c r="I23" s="58">
        <v>659</v>
      </c>
      <c r="J23" s="53">
        <v>69</v>
      </c>
      <c r="K23" s="53">
        <v>12</v>
      </c>
      <c r="L23" s="53">
        <f>SUM(I23:K23)</f>
        <v>740</v>
      </c>
      <c r="M23" s="53">
        <f>L23/B23</f>
        <v>82.22222222222223</v>
      </c>
      <c r="N23" s="53">
        <v>7776</v>
      </c>
      <c r="O23" s="14">
        <v>1800</v>
      </c>
      <c r="P23" s="14">
        <v>0</v>
      </c>
      <c r="Q23" s="22">
        <f>SUM(N23:P23)</f>
        <v>9576</v>
      </c>
      <c r="R23" s="14">
        <f>Q23/B23</f>
        <v>1064</v>
      </c>
      <c r="S23" s="14">
        <v>12608</v>
      </c>
      <c r="T23" s="14">
        <v>646</v>
      </c>
      <c r="U23" s="22">
        <v>96</v>
      </c>
      <c r="V23" s="14">
        <f>SUM(S23:U23)</f>
        <v>13350</v>
      </c>
      <c r="W23" s="45">
        <f>V23/B23</f>
        <v>1483.3333333333333</v>
      </c>
    </row>
    <row r="24" spans="1:23" ht="19.5" customHeight="1">
      <c r="A24" s="13" t="s">
        <v>7</v>
      </c>
      <c r="B24" s="14">
        <v>9</v>
      </c>
      <c r="C24" s="38">
        <v>52.9</v>
      </c>
      <c r="D24" s="53">
        <v>675</v>
      </c>
      <c r="E24" s="53">
        <v>43</v>
      </c>
      <c r="F24" s="53">
        <v>0</v>
      </c>
      <c r="G24" s="53">
        <f>SUM(D24:F24)</f>
        <v>718</v>
      </c>
      <c r="H24" s="53">
        <f>G24/B24</f>
        <v>79.77777777777777</v>
      </c>
      <c r="I24" s="58">
        <v>1213</v>
      </c>
      <c r="J24" s="53">
        <v>31</v>
      </c>
      <c r="K24" s="53">
        <v>37</v>
      </c>
      <c r="L24" s="53">
        <f>SUM(I24:K24)</f>
        <v>1281</v>
      </c>
      <c r="M24" s="53">
        <f>L24/B24</f>
        <v>142.33333333333334</v>
      </c>
      <c r="N24" s="53">
        <v>7277</v>
      </c>
      <c r="O24" s="14">
        <v>3597</v>
      </c>
      <c r="P24" s="14">
        <v>3</v>
      </c>
      <c r="Q24" s="22">
        <f>SUM(N24:P24)</f>
        <v>10877</v>
      </c>
      <c r="R24" s="14">
        <f>Q24/B24</f>
        <v>1208.5555555555557</v>
      </c>
      <c r="S24" s="14">
        <v>21521</v>
      </c>
      <c r="T24" s="14">
        <v>598</v>
      </c>
      <c r="U24" s="22">
        <v>298</v>
      </c>
      <c r="V24" s="14">
        <f>SUM(S24:U24)</f>
        <v>22417</v>
      </c>
      <c r="W24" s="45">
        <f>V24/B24</f>
        <v>2490.777777777778</v>
      </c>
    </row>
    <row r="25" spans="1:23" ht="19.5" customHeight="1">
      <c r="A25" s="13" t="s">
        <v>8</v>
      </c>
      <c r="B25" s="14">
        <v>33</v>
      </c>
      <c r="C25" s="38">
        <v>89.2</v>
      </c>
      <c r="D25" s="53">
        <v>2096</v>
      </c>
      <c r="E25" s="53">
        <v>349</v>
      </c>
      <c r="F25" s="53">
        <v>2</v>
      </c>
      <c r="G25" s="53">
        <f>SUM(D25:F25)</f>
        <v>2447</v>
      </c>
      <c r="H25" s="53">
        <f>G25/B25</f>
        <v>74.15151515151516</v>
      </c>
      <c r="I25" s="58">
        <v>2508</v>
      </c>
      <c r="J25" s="53">
        <v>179</v>
      </c>
      <c r="K25" s="53">
        <v>8</v>
      </c>
      <c r="L25" s="53">
        <f>SUM(I25:K25)</f>
        <v>2695</v>
      </c>
      <c r="M25" s="53">
        <f>L25/B25</f>
        <v>81.66666666666667</v>
      </c>
      <c r="N25" s="53">
        <v>31933</v>
      </c>
      <c r="O25" s="14">
        <v>17202</v>
      </c>
      <c r="P25" s="14">
        <v>2</v>
      </c>
      <c r="Q25" s="22">
        <f>SUM(N25:P25)</f>
        <v>49137</v>
      </c>
      <c r="R25" s="14">
        <f>Q25/B25</f>
        <v>1489</v>
      </c>
      <c r="S25" s="14">
        <v>46468</v>
      </c>
      <c r="T25" s="14">
        <v>1818</v>
      </c>
      <c r="U25" s="22">
        <v>294</v>
      </c>
      <c r="V25" s="14">
        <f>SUM(S25:U25)</f>
        <v>48580</v>
      </c>
      <c r="W25" s="45">
        <f>V25/B25</f>
        <v>1472.121212121212</v>
      </c>
    </row>
    <row r="26" spans="1:23" ht="19.5" customHeight="1">
      <c r="A26" s="13" t="s">
        <v>9</v>
      </c>
      <c r="B26" s="14">
        <v>42</v>
      </c>
      <c r="C26" s="38">
        <v>95.5</v>
      </c>
      <c r="D26" s="53">
        <v>1207</v>
      </c>
      <c r="E26" s="53">
        <v>117</v>
      </c>
      <c r="F26" s="53">
        <v>0</v>
      </c>
      <c r="G26" s="53">
        <f>SUM(D26:F26)</f>
        <v>1324</v>
      </c>
      <c r="H26" s="53">
        <f>G26/B26</f>
        <v>31.523809523809526</v>
      </c>
      <c r="I26" s="58">
        <v>2110</v>
      </c>
      <c r="J26" s="53">
        <v>309</v>
      </c>
      <c r="K26" s="53">
        <v>0</v>
      </c>
      <c r="L26" s="53">
        <f>SUM(I26:K26)</f>
        <v>2419</v>
      </c>
      <c r="M26" s="53">
        <f>L26/B26</f>
        <v>57.595238095238095</v>
      </c>
      <c r="N26" s="53">
        <v>21189</v>
      </c>
      <c r="O26" s="14">
        <v>4096</v>
      </c>
      <c r="P26" s="14">
        <v>0</v>
      </c>
      <c r="Q26" s="22">
        <f>SUM(N26:P26)</f>
        <v>25285</v>
      </c>
      <c r="R26" s="14">
        <f>Q26/B26</f>
        <v>602.0238095238095</v>
      </c>
      <c r="S26" s="14">
        <v>43323</v>
      </c>
      <c r="T26" s="14">
        <v>2046</v>
      </c>
      <c r="U26" s="22">
        <v>122</v>
      </c>
      <c r="V26" s="14">
        <f>SUM(S26:U26)</f>
        <v>45491</v>
      </c>
      <c r="W26" s="45">
        <f>V26/B26</f>
        <v>1083.1190476190477</v>
      </c>
    </row>
    <row r="27" spans="1:23" ht="19.5" customHeight="1">
      <c r="A27" s="13" t="s">
        <v>2</v>
      </c>
      <c r="B27" s="14">
        <f>SUM(B23:B26)</f>
        <v>93</v>
      </c>
      <c r="C27" s="38">
        <v>83.8</v>
      </c>
      <c r="D27" s="53">
        <f>SUM(D23:D26)</f>
        <v>5535</v>
      </c>
      <c r="E27" s="53">
        <f>SUM(E23:E26)</f>
        <v>632</v>
      </c>
      <c r="F27" s="53">
        <f>SUM(F23:F26)</f>
        <v>2</v>
      </c>
      <c r="G27" s="53">
        <f>SUM(G23:G26)</f>
        <v>6169</v>
      </c>
      <c r="H27" s="53">
        <f>G27/B27</f>
        <v>66.33333333333333</v>
      </c>
      <c r="I27" s="58">
        <f>SUM(I23:I26)</f>
        <v>6490</v>
      </c>
      <c r="J27" s="53">
        <f>SUM(J23:J26)</f>
        <v>588</v>
      </c>
      <c r="K27" s="53">
        <f>SUM(K23:K26)</f>
        <v>57</v>
      </c>
      <c r="L27" s="53">
        <f>SUM(L23:L26)</f>
        <v>7135</v>
      </c>
      <c r="M27" s="53">
        <f>L27/B27</f>
        <v>76.72043010752688</v>
      </c>
      <c r="N27" s="53">
        <f>SUM(N23:N26)</f>
        <v>68175</v>
      </c>
      <c r="O27" s="14">
        <f>SUM(O23:O26)</f>
        <v>26695</v>
      </c>
      <c r="P27" s="14">
        <f>SUM(P23:P26)</f>
        <v>5</v>
      </c>
      <c r="Q27" s="22">
        <f>SUM(Q23:Q26)</f>
        <v>94875</v>
      </c>
      <c r="R27" s="14">
        <f>Q27/B27</f>
        <v>1020.1612903225806</v>
      </c>
      <c r="S27" s="14">
        <f>SUM(S23:S26)</f>
        <v>123920</v>
      </c>
      <c r="T27" s="14">
        <f>SUM(T23:T26)</f>
        <v>5108</v>
      </c>
      <c r="U27" s="22">
        <f>SUM(U23:U26)</f>
        <v>810</v>
      </c>
      <c r="V27" s="14">
        <f>SUM(V23:V26)</f>
        <v>129838</v>
      </c>
      <c r="W27" s="45">
        <f>V27/B27</f>
        <v>1396.1075268817203</v>
      </c>
    </row>
    <row r="28" spans="1:23" ht="19.5" customHeight="1">
      <c r="A28" s="11" t="s">
        <v>18</v>
      </c>
      <c r="B28" s="14"/>
      <c r="C28" s="38"/>
      <c r="D28" s="38"/>
      <c r="E28" s="38"/>
      <c r="F28" s="38"/>
      <c r="G28" s="38"/>
      <c r="H28" s="38"/>
      <c r="I28" s="59"/>
      <c r="J28" s="38"/>
      <c r="K28" s="38"/>
      <c r="L28" s="38"/>
      <c r="M28" s="38"/>
      <c r="N28" s="38"/>
      <c r="O28" s="14"/>
      <c r="P28" s="14"/>
      <c r="Q28" s="22"/>
      <c r="R28" s="14"/>
      <c r="S28" s="14"/>
      <c r="T28" s="14"/>
      <c r="U28" s="22"/>
      <c r="V28" s="14"/>
      <c r="W28" s="45"/>
    </row>
    <row r="29" spans="1:23" ht="19.5" customHeight="1">
      <c r="A29" s="23" t="s">
        <v>21</v>
      </c>
      <c r="B29" s="27"/>
      <c r="C29" s="39"/>
      <c r="D29" s="39">
        <f>D27/$G$27*100</f>
        <v>89.72280758631868</v>
      </c>
      <c r="E29" s="39">
        <f>E27/$G$27*100</f>
        <v>10.244772248338467</v>
      </c>
      <c r="F29" s="39">
        <f>F27/$G$27*100</f>
        <v>0.03242016534284325</v>
      </c>
      <c r="G29" s="39">
        <v>100</v>
      </c>
      <c r="H29" s="39"/>
      <c r="I29" s="60">
        <f>I27/$L$27*100</f>
        <v>90.96005606166784</v>
      </c>
      <c r="J29" s="39">
        <f>J27/$L$27*100</f>
        <v>8.241065171688858</v>
      </c>
      <c r="K29" s="39">
        <f>K27/$L$27*100</f>
        <v>0.7988787666433076</v>
      </c>
      <c r="L29" s="39">
        <v>100</v>
      </c>
      <c r="M29" s="39"/>
      <c r="N29" s="39">
        <f>N27/$Q$27*100</f>
        <v>71.85770750988142</v>
      </c>
      <c r="O29" s="27">
        <f>O27/$Q$27*100</f>
        <v>28.137022397891965</v>
      </c>
      <c r="P29" s="27">
        <f>P27/$Q$27*100</f>
        <v>0.005270092226613966</v>
      </c>
      <c r="Q29" s="28">
        <v>100</v>
      </c>
      <c r="R29" s="27"/>
      <c r="S29" s="27">
        <f>S27/$V$27*100</f>
        <v>95.44201235385634</v>
      </c>
      <c r="T29" s="27">
        <f>T27/$V$27*100</f>
        <v>3.9341333045795532</v>
      </c>
      <c r="U29" s="28">
        <f>U27/$V$27*100</f>
        <v>0.6238543415641029</v>
      </c>
      <c r="V29" s="27">
        <v>100</v>
      </c>
      <c r="W29" s="48"/>
    </row>
    <row r="30" spans="1:23" ht="19.5" customHeight="1">
      <c r="A30" s="15"/>
      <c r="B30" s="16"/>
      <c r="C30" s="40"/>
      <c r="D30" s="40"/>
      <c r="E30" s="40"/>
      <c r="F30" s="40"/>
      <c r="G30" s="40"/>
      <c r="H30" s="40"/>
      <c r="I30" s="61"/>
      <c r="J30" s="40"/>
      <c r="K30" s="40"/>
      <c r="L30" s="40"/>
      <c r="M30" s="40"/>
      <c r="N30" s="40"/>
      <c r="O30" s="16"/>
      <c r="P30" s="16"/>
      <c r="Q30" s="26"/>
      <c r="R30" s="16"/>
      <c r="S30" s="16"/>
      <c r="T30" s="16"/>
      <c r="U30" s="26"/>
      <c r="V30" s="16"/>
      <c r="W30" s="47"/>
    </row>
    <row r="31" spans="1:23" ht="19.5" customHeight="1">
      <c r="A31" s="7" t="s">
        <v>4</v>
      </c>
      <c r="B31" s="14"/>
      <c r="C31" s="38"/>
      <c r="D31" s="38"/>
      <c r="E31" s="38"/>
      <c r="F31" s="38"/>
      <c r="G31" s="38"/>
      <c r="H31" s="38"/>
      <c r="I31" s="59"/>
      <c r="J31" s="38"/>
      <c r="K31" s="38"/>
      <c r="L31" s="38"/>
      <c r="M31" s="38"/>
      <c r="N31" s="38"/>
      <c r="O31" s="14"/>
      <c r="P31" s="14"/>
      <c r="Q31" s="22"/>
      <c r="R31" s="14"/>
      <c r="S31" s="14"/>
      <c r="T31" s="14"/>
      <c r="U31" s="22"/>
      <c r="V31" s="14"/>
      <c r="W31" s="45"/>
    </row>
    <row r="32" spans="1:23" ht="19.5" customHeight="1">
      <c r="A32" s="11" t="s">
        <v>23</v>
      </c>
      <c r="B32" s="14"/>
      <c r="C32" s="38"/>
      <c r="D32" s="38"/>
      <c r="E32" s="38"/>
      <c r="F32" s="38"/>
      <c r="G32" s="38"/>
      <c r="H32" s="38"/>
      <c r="I32" s="59"/>
      <c r="J32" s="38"/>
      <c r="K32" s="38"/>
      <c r="L32" s="38"/>
      <c r="M32" s="38"/>
      <c r="N32" s="38"/>
      <c r="O32" s="14"/>
      <c r="P32" s="14"/>
      <c r="Q32" s="22"/>
      <c r="R32" s="14"/>
      <c r="S32" s="14"/>
      <c r="T32" s="14"/>
      <c r="U32" s="22"/>
      <c r="V32" s="14"/>
      <c r="W32" s="45"/>
    </row>
    <row r="33" spans="1:23" ht="19.5" customHeight="1">
      <c r="A33" s="13" t="s">
        <v>24</v>
      </c>
      <c r="B33" s="14">
        <v>66</v>
      </c>
      <c r="C33" s="38">
        <v>56.4</v>
      </c>
      <c r="D33" s="53">
        <v>9014</v>
      </c>
      <c r="E33" s="53">
        <v>1625</v>
      </c>
      <c r="F33" s="53">
        <v>383</v>
      </c>
      <c r="G33" s="53">
        <f>SUM(D33:F33)</f>
        <v>11022</v>
      </c>
      <c r="H33" s="53">
        <f>G33/B33</f>
        <v>167</v>
      </c>
      <c r="I33" s="58">
        <v>7053</v>
      </c>
      <c r="J33" s="53">
        <v>1162</v>
      </c>
      <c r="K33" s="53">
        <v>589</v>
      </c>
      <c r="L33" s="53">
        <f>SUM(I33:K33)</f>
        <v>8804</v>
      </c>
      <c r="M33" s="53">
        <f>L33/B33</f>
        <v>133.3939393939394</v>
      </c>
      <c r="N33" s="53">
        <v>84520</v>
      </c>
      <c r="O33" s="14">
        <v>34305</v>
      </c>
      <c r="P33" s="14">
        <v>376</v>
      </c>
      <c r="Q33" s="22">
        <f>SUM(N33:P33)</f>
        <v>119201</v>
      </c>
      <c r="R33" s="14">
        <f>Q33/B33</f>
        <v>1806.0757575757575</v>
      </c>
      <c r="S33" s="14">
        <v>60429</v>
      </c>
      <c r="T33" s="14">
        <v>4839</v>
      </c>
      <c r="U33" s="22">
        <v>1688</v>
      </c>
      <c r="V33" s="14">
        <f>SUM(S33:U33)</f>
        <v>66956</v>
      </c>
      <c r="W33" s="45">
        <f>V33/B33</f>
        <v>1014.4848484848485</v>
      </c>
    </row>
    <row r="34" spans="1:23" ht="19.5" customHeight="1">
      <c r="A34" s="13" t="s">
        <v>10</v>
      </c>
      <c r="B34" s="14">
        <v>100</v>
      </c>
      <c r="C34" s="38">
        <v>50.3</v>
      </c>
      <c r="D34" s="53">
        <v>14722</v>
      </c>
      <c r="E34" s="53">
        <v>1301</v>
      </c>
      <c r="F34" s="53">
        <v>4</v>
      </c>
      <c r="G34" s="53">
        <f>SUM(D34:F34)</f>
        <v>16027</v>
      </c>
      <c r="H34" s="53">
        <f>G34/B34</f>
        <v>160.27</v>
      </c>
      <c r="I34" s="58">
        <v>9029</v>
      </c>
      <c r="J34" s="53">
        <v>1188</v>
      </c>
      <c r="K34" s="53">
        <v>346</v>
      </c>
      <c r="L34" s="53">
        <f>SUM(I34:K34)</f>
        <v>10563</v>
      </c>
      <c r="M34" s="53">
        <f>L34/B34</f>
        <v>105.63</v>
      </c>
      <c r="N34" s="53">
        <v>76591</v>
      </c>
      <c r="O34" s="14">
        <v>22976</v>
      </c>
      <c r="P34" s="14">
        <v>19</v>
      </c>
      <c r="Q34" s="22">
        <f>SUM(N34:P34)</f>
        <v>99586</v>
      </c>
      <c r="R34" s="14">
        <f>Q34/B34</f>
        <v>995.86</v>
      </c>
      <c r="S34" s="14">
        <v>81615</v>
      </c>
      <c r="T34" s="14">
        <v>6607</v>
      </c>
      <c r="U34" s="22">
        <v>2037</v>
      </c>
      <c r="V34" s="14">
        <f>SUM(S34:U34)</f>
        <v>90259</v>
      </c>
      <c r="W34" s="45">
        <f>V34/B34</f>
        <v>902.59</v>
      </c>
    </row>
    <row r="35" spans="1:23" ht="19.5" customHeight="1">
      <c r="A35" s="13" t="s">
        <v>11</v>
      </c>
      <c r="B35" s="14">
        <v>271</v>
      </c>
      <c r="C35" s="38">
        <v>91.9</v>
      </c>
      <c r="D35" s="53">
        <v>15290</v>
      </c>
      <c r="E35" s="53">
        <v>1424</v>
      </c>
      <c r="F35" s="53">
        <v>2</v>
      </c>
      <c r="G35" s="53">
        <f>SUM(D35:F35)</f>
        <v>16716</v>
      </c>
      <c r="H35" s="53">
        <f>G35/B35</f>
        <v>61.68265682656826</v>
      </c>
      <c r="I35" s="58">
        <v>14808</v>
      </c>
      <c r="J35" s="53">
        <v>1843</v>
      </c>
      <c r="K35" s="53">
        <v>151</v>
      </c>
      <c r="L35" s="53">
        <f>SUM(I35:K35)</f>
        <v>16802</v>
      </c>
      <c r="M35" s="53">
        <f>L35/B35</f>
        <v>62</v>
      </c>
      <c r="N35" s="53">
        <v>134294</v>
      </c>
      <c r="O35" s="14">
        <v>46029</v>
      </c>
      <c r="P35" s="14">
        <v>123</v>
      </c>
      <c r="Q35" s="22">
        <f>SUM(N35:P35)</f>
        <v>180446</v>
      </c>
      <c r="R35" s="14">
        <f>Q35/B35</f>
        <v>665.8523985239852</v>
      </c>
      <c r="S35" s="14">
        <v>168344</v>
      </c>
      <c r="T35" s="14">
        <v>19953</v>
      </c>
      <c r="U35" s="22">
        <v>1607</v>
      </c>
      <c r="V35" s="14">
        <f>SUM(S35:U35)</f>
        <v>189904</v>
      </c>
      <c r="W35" s="45">
        <f>V35/B35</f>
        <v>700.7527675276752</v>
      </c>
    </row>
    <row r="36" spans="1:23" ht="19.5" customHeight="1">
      <c r="A36" s="13" t="s">
        <v>12</v>
      </c>
      <c r="B36" s="14">
        <v>227</v>
      </c>
      <c r="C36" s="38">
        <v>92.7</v>
      </c>
      <c r="D36" s="53">
        <v>4299</v>
      </c>
      <c r="E36" s="53">
        <v>601</v>
      </c>
      <c r="F36" s="53">
        <v>6</v>
      </c>
      <c r="G36" s="53">
        <f>SUM(D36:F36)</f>
        <v>4906</v>
      </c>
      <c r="H36" s="53">
        <f>G36/B36</f>
        <v>21.612334801762113</v>
      </c>
      <c r="I36" s="58">
        <v>5127</v>
      </c>
      <c r="J36" s="53">
        <v>458</v>
      </c>
      <c r="K36" s="53">
        <v>29</v>
      </c>
      <c r="L36" s="53">
        <f>SUM(I36:K36)</f>
        <v>5614</v>
      </c>
      <c r="M36" s="53">
        <f>L36/B36</f>
        <v>24.73127753303965</v>
      </c>
      <c r="N36" s="53">
        <v>98466</v>
      </c>
      <c r="O36" s="14">
        <v>36525</v>
      </c>
      <c r="P36" s="14">
        <v>17</v>
      </c>
      <c r="Q36" s="22">
        <f>SUM(N36:P36)</f>
        <v>135008</v>
      </c>
      <c r="R36" s="14">
        <f>Q36/B36</f>
        <v>594.7488986784141</v>
      </c>
      <c r="S36" s="14">
        <v>99825</v>
      </c>
      <c r="T36" s="14">
        <v>8381</v>
      </c>
      <c r="U36" s="22">
        <v>1422</v>
      </c>
      <c r="V36" s="14">
        <f>SUM(S36:U36)</f>
        <v>109628</v>
      </c>
      <c r="W36" s="45">
        <f>V36/B36</f>
        <v>482.942731277533</v>
      </c>
    </row>
    <row r="37" spans="1:23" ht="19.5" customHeight="1">
      <c r="A37" s="13" t="s">
        <v>2</v>
      </c>
      <c r="B37" s="14">
        <f>SUM(B33:B36)</f>
        <v>664</v>
      </c>
      <c r="C37" s="38">
        <v>77.6</v>
      </c>
      <c r="D37" s="53">
        <f>SUM(D33:D36)</f>
        <v>43325</v>
      </c>
      <c r="E37" s="53">
        <f>SUM(E33:E36)</f>
        <v>4951</v>
      </c>
      <c r="F37" s="53">
        <f>SUM(F33:F36)</f>
        <v>395</v>
      </c>
      <c r="G37" s="53">
        <f>SUM(G33:G36)</f>
        <v>48671</v>
      </c>
      <c r="H37" s="53">
        <f>G37/B37</f>
        <v>73.29969879518072</v>
      </c>
      <c r="I37" s="58">
        <f>SUM(I33:I36)</f>
        <v>36017</v>
      </c>
      <c r="J37" s="53">
        <f>SUM(J33:J36)</f>
        <v>4651</v>
      </c>
      <c r="K37" s="53">
        <f>SUM(K33:K36)</f>
        <v>1115</v>
      </c>
      <c r="L37" s="53">
        <f>SUM(L33:L36)</f>
        <v>41783</v>
      </c>
      <c r="M37" s="53">
        <f>L37/B37</f>
        <v>62.92620481927711</v>
      </c>
      <c r="N37" s="53">
        <f>SUM(N33:N36)</f>
        <v>393871</v>
      </c>
      <c r="O37" s="14">
        <f>SUM(O33:O36)</f>
        <v>139835</v>
      </c>
      <c r="P37" s="14">
        <f>SUM(P33:P36)</f>
        <v>535</v>
      </c>
      <c r="Q37" s="22">
        <f>SUM(Q33:Q36)</f>
        <v>534241</v>
      </c>
      <c r="R37" s="14">
        <f>Q37/B37</f>
        <v>804.5798192771084</v>
      </c>
      <c r="S37" s="14">
        <f>SUM(S33:S36)</f>
        <v>410213</v>
      </c>
      <c r="T37" s="14">
        <f>SUM(T33:T36)</f>
        <v>39780</v>
      </c>
      <c r="U37" s="22">
        <f>SUM(U33:U36)</f>
        <v>6754</v>
      </c>
      <c r="V37" s="14">
        <f>SUM(V33:V36)</f>
        <v>456747</v>
      </c>
      <c r="W37" s="45">
        <f>V37/B37</f>
        <v>687.8719879518072</v>
      </c>
    </row>
    <row r="38" spans="1:23" ht="19.5" customHeight="1">
      <c r="A38" s="11" t="s">
        <v>18</v>
      </c>
      <c r="B38" s="14"/>
      <c r="C38" s="38"/>
      <c r="D38" s="38"/>
      <c r="E38" s="38"/>
      <c r="F38" s="38"/>
      <c r="G38" s="38"/>
      <c r="H38" s="38"/>
      <c r="I38" s="59"/>
      <c r="J38" s="38"/>
      <c r="K38" s="38"/>
      <c r="L38" s="38"/>
      <c r="M38" s="38"/>
      <c r="N38" s="38"/>
      <c r="O38" s="14"/>
      <c r="P38" s="14"/>
      <c r="Q38" s="22"/>
      <c r="R38" s="14"/>
      <c r="S38" s="14"/>
      <c r="T38" s="14"/>
      <c r="U38" s="22"/>
      <c r="V38" s="14"/>
      <c r="W38" s="45"/>
    </row>
    <row r="39" spans="1:23" ht="19.5" customHeight="1">
      <c r="A39" s="23" t="s">
        <v>21</v>
      </c>
      <c r="B39" s="29"/>
      <c r="C39" s="39"/>
      <c r="D39" s="39">
        <f>D37/$G$37*100</f>
        <v>89.01604651640608</v>
      </c>
      <c r="E39" s="39">
        <f>E37/$G$37*100</f>
        <v>10.172381911199688</v>
      </c>
      <c r="F39" s="39">
        <f>F37/$G$37*100</f>
        <v>0.8115715723942389</v>
      </c>
      <c r="G39" s="39">
        <v>100</v>
      </c>
      <c r="H39" s="39"/>
      <c r="I39" s="60">
        <f>I37/$L$37*100</f>
        <v>86.20012923916426</v>
      </c>
      <c r="J39" s="39">
        <f>J37/$L$37*100</f>
        <v>11.131321350788598</v>
      </c>
      <c r="K39" s="39">
        <f>K37/$L$37*100</f>
        <v>2.6685494100471483</v>
      </c>
      <c r="L39" s="39">
        <v>100</v>
      </c>
      <c r="M39" s="39"/>
      <c r="N39" s="39">
        <f>N37/$Q$37*100</f>
        <v>73.72534118497083</v>
      </c>
      <c r="O39" s="29">
        <f>O37/$Q$37*100</f>
        <v>26.174516744315767</v>
      </c>
      <c r="P39" s="29">
        <f>P37/$Q$37*100</f>
        <v>0.10014207071340463</v>
      </c>
      <c r="Q39" s="30">
        <v>100</v>
      </c>
      <c r="R39" s="29"/>
      <c r="S39" s="29">
        <f>S37/$V$37*100</f>
        <v>89.81186521203205</v>
      </c>
      <c r="T39" s="29">
        <f>T37/$V$37*100</f>
        <v>8.709416810619446</v>
      </c>
      <c r="U39" s="30">
        <f>U37/$V$37*100</f>
        <v>1.4787179773485102</v>
      </c>
      <c r="V39" s="29">
        <v>100</v>
      </c>
      <c r="W39" s="49"/>
    </row>
    <row r="40" spans="1:23" ht="19.5" customHeight="1">
      <c r="A40" s="15"/>
      <c r="B40" s="16"/>
      <c r="C40" s="40"/>
      <c r="D40" s="40"/>
      <c r="E40" s="40"/>
      <c r="F40" s="40"/>
      <c r="G40" s="40"/>
      <c r="H40" s="40"/>
      <c r="I40" s="61"/>
      <c r="J40" s="40"/>
      <c r="K40" s="40"/>
      <c r="L40" s="40"/>
      <c r="M40" s="40"/>
      <c r="N40" s="40"/>
      <c r="O40" s="16"/>
      <c r="P40" s="16"/>
      <c r="Q40" s="26"/>
      <c r="R40" s="16"/>
      <c r="S40" s="16"/>
      <c r="T40" s="16"/>
      <c r="U40" s="26"/>
      <c r="V40" s="16"/>
      <c r="W40" s="47"/>
    </row>
    <row r="41" spans="1:23" ht="19.5" customHeight="1">
      <c r="A41" s="7" t="s">
        <v>5</v>
      </c>
      <c r="B41" s="14">
        <f>B17+B27+B37</f>
        <v>1015</v>
      </c>
      <c r="C41" s="38">
        <v>80.2</v>
      </c>
      <c r="D41" s="53">
        <f>D17+D27+D37</f>
        <v>106305</v>
      </c>
      <c r="E41" s="53">
        <f>E17+E27+E37</f>
        <v>9243</v>
      </c>
      <c r="F41" s="53">
        <f>F17+F27+F37</f>
        <v>406</v>
      </c>
      <c r="G41" s="53">
        <f>G17+G27+G37</f>
        <v>115954</v>
      </c>
      <c r="H41" s="53">
        <f>G41/B41</f>
        <v>114.24039408866994</v>
      </c>
      <c r="I41" s="58">
        <f>I17+I27+I37</f>
        <v>90945</v>
      </c>
      <c r="J41" s="53">
        <f>J17+J27+J37</f>
        <v>7446</v>
      </c>
      <c r="K41" s="53">
        <f>K17+K27+K37</f>
        <v>1908</v>
      </c>
      <c r="L41" s="53">
        <f>L17+L27+L37</f>
        <v>100299</v>
      </c>
      <c r="M41" s="53">
        <f>L41/B41</f>
        <v>98.8167487684729</v>
      </c>
      <c r="N41" s="53">
        <f>N17+N27+N37</f>
        <v>1230559</v>
      </c>
      <c r="O41" s="14">
        <f>O17+O27+O37</f>
        <v>263021</v>
      </c>
      <c r="P41" s="14">
        <f>P17+P27+P37</f>
        <v>961</v>
      </c>
      <c r="Q41" s="22">
        <f>Q17+Q27+Q37</f>
        <v>1494541</v>
      </c>
      <c r="R41" s="14">
        <f>Q41/B41</f>
        <v>1472.4541871921183</v>
      </c>
      <c r="S41" s="14">
        <f>S17+S27+S37</f>
        <v>1152806</v>
      </c>
      <c r="T41" s="14">
        <f>T17+T27+T37</f>
        <v>72595</v>
      </c>
      <c r="U41" s="22">
        <f>U17+U27+U37</f>
        <v>15903</v>
      </c>
      <c r="V41" s="14">
        <f>V17+V27+V37</f>
        <v>1241304</v>
      </c>
      <c r="W41" s="45">
        <f>V41/B41</f>
        <v>1222.95960591133</v>
      </c>
    </row>
    <row r="42" spans="1:23" ht="19.5" customHeight="1">
      <c r="A42" s="11" t="s">
        <v>34</v>
      </c>
      <c r="B42" s="14"/>
      <c r="C42" s="38"/>
      <c r="D42" s="38"/>
      <c r="E42" s="38"/>
      <c r="F42" s="38"/>
      <c r="G42" s="38"/>
      <c r="H42" s="38"/>
      <c r="I42" s="59"/>
      <c r="J42" s="38"/>
      <c r="K42" s="38"/>
      <c r="L42" s="38"/>
      <c r="M42" s="38"/>
      <c r="N42" s="38"/>
      <c r="O42" s="14"/>
      <c r="P42" s="14"/>
      <c r="Q42" s="22"/>
      <c r="R42" s="14"/>
      <c r="S42" s="14"/>
      <c r="T42" s="14"/>
      <c r="U42" s="22"/>
      <c r="V42" s="14"/>
      <c r="W42" s="45"/>
    </row>
    <row r="43" spans="1:23" ht="19.5" customHeight="1" thickBot="1">
      <c r="A43" s="31" t="s">
        <v>21</v>
      </c>
      <c r="B43" s="32"/>
      <c r="C43" s="41"/>
      <c r="D43" s="41">
        <f>D41/$G$41*100</f>
        <v>91.67859668489228</v>
      </c>
      <c r="E43" s="41">
        <f>E41/$G$41*100</f>
        <v>7.971264466943788</v>
      </c>
      <c r="F43" s="41">
        <f>F41/$G$41*100</f>
        <v>0.3501388481639271</v>
      </c>
      <c r="G43" s="41">
        <v>100</v>
      </c>
      <c r="H43" s="41"/>
      <c r="I43" s="62">
        <f>I41/$L$41*100</f>
        <v>90.67388508360004</v>
      </c>
      <c r="J43" s="41">
        <f>J41/$L$41*100</f>
        <v>7.423802829539676</v>
      </c>
      <c r="K43" s="41">
        <f>K41/$L$41*100</f>
        <v>1.9023120868602879</v>
      </c>
      <c r="L43" s="41">
        <v>100</v>
      </c>
      <c r="M43" s="41"/>
      <c r="N43" s="41">
        <f>N41/$Q$41*100</f>
        <v>82.33691815748114</v>
      </c>
      <c r="O43" s="32">
        <f>O41/$Q$41*100</f>
        <v>17.59878116425043</v>
      </c>
      <c r="P43" s="32">
        <f>P41/$Q$41*100</f>
        <v>0.06430067826844496</v>
      </c>
      <c r="Q43" s="33">
        <v>100</v>
      </c>
      <c r="R43" s="32"/>
      <c r="S43" s="32">
        <f>S41/$V$41*100</f>
        <v>92.87056192520124</v>
      </c>
      <c r="T43" s="32">
        <f>T41/$V$41*100</f>
        <v>5.848285351533549</v>
      </c>
      <c r="U43" s="33">
        <f>U41/$V$41*100</f>
        <v>1.2811527232652113</v>
      </c>
      <c r="V43" s="32">
        <v>100</v>
      </c>
      <c r="W43" s="50"/>
    </row>
  </sheetData>
  <mergeCells count="35">
    <mergeCell ref="N7:O7"/>
    <mergeCell ref="I7:J7"/>
    <mergeCell ref="D7:E7"/>
    <mergeCell ref="F6:F8"/>
    <mergeCell ref="G6:G8"/>
    <mergeCell ref="H6:H8"/>
    <mergeCell ref="A2:H2"/>
    <mergeCell ref="N4:P4"/>
    <mergeCell ref="N5:P5"/>
    <mergeCell ref="A7:A9"/>
    <mergeCell ref="B7:B9"/>
    <mergeCell ref="A4:A6"/>
    <mergeCell ref="C4:C6"/>
    <mergeCell ref="B4:B6"/>
    <mergeCell ref="C7:C9"/>
    <mergeCell ref="N6:O6"/>
    <mergeCell ref="W6:W8"/>
    <mergeCell ref="S7:T7"/>
    <mergeCell ref="K6:K8"/>
    <mergeCell ref="L6:L8"/>
    <mergeCell ref="M6:M8"/>
    <mergeCell ref="P6:P8"/>
    <mergeCell ref="R6:R8"/>
    <mergeCell ref="S6:T6"/>
    <mergeCell ref="U6:U8"/>
    <mergeCell ref="V6:V8"/>
    <mergeCell ref="Q5:R5"/>
    <mergeCell ref="Q4:W4"/>
    <mergeCell ref="D4:M4"/>
    <mergeCell ref="D5:H5"/>
    <mergeCell ref="I5:M5"/>
    <mergeCell ref="I6:J6"/>
    <mergeCell ref="D6:E6"/>
    <mergeCell ref="S5:W5"/>
    <mergeCell ref="Q6:Q8"/>
  </mergeCells>
  <printOptions horizontalCentered="1"/>
  <pageMargins left="0.7874015748031497" right="0.7874015748031497" top="0.7874015748031497" bottom="0.7874015748031497" header="0.5118110236220472" footer="0.5118110236220472"/>
  <pageSetup firstPageNumber="48" useFirstPageNumber="1" fitToWidth="3" fitToHeight="1" horizontalDpi="600" verticalDpi="600" orientation="portrait" paperSize="9" scale="83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chieko</cp:lastModifiedBy>
  <cp:lastPrinted>2003-02-20T16:48:47Z</cp:lastPrinted>
  <dcterms:created xsi:type="dcterms:W3CDTF">1997-01-08T22:48:59Z</dcterms:created>
  <dcterms:modified xsi:type="dcterms:W3CDTF">2003-03-27T07:31:48Z</dcterms:modified>
  <cp:category/>
  <cp:version/>
  <cp:contentType/>
  <cp:contentStatus/>
</cp:coreProperties>
</file>