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料費" sheetId="1" r:id="rId1"/>
  </sheets>
  <definedNames>
    <definedName name="_xlnm.Print_Area" localSheetId="0">'資料費'!$A$1:$K$51</definedName>
  </definedNames>
  <calcPr fullCalcOnLoad="1"/>
</workbook>
</file>

<file path=xl/sharedStrings.xml><?xml version="1.0" encoding="utf-8"?>
<sst xmlns="http://schemas.openxmlformats.org/spreadsheetml/2006/main" count="79" uniqueCount="54">
  <si>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</si>
  <si>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</si>
  <si>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</si>
  <si>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</si>
  <si>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</si>
  <si>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</si>
  <si>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</si>
  <si>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</si>
  <si>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</si>
  <si>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</si>
  <si>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</si>
  <si>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</si>
  <si>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</si>
  <si>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</si>
  <si>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和</t>
  </si>
  <si>
    <t>洋</t>
  </si>
  <si>
    <t>継続・新規</t>
  </si>
  <si>
    <t>区　　分</t>
  </si>
  <si>
    <t>Section</t>
  </si>
  <si>
    <t>Total</t>
  </si>
  <si>
    <t>National univ.</t>
  </si>
  <si>
    <t>Total</t>
  </si>
  <si>
    <t>Average</t>
  </si>
  <si>
    <t>構成比(%)</t>
  </si>
  <si>
    <t>Local public univ.</t>
  </si>
  <si>
    <t>Private univ.</t>
  </si>
  <si>
    <t>Grand total</t>
  </si>
  <si>
    <t>総平均</t>
  </si>
  <si>
    <t>Average</t>
  </si>
  <si>
    <t>6.　経費 　EXPENDITURES</t>
  </si>
  <si>
    <t>6-1　　図書館資料費　LIBRARY MATERIALS EXPENDITURES</t>
  </si>
  <si>
    <t>図　　　書　   Book</t>
  </si>
  <si>
    <t>Japanese</t>
  </si>
  <si>
    <t>Foreign</t>
  </si>
  <si>
    <t>千円</t>
  </si>
  <si>
    <t>％</t>
  </si>
  <si>
    <t>％</t>
  </si>
  <si>
    <t>Continuation</t>
  </si>
  <si>
    <t>Back number</t>
  </si>
  <si>
    <t>Total</t>
  </si>
  <si>
    <t>ﾊﾞｯｸﾅﾝﾊﾞｰ</t>
  </si>
  <si>
    <t>そ　の　他</t>
  </si>
  <si>
    <t>Others</t>
  </si>
  <si>
    <t>A 　合　計</t>
  </si>
  <si>
    <t>（平成13年度）</t>
  </si>
  <si>
    <t>A/D  ×100</t>
  </si>
  <si>
    <t>A/E  ×100</t>
  </si>
  <si>
    <t>A  図書館資料費</t>
  </si>
  <si>
    <t>B　人件費</t>
  </si>
  <si>
    <t>C　図書館・室運営費</t>
  </si>
  <si>
    <t>D  図書館総経費</t>
  </si>
  <si>
    <t>E  大学総経費</t>
  </si>
  <si>
    <t xml:space="preserve">雑　　　　誌　    　　　Serials     </t>
  </si>
  <si>
    <t>洋    Foreign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</si>
</sst>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176" fontId="2" fillId="0" borderId="2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6" fontId="3" fillId="0" borderId="3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6" xfId="0" applyFont="1" applyBorder="1" applyAlignment="1">
      <alignment horizontal="center" vertical="top" shrinkToFit="1"/>
    </xf>
    <xf numFmtId="177" fontId="3" fillId="0" borderId="5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80" fontId="3" fillId="0" borderId="5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0" fontId="2" fillId="0" borderId="6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56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/>
    </xf>
    <xf numFmtId="179" fontId="3" fillId="0" borderId="9" xfId="0" applyNumberFormat="1" applyFont="1" applyFill="1" applyBorder="1" applyAlignment="1">
      <alignment/>
    </xf>
    <xf numFmtId="179" fontId="3" fillId="0" borderId="11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8" xfId="0" applyNumberFormat="1" applyFont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56" fontId="5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top" wrapText="1"/>
    </xf>
    <xf numFmtId="176" fontId="2" fillId="0" borderId="7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7" fontId="3" fillId="0" borderId="19" xfId="0" applyNumberFormat="1" applyFont="1" applyFill="1" applyBorder="1" applyAlignment="1">
      <alignment/>
    </xf>
    <xf numFmtId="176" fontId="3" fillId="0" borderId="15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I1">
      <selection activeCell="M37" sqref="M37"/>
    </sheetView>
  </sheetViews>
  <sheetFormatPr defaultColWidth="9.00390625" defaultRowHeight="13.5"/>
  <cols>
    <col min="1" max="1" width="22.375" style="3" customWidth="1"/>
    <col min="2" max="11" width="17.625" style="3" customWidth="1"/>
    <col min="12" max="16384" width="9.00390625" style="3" customWidth="1"/>
  </cols>
  <sheetData>
    <row r="1" spans="1:9" s="2" customFormat="1" ht="19.5" customHeight="1">
      <c r="A1" s="56" t="s">
        <v>29</v>
      </c>
      <c r="I1" s="55" t="s">
        <v>47</v>
      </c>
    </row>
    <row r="2" spans="1:9" s="2" customFormat="1" ht="19.5" customHeight="1">
      <c r="A2" s="57" t="s">
        <v>30</v>
      </c>
      <c r="I2" s="55" t="s">
        <v>48</v>
      </c>
    </row>
    <row r="3" spans="1:9" s="2" customFormat="1" ht="19.5" customHeight="1">
      <c r="A3" s="41"/>
      <c r="I3" s="55" t="s">
        <v>49</v>
      </c>
    </row>
    <row r="4" spans="1:9" s="2" customFormat="1" ht="19.5" customHeight="1">
      <c r="A4" s="41"/>
      <c r="I4" s="55" t="s">
        <v>50</v>
      </c>
    </row>
    <row r="5" spans="1:11" s="2" customFormat="1" ht="19.5" customHeight="1" thickBot="1">
      <c r="A5" s="41"/>
      <c r="I5" s="55" t="s">
        <v>51</v>
      </c>
      <c r="K5" s="4" t="s">
        <v>44</v>
      </c>
    </row>
    <row r="6" spans="1:11" s="5" customFormat="1" ht="19.5" customHeight="1">
      <c r="A6" s="78" t="s">
        <v>17</v>
      </c>
      <c r="B6" s="70" t="s">
        <v>31</v>
      </c>
      <c r="C6" s="72"/>
      <c r="D6" s="70" t="s">
        <v>52</v>
      </c>
      <c r="E6" s="71"/>
      <c r="F6" s="71"/>
      <c r="G6" s="72"/>
      <c r="H6" s="80" t="s">
        <v>41</v>
      </c>
      <c r="I6" s="80" t="s">
        <v>43</v>
      </c>
      <c r="J6" s="80" t="s">
        <v>45</v>
      </c>
      <c r="K6" s="67" t="s">
        <v>46</v>
      </c>
    </row>
    <row r="7" spans="1:11" s="5" customFormat="1" ht="19.5" customHeight="1">
      <c r="A7" s="79"/>
      <c r="B7" s="76" t="s">
        <v>14</v>
      </c>
      <c r="C7" s="76" t="s">
        <v>15</v>
      </c>
      <c r="D7" s="76" t="s">
        <v>14</v>
      </c>
      <c r="E7" s="73" t="s">
        <v>53</v>
      </c>
      <c r="F7" s="74"/>
      <c r="G7" s="75"/>
      <c r="H7" s="77"/>
      <c r="I7" s="77"/>
      <c r="J7" s="77"/>
      <c r="K7" s="68"/>
    </row>
    <row r="8" spans="1:11" s="5" customFormat="1" ht="19.5" customHeight="1">
      <c r="A8" s="43" t="s">
        <v>18</v>
      </c>
      <c r="B8" s="77"/>
      <c r="C8" s="77"/>
      <c r="D8" s="77"/>
      <c r="E8" s="7" t="s">
        <v>16</v>
      </c>
      <c r="F8" s="7" t="s">
        <v>40</v>
      </c>
      <c r="G8" s="44" t="s">
        <v>5</v>
      </c>
      <c r="H8" s="6" t="s">
        <v>42</v>
      </c>
      <c r="I8" s="42" t="s">
        <v>19</v>
      </c>
      <c r="J8" s="77"/>
      <c r="K8" s="68"/>
    </row>
    <row r="9" spans="1:11" s="5" customFormat="1" ht="19.5" customHeight="1">
      <c r="A9" s="8"/>
      <c r="B9" s="9" t="s">
        <v>32</v>
      </c>
      <c r="C9" s="9" t="s">
        <v>33</v>
      </c>
      <c r="D9" s="9" t="s">
        <v>32</v>
      </c>
      <c r="E9" s="9" t="s">
        <v>37</v>
      </c>
      <c r="F9" s="9" t="s">
        <v>38</v>
      </c>
      <c r="G9" s="58" t="s">
        <v>39</v>
      </c>
      <c r="H9" s="9"/>
      <c r="I9" s="9"/>
      <c r="J9" s="81"/>
      <c r="K9" s="69"/>
    </row>
    <row r="10" spans="1:11" s="14" customFormat="1" ht="19.5" customHeight="1">
      <c r="A10" s="10"/>
      <c r="B10" s="11" t="s">
        <v>34</v>
      </c>
      <c r="C10" s="11" t="s">
        <v>34</v>
      </c>
      <c r="D10" s="11" t="s">
        <v>34</v>
      </c>
      <c r="E10" s="66" t="s">
        <v>34</v>
      </c>
      <c r="F10" s="66" t="s">
        <v>34</v>
      </c>
      <c r="G10" s="11" t="s">
        <v>34</v>
      </c>
      <c r="H10" s="11" t="s">
        <v>34</v>
      </c>
      <c r="I10" s="11" t="s">
        <v>34</v>
      </c>
      <c r="J10" s="12" t="s">
        <v>35</v>
      </c>
      <c r="K10" s="13" t="s">
        <v>36</v>
      </c>
    </row>
    <row r="11" spans="1:11" ht="19.5" customHeight="1">
      <c r="A11" s="15" t="s">
        <v>0</v>
      </c>
      <c r="B11" s="16"/>
      <c r="C11" s="17"/>
      <c r="D11" s="17"/>
      <c r="E11" s="17"/>
      <c r="F11" s="17"/>
      <c r="G11" s="59"/>
      <c r="H11" s="17"/>
      <c r="I11" s="1"/>
      <c r="J11" s="1"/>
      <c r="K11" s="18"/>
    </row>
    <row r="12" spans="1:11" ht="19.5" customHeight="1">
      <c r="A12" s="19" t="s">
        <v>20</v>
      </c>
      <c r="B12" s="20"/>
      <c r="C12" s="17"/>
      <c r="D12" s="17"/>
      <c r="E12" s="17"/>
      <c r="F12" s="17"/>
      <c r="G12" s="59"/>
      <c r="H12" s="17"/>
      <c r="I12" s="1"/>
      <c r="J12" s="1"/>
      <c r="K12" s="18"/>
    </row>
    <row r="13" spans="1:11" ht="19.5" customHeight="1">
      <c r="A13" s="21" t="s">
        <v>1</v>
      </c>
      <c r="B13" s="22">
        <v>2099320</v>
      </c>
      <c r="C13" s="22">
        <v>2016816</v>
      </c>
      <c r="D13" s="22">
        <v>784893</v>
      </c>
      <c r="E13" s="22">
        <v>5946199</v>
      </c>
      <c r="F13" s="22">
        <v>55512</v>
      </c>
      <c r="G13" s="60">
        <f>SUM(E13:F13)</f>
        <v>6001711</v>
      </c>
      <c r="H13" s="22">
        <v>1066319</v>
      </c>
      <c r="I13" s="23">
        <f>SUM(B13+C13+D13+G13+H13)</f>
        <v>11969059</v>
      </c>
      <c r="J13" s="45">
        <v>49.9</v>
      </c>
      <c r="K13" s="50">
        <v>1.2</v>
      </c>
    </row>
    <row r="14" spans="1:11" ht="19.5" customHeight="1">
      <c r="A14" s="21" t="s">
        <v>2</v>
      </c>
      <c r="B14" s="22">
        <v>829181</v>
      </c>
      <c r="C14" s="22">
        <v>389430</v>
      </c>
      <c r="D14" s="22">
        <v>390412</v>
      </c>
      <c r="E14" s="22">
        <v>1961805</v>
      </c>
      <c r="F14" s="22">
        <v>6575</v>
      </c>
      <c r="G14" s="60">
        <f>SUM(E14:F14)</f>
        <v>1968380</v>
      </c>
      <c r="H14" s="22">
        <v>314145</v>
      </c>
      <c r="I14" s="23">
        <f>SUM(B14+C14+D14+G14+H14)</f>
        <v>3891548</v>
      </c>
      <c r="J14" s="45">
        <v>49.8</v>
      </c>
      <c r="K14" s="50">
        <v>1</v>
      </c>
    </row>
    <row r="15" spans="1:11" ht="19.5" customHeight="1">
      <c r="A15" s="21" t="s">
        <v>3</v>
      </c>
      <c r="B15" s="22">
        <v>950452</v>
      </c>
      <c r="C15" s="22">
        <v>667444</v>
      </c>
      <c r="D15" s="22">
        <v>361832</v>
      </c>
      <c r="E15" s="22">
        <v>2041060</v>
      </c>
      <c r="F15" s="22">
        <v>20911</v>
      </c>
      <c r="G15" s="60">
        <f>SUM(E15:F15)</f>
        <v>2061971</v>
      </c>
      <c r="H15" s="22">
        <v>244103</v>
      </c>
      <c r="I15" s="23">
        <f>SUM(B15+C15+D15+G15+H15)</f>
        <v>4285802</v>
      </c>
      <c r="J15" s="45">
        <v>46.3</v>
      </c>
      <c r="K15" s="50">
        <v>1.4</v>
      </c>
    </row>
    <row r="16" spans="1:11" ht="19.5" customHeight="1">
      <c r="A16" s="21" t="s">
        <v>4</v>
      </c>
      <c r="B16" s="22">
        <v>688198</v>
      </c>
      <c r="C16" s="22">
        <v>396271</v>
      </c>
      <c r="D16" s="22">
        <v>303529</v>
      </c>
      <c r="E16" s="22">
        <v>1151984</v>
      </c>
      <c r="F16" s="22">
        <v>5953</v>
      </c>
      <c r="G16" s="60">
        <f>SUM(E16:F16)</f>
        <v>1157937</v>
      </c>
      <c r="H16" s="22">
        <v>339236</v>
      </c>
      <c r="I16" s="23">
        <f>SUM(B16+C16+D16+G16+H16)</f>
        <v>2885171</v>
      </c>
      <c r="J16" s="45">
        <v>42.7</v>
      </c>
      <c r="K16" s="50">
        <v>1</v>
      </c>
    </row>
    <row r="17" spans="1:11" ht="19.5" customHeight="1">
      <c r="A17" s="21" t="s">
        <v>5</v>
      </c>
      <c r="B17" s="22">
        <f>SUM(B13:B16)</f>
        <v>4567151</v>
      </c>
      <c r="C17" s="22">
        <f aca="true" t="shared" si="0" ref="C17:I17">SUM(C13:C16)</f>
        <v>3469961</v>
      </c>
      <c r="D17" s="22">
        <f t="shared" si="0"/>
        <v>1840666</v>
      </c>
      <c r="E17" s="22">
        <f t="shared" si="0"/>
        <v>11101048</v>
      </c>
      <c r="F17" s="22">
        <f t="shared" si="0"/>
        <v>88951</v>
      </c>
      <c r="G17" s="60">
        <f t="shared" si="0"/>
        <v>11189999</v>
      </c>
      <c r="H17" s="22">
        <f t="shared" si="0"/>
        <v>1963803</v>
      </c>
      <c r="I17" s="23">
        <f t="shared" si="0"/>
        <v>23031580</v>
      </c>
      <c r="J17" s="45">
        <v>48.2</v>
      </c>
      <c r="K17" s="50">
        <v>1.1</v>
      </c>
    </row>
    <row r="18" spans="1:11" ht="19.5" customHeight="1">
      <c r="A18" s="10" t="s">
        <v>21</v>
      </c>
      <c r="B18" s="22"/>
      <c r="C18" s="22"/>
      <c r="D18" s="22"/>
      <c r="E18" s="22"/>
      <c r="F18" s="22"/>
      <c r="G18" s="60"/>
      <c r="H18" s="22"/>
      <c r="I18" s="23"/>
      <c r="J18" s="45"/>
      <c r="K18" s="50"/>
    </row>
    <row r="19" spans="1:11" ht="19.5" customHeight="1">
      <c r="A19" s="24" t="s">
        <v>6</v>
      </c>
      <c r="B19" s="22">
        <f>B17/99</f>
        <v>46132.83838383838</v>
      </c>
      <c r="C19" s="22">
        <f aca="true" t="shared" si="1" ref="C19:I19">C17/99</f>
        <v>35050.11111111111</v>
      </c>
      <c r="D19" s="22">
        <f t="shared" si="1"/>
        <v>18592.58585858586</v>
      </c>
      <c r="E19" s="22">
        <f t="shared" si="1"/>
        <v>112131.79797979798</v>
      </c>
      <c r="F19" s="22">
        <f t="shared" si="1"/>
        <v>898.4949494949495</v>
      </c>
      <c r="G19" s="60">
        <f t="shared" si="1"/>
        <v>113030.29292929293</v>
      </c>
      <c r="H19" s="22">
        <f t="shared" si="1"/>
        <v>19836.39393939394</v>
      </c>
      <c r="I19" s="23">
        <f t="shared" si="1"/>
        <v>232642.22222222222</v>
      </c>
      <c r="J19" s="45">
        <v>48.2</v>
      </c>
      <c r="K19" s="50">
        <v>1.1</v>
      </c>
    </row>
    <row r="20" spans="1:11" ht="19.5" customHeight="1">
      <c r="A20" s="25" t="s">
        <v>22</v>
      </c>
      <c r="B20" s="22"/>
      <c r="C20" s="22"/>
      <c r="D20" s="22"/>
      <c r="E20" s="22"/>
      <c r="F20" s="22"/>
      <c r="G20" s="60"/>
      <c r="H20" s="22"/>
      <c r="I20" s="23"/>
      <c r="J20" s="45"/>
      <c r="K20" s="50"/>
    </row>
    <row r="21" spans="1:11" ht="19.5" customHeight="1">
      <c r="A21" s="26" t="s">
        <v>23</v>
      </c>
      <c r="B21" s="27">
        <f>B17/$I$17*100</f>
        <v>19.829950876144842</v>
      </c>
      <c r="C21" s="27">
        <f aca="true" t="shared" si="2" ref="C21:H21">C17/$I$17*100</f>
        <v>15.066100545425021</v>
      </c>
      <c r="D21" s="27">
        <f t="shared" si="2"/>
        <v>7.991922395250348</v>
      </c>
      <c r="E21" s="27">
        <f t="shared" si="2"/>
        <v>48.199246425994225</v>
      </c>
      <c r="F21" s="27">
        <f t="shared" si="2"/>
        <v>0.38621319075808086</v>
      </c>
      <c r="G21" s="61">
        <f t="shared" si="2"/>
        <v>48.5854596167523</v>
      </c>
      <c r="H21" s="27">
        <f t="shared" si="2"/>
        <v>8.526566566427487</v>
      </c>
      <c r="I21" s="28">
        <v>100</v>
      </c>
      <c r="J21" s="46"/>
      <c r="K21" s="51"/>
    </row>
    <row r="22" spans="1:11" ht="19.5" customHeight="1">
      <c r="A22" s="29"/>
      <c r="B22" s="30"/>
      <c r="C22" s="30"/>
      <c r="D22" s="30"/>
      <c r="E22" s="30"/>
      <c r="F22" s="30"/>
      <c r="G22" s="62"/>
      <c r="H22" s="30"/>
      <c r="I22" s="31"/>
      <c r="J22" s="47"/>
      <c r="K22" s="52"/>
    </row>
    <row r="23" spans="1:11" ht="19.5" customHeight="1">
      <c r="A23" s="15" t="s">
        <v>7</v>
      </c>
      <c r="B23" s="22"/>
      <c r="C23" s="22"/>
      <c r="D23" s="22"/>
      <c r="E23" s="22"/>
      <c r="F23" s="22"/>
      <c r="G23" s="60"/>
      <c r="H23" s="22"/>
      <c r="I23" s="23"/>
      <c r="J23" s="45"/>
      <c r="K23" s="50"/>
    </row>
    <row r="24" spans="1:11" ht="19.5" customHeight="1">
      <c r="A24" s="32" t="s">
        <v>24</v>
      </c>
      <c r="B24" s="22"/>
      <c r="C24" s="22"/>
      <c r="D24" s="22"/>
      <c r="E24" s="22"/>
      <c r="F24" s="22"/>
      <c r="G24" s="60"/>
      <c r="H24" s="22"/>
      <c r="I24" s="23"/>
      <c r="J24" s="45"/>
      <c r="K24" s="50"/>
    </row>
    <row r="25" spans="1:11" ht="19.5" customHeight="1">
      <c r="A25" s="21" t="s">
        <v>1</v>
      </c>
      <c r="B25" s="22">
        <v>127104</v>
      </c>
      <c r="C25" s="22">
        <v>119951</v>
      </c>
      <c r="D25" s="22">
        <v>30161</v>
      </c>
      <c r="E25" s="22">
        <v>220518</v>
      </c>
      <c r="F25" s="22">
        <v>10259</v>
      </c>
      <c r="G25" s="60">
        <f>SUM(E25:F25)</f>
        <v>230777</v>
      </c>
      <c r="H25" s="22">
        <v>51342</v>
      </c>
      <c r="I25" s="23">
        <f>SUM(B25+C25+D25+G25+H25)</f>
        <v>559335</v>
      </c>
      <c r="J25" s="45">
        <v>35</v>
      </c>
      <c r="K25" s="50">
        <v>1.1</v>
      </c>
    </row>
    <row r="26" spans="1:11" ht="19.5" customHeight="1">
      <c r="A26" s="21" t="s">
        <v>2</v>
      </c>
      <c r="B26" s="22">
        <v>244793</v>
      </c>
      <c r="C26" s="22">
        <v>229012</v>
      </c>
      <c r="D26" s="22">
        <v>53647</v>
      </c>
      <c r="E26" s="22">
        <v>240397</v>
      </c>
      <c r="F26" s="22">
        <v>6730</v>
      </c>
      <c r="G26" s="60">
        <f>SUM(E26:F26)</f>
        <v>247127</v>
      </c>
      <c r="H26" s="22">
        <v>32791</v>
      </c>
      <c r="I26" s="23">
        <f>SUM(B26+C26+D26+G26+H26)</f>
        <v>807370</v>
      </c>
      <c r="J26" s="45">
        <v>45</v>
      </c>
      <c r="K26" s="50">
        <v>1.5</v>
      </c>
    </row>
    <row r="27" spans="1:11" ht="19.5" customHeight="1">
      <c r="A27" s="21" t="s">
        <v>3</v>
      </c>
      <c r="B27" s="22">
        <v>484064</v>
      </c>
      <c r="C27" s="22">
        <v>185769</v>
      </c>
      <c r="D27" s="22">
        <v>140306</v>
      </c>
      <c r="E27" s="22">
        <v>530366</v>
      </c>
      <c r="F27" s="22">
        <v>3145</v>
      </c>
      <c r="G27" s="60">
        <f>SUM(E27:F27)</f>
        <v>533511</v>
      </c>
      <c r="H27" s="22">
        <v>95183</v>
      </c>
      <c r="I27" s="23">
        <f>SUM(B27+C27+D27+G27+H27)</f>
        <v>1438833</v>
      </c>
      <c r="J27" s="45">
        <v>39.1</v>
      </c>
      <c r="K27" s="50">
        <v>1.3</v>
      </c>
    </row>
    <row r="28" spans="1:11" ht="19.5" customHeight="1">
      <c r="A28" s="21" t="s">
        <v>4</v>
      </c>
      <c r="B28" s="22">
        <v>539513</v>
      </c>
      <c r="C28" s="22">
        <v>251862</v>
      </c>
      <c r="D28" s="22">
        <v>118737</v>
      </c>
      <c r="E28" s="22">
        <v>480387</v>
      </c>
      <c r="F28" s="22">
        <v>20103</v>
      </c>
      <c r="G28" s="60">
        <f>SUM(E28:F28)</f>
        <v>500490</v>
      </c>
      <c r="H28" s="22">
        <v>113020</v>
      </c>
      <c r="I28" s="23">
        <f>SUM(B28+C28+D28+G28+H28)</f>
        <v>1523622</v>
      </c>
      <c r="J28" s="45">
        <v>42.4</v>
      </c>
      <c r="K28" s="50">
        <v>2</v>
      </c>
    </row>
    <row r="29" spans="1:11" ht="19.5" customHeight="1">
      <c r="A29" s="21" t="s">
        <v>5</v>
      </c>
      <c r="B29" s="22">
        <f aca="true" t="shared" si="3" ref="B29:I29">SUM(B25:B28)</f>
        <v>1395474</v>
      </c>
      <c r="C29" s="22">
        <f t="shared" si="3"/>
        <v>786594</v>
      </c>
      <c r="D29" s="22">
        <f t="shared" si="3"/>
        <v>342851</v>
      </c>
      <c r="E29" s="22">
        <f t="shared" si="3"/>
        <v>1471668</v>
      </c>
      <c r="F29" s="22">
        <f t="shared" si="3"/>
        <v>40237</v>
      </c>
      <c r="G29" s="60">
        <f t="shared" si="3"/>
        <v>1511905</v>
      </c>
      <c r="H29" s="22">
        <f t="shared" si="3"/>
        <v>292336</v>
      </c>
      <c r="I29" s="23">
        <f t="shared" si="3"/>
        <v>4329160</v>
      </c>
      <c r="J29" s="45">
        <v>40.6</v>
      </c>
      <c r="K29" s="50">
        <v>1.5</v>
      </c>
    </row>
    <row r="30" spans="1:11" ht="19.5" customHeight="1">
      <c r="A30" s="19" t="s">
        <v>21</v>
      </c>
      <c r="B30" s="22"/>
      <c r="C30" s="22"/>
      <c r="D30" s="22"/>
      <c r="E30" s="22"/>
      <c r="F30" s="22"/>
      <c r="G30" s="60"/>
      <c r="H30" s="22"/>
      <c r="I30" s="23"/>
      <c r="J30" s="45"/>
      <c r="K30" s="50"/>
    </row>
    <row r="31" spans="1:11" ht="19.5" customHeight="1">
      <c r="A31" s="24" t="s">
        <v>6</v>
      </c>
      <c r="B31" s="22">
        <f>B29/75</f>
        <v>18606.32</v>
      </c>
      <c r="C31" s="22">
        <f aca="true" t="shared" si="4" ref="C31:I31">C29/75</f>
        <v>10487.92</v>
      </c>
      <c r="D31" s="22">
        <f t="shared" si="4"/>
        <v>4571.346666666666</v>
      </c>
      <c r="E31" s="22">
        <f t="shared" si="4"/>
        <v>19622.24</v>
      </c>
      <c r="F31" s="22">
        <f t="shared" si="4"/>
        <v>536.4933333333333</v>
      </c>
      <c r="G31" s="60">
        <f t="shared" si="4"/>
        <v>20158.733333333334</v>
      </c>
      <c r="H31" s="22">
        <f t="shared" si="4"/>
        <v>3897.8133333333335</v>
      </c>
      <c r="I31" s="23">
        <f t="shared" si="4"/>
        <v>57722.13333333333</v>
      </c>
      <c r="J31" s="45">
        <v>40.6</v>
      </c>
      <c r="K31" s="50">
        <v>1.5</v>
      </c>
    </row>
    <row r="32" spans="1:11" ht="19.5" customHeight="1">
      <c r="A32" s="25" t="s">
        <v>22</v>
      </c>
      <c r="B32" s="22"/>
      <c r="C32" s="22"/>
      <c r="D32" s="22"/>
      <c r="E32" s="22"/>
      <c r="F32" s="22"/>
      <c r="G32" s="60"/>
      <c r="H32" s="22"/>
      <c r="I32" s="23"/>
      <c r="J32" s="45"/>
      <c r="K32" s="50"/>
    </row>
    <row r="33" spans="1:11" ht="19.5" customHeight="1">
      <c r="A33" s="26" t="s">
        <v>23</v>
      </c>
      <c r="B33" s="33">
        <f>B29/$I$29*100</f>
        <v>32.234290254922435</v>
      </c>
      <c r="C33" s="33">
        <f aca="true" t="shared" si="5" ref="C33:H33">C29/$I$29*100</f>
        <v>18.169668018738047</v>
      </c>
      <c r="D33" s="33">
        <f t="shared" si="5"/>
        <v>7.919573312143695</v>
      </c>
      <c r="E33" s="33">
        <f t="shared" si="5"/>
        <v>33.994308364671205</v>
      </c>
      <c r="F33" s="33">
        <f t="shared" si="5"/>
        <v>0.9294412772916686</v>
      </c>
      <c r="G33" s="63">
        <f t="shared" si="5"/>
        <v>34.92374964196288</v>
      </c>
      <c r="H33" s="33">
        <f t="shared" si="5"/>
        <v>6.75271877223295</v>
      </c>
      <c r="I33" s="34">
        <v>100</v>
      </c>
      <c r="J33" s="48"/>
      <c r="K33" s="53"/>
    </row>
    <row r="34" spans="1:11" ht="19.5" customHeight="1">
      <c r="A34" s="29"/>
      <c r="B34" s="30"/>
      <c r="C34" s="30"/>
      <c r="D34" s="30"/>
      <c r="E34" s="30"/>
      <c r="F34" s="30"/>
      <c r="G34" s="62"/>
      <c r="H34" s="30"/>
      <c r="I34" s="31"/>
      <c r="J34" s="47"/>
      <c r="K34" s="52"/>
    </row>
    <row r="35" spans="1:11" ht="19.5" customHeight="1">
      <c r="A35" s="15" t="s">
        <v>8</v>
      </c>
      <c r="B35" s="22"/>
      <c r="C35" s="22"/>
      <c r="D35" s="22"/>
      <c r="E35" s="22"/>
      <c r="F35" s="22"/>
      <c r="G35" s="60"/>
      <c r="H35" s="22"/>
      <c r="I35" s="23"/>
      <c r="J35" s="45"/>
      <c r="K35" s="50"/>
    </row>
    <row r="36" spans="1:11" ht="19.5" customHeight="1">
      <c r="A36" s="19" t="s">
        <v>25</v>
      </c>
      <c r="B36" s="22"/>
      <c r="C36" s="22"/>
      <c r="D36" s="22"/>
      <c r="E36" s="22"/>
      <c r="F36" s="22"/>
      <c r="G36" s="60"/>
      <c r="H36" s="22"/>
      <c r="I36" s="23"/>
      <c r="J36" s="45"/>
      <c r="K36" s="50"/>
    </row>
    <row r="37" spans="1:11" ht="19.5" customHeight="1">
      <c r="A37" s="21" t="s">
        <v>9</v>
      </c>
      <c r="B37" s="22">
        <v>2010441</v>
      </c>
      <c r="C37" s="22">
        <v>1910957</v>
      </c>
      <c r="D37" s="22">
        <v>736213</v>
      </c>
      <c r="E37" s="22">
        <v>3255269</v>
      </c>
      <c r="F37" s="22">
        <v>117278</v>
      </c>
      <c r="G37" s="60">
        <f>SUM(E37:F37)</f>
        <v>3372547</v>
      </c>
      <c r="H37" s="22">
        <v>1267698</v>
      </c>
      <c r="I37" s="23">
        <f>SUM(B37+C37+D37+G37+H37)</f>
        <v>9297856</v>
      </c>
      <c r="J37" s="45">
        <v>40.5</v>
      </c>
      <c r="K37" s="50">
        <v>1.4</v>
      </c>
    </row>
    <row r="38" spans="1:11" ht="19.5" customHeight="1">
      <c r="A38" s="21" t="s">
        <v>10</v>
      </c>
      <c r="B38" s="22">
        <v>3540742</v>
      </c>
      <c r="C38" s="22">
        <v>3191105</v>
      </c>
      <c r="D38" s="22">
        <v>893608</v>
      </c>
      <c r="E38" s="22">
        <v>3964841</v>
      </c>
      <c r="F38" s="22">
        <v>196878</v>
      </c>
      <c r="G38" s="60">
        <f>SUM(E38:F38)</f>
        <v>4161719</v>
      </c>
      <c r="H38" s="22">
        <v>1306548</v>
      </c>
      <c r="I38" s="23">
        <f>SUM(B38+C38+D38+G38+H38)</f>
        <v>13093722</v>
      </c>
      <c r="J38" s="45">
        <v>39.2</v>
      </c>
      <c r="K38" s="50">
        <v>2.1</v>
      </c>
    </row>
    <row r="39" spans="1:11" ht="19.5" customHeight="1">
      <c r="A39" s="21" t="s">
        <v>11</v>
      </c>
      <c r="B39" s="22">
        <v>5882715</v>
      </c>
      <c r="C39" s="22">
        <v>2871277</v>
      </c>
      <c r="D39" s="22">
        <v>1445558</v>
      </c>
      <c r="E39" s="22">
        <v>4737984</v>
      </c>
      <c r="F39" s="22">
        <v>79366</v>
      </c>
      <c r="G39" s="60">
        <f>SUM(E39:F39)</f>
        <v>4817350</v>
      </c>
      <c r="H39" s="22">
        <v>1604749</v>
      </c>
      <c r="I39" s="23">
        <f>SUM(B39+C39+D39+G39+H39)</f>
        <v>16621649</v>
      </c>
      <c r="J39" s="45">
        <v>41.8</v>
      </c>
      <c r="K39" s="50">
        <v>1.6</v>
      </c>
    </row>
    <row r="40" spans="1:11" ht="19.5" customHeight="1">
      <c r="A40" s="21" t="s">
        <v>12</v>
      </c>
      <c r="B40" s="22">
        <v>2884626</v>
      </c>
      <c r="C40" s="22">
        <v>1464684</v>
      </c>
      <c r="D40" s="22">
        <v>743321</v>
      </c>
      <c r="E40" s="22">
        <v>2695102</v>
      </c>
      <c r="F40" s="22">
        <v>63078</v>
      </c>
      <c r="G40" s="60">
        <f>SUM(E40:F40)</f>
        <v>2758180</v>
      </c>
      <c r="H40" s="22">
        <v>744348</v>
      </c>
      <c r="I40" s="23">
        <f>SUM(B40+C40+D40+G40+H40)</f>
        <v>8595159</v>
      </c>
      <c r="J40" s="45">
        <v>41.6</v>
      </c>
      <c r="K40" s="50">
        <v>1.1</v>
      </c>
    </row>
    <row r="41" spans="1:11" ht="19.5" customHeight="1">
      <c r="A41" s="21" t="s">
        <v>5</v>
      </c>
      <c r="B41" s="22">
        <f aca="true" t="shared" si="6" ref="B41:I41">SUM(B37:B40)</f>
        <v>14318524</v>
      </c>
      <c r="C41" s="22">
        <f t="shared" si="6"/>
        <v>9438023</v>
      </c>
      <c r="D41" s="22">
        <f t="shared" si="6"/>
        <v>3818700</v>
      </c>
      <c r="E41" s="22">
        <f t="shared" si="6"/>
        <v>14653196</v>
      </c>
      <c r="F41" s="22">
        <f t="shared" si="6"/>
        <v>456600</v>
      </c>
      <c r="G41" s="60">
        <f t="shared" si="6"/>
        <v>15109796</v>
      </c>
      <c r="H41" s="22">
        <f t="shared" si="6"/>
        <v>4923343</v>
      </c>
      <c r="I41" s="23">
        <f t="shared" si="6"/>
        <v>47608386</v>
      </c>
      <c r="J41" s="45">
        <v>40.8</v>
      </c>
      <c r="K41" s="50">
        <v>1.5</v>
      </c>
    </row>
    <row r="42" spans="1:11" ht="19.5" customHeight="1">
      <c r="A42" s="19" t="s">
        <v>21</v>
      </c>
      <c r="B42" s="22"/>
      <c r="C42" s="22"/>
      <c r="D42" s="22"/>
      <c r="E42" s="22"/>
      <c r="F42" s="22"/>
      <c r="G42" s="60"/>
      <c r="H42" s="22"/>
      <c r="I42" s="23"/>
      <c r="J42" s="45"/>
      <c r="K42" s="50"/>
    </row>
    <row r="43" spans="1:11" ht="19.5" customHeight="1">
      <c r="A43" s="24" t="s">
        <v>6</v>
      </c>
      <c r="B43" s="22">
        <f>B41/512</f>
        <v>27965.8671875</v>
      </c>
      <c r="C43" s="22">
        <f aca="true" t="shared" si="7" ref="C43:I43">C41/512</f>
        <v>18433.638671875</v>
      </c>
      <c r="D43" s="22">
        <f t="shared" si="7"/>
        <v>7458.3984375</v>
      </c>
      <c r="E43" s="22">
        <f t="shared" si="7"/>
        <v>28619.5234375</v>
      </c>
      <c r="F43" s="22">
        <f t="shared" si="7"/>
        <v>891.796875</v>
      </c>
      <c r="G43" s="60">
        <f t="shared" si="7"/>
        <v>29511.3203125</v>
      </c>
      <c r="H43" s="22">
        <f t="shared" si="7"/>
        <v>9615.904296875</v>
      </c>
      <c r="I43" s="23">
        <f t="shared" si="7"/>
        <v>92985.12890625</v>
      </c>
      <c r="J43" s="45">
        <v>40.8</v>
      </c>
      <c r="K43" s="50">
        <v>1.5</v>
      </c>
    </row>
    <row r="44" spans="1:11" ht="19.5" customHeight="1">
      <c r="A44" s="25" t="s">
        <v>22</v>
      </c>
      <c r="B44" s="22"/>
      <c r="C44" s="22"/>
      <c r="D44" s="22"/>
      <c r="E44" s="22"/>
      <c r="F44" s="22"/>
      <c r="G44" s="60"/>
      <c r="H44" s="22"/>
      <c r="I44" s="23"/>
      <c r="J44" s="45"/>
      <c r="K44" s="50"/>
    </row>
    <row r="45" spans="1:11" ht="19.5" customHeight="1">
      <c r="A45" s="26" t="s">
        <v>23</v>
      </c>
      <c r="B45" s="35">
        <f>B41/$I$41*100</f>
        <v>30.07563415403328</v>
      </c>
      <c r="C45" s="35">
        <f aca="true" t="shared" si="8" ref="C45:H45">C41/$I$41*100</f>
        <v>19.8242868388775</v>
      </c>
      <c r="D45" s="35">
        <f t="shared" si="8"/>
        <v>8.021065868521566</v>
      </c>
      <c r="E45" s="35">
        <f t="shared" si="8"/>
        <v>30.778602744482875</v>
      </c>
      <c r="F45" s="35">
        <f t="shared" si="8"/>
        <v>0.95907473107784</v>
      </c>
      <c r="G45" s="64">
        <f t="shared" si="8"/>
        <v>31.73767747556071</v>
      </c>
      <c r="H45" s="35">
        <f t="shared" si="8"/>
        <v>10.341335663006932</v>
      </c>
      <c r="I45" s="36">
        <v>100</v>
      </c>
      <c r="J45" s="48"/>
      <c r="K45" s="53"/>
    </row>
    <row r="46" spans="1:11" ht="19.5" customHeight="1">
      <c r="A46" s="29"/>
      <c r="B46" s="30"/>
      <c r="C46" s="30"/>
      <c r="D46" s="30"/>
      <c r="E46" s="30"/>
      <c r="F46" s="30"/>
      <c r="G46" s="62"/>
      <c r="H46" s="30"/>
      <c r="I46" s="31"/>
      <c r="J46" s="47"/>
      <c r="K46" s="52"/>
    </row>
    <row r="47" spans="1:11" ht="19.5" customHeight="1">
      <c r="A47" s="15" t="s">
        <v>13</v>
      </c>
      <c r="B47" s="22">
        <f>B17+B29+B41</f>
        <v>20281149</v>
      </c>
      <c r="C47" s="22">
        <f aca="true" t="shared" si="9" ref="C47:I47">C17+C29+C41</f>
        <v>13694578</v>
      </c>
      <c r="D47" s="22">
        <f t="shared" si="9"/>
        <v>6002217</v>
      </c>
      <c r="E47" s="22">
        <f t="shared" si="9"/>
        <v>27225912</v>
      </c>
      <c r="F47" s="22">
        <f t="shared" si="9"/>
        <v>585788</v>
      </c>
      <c r="G47" s="60">
        <f t="shared" si="9"/>
        <v>27811700</v>
      </c>
      <c r="H47" s="22">
        <f t="shared" si="9"/>
        <v>7179482</v>
      </c>
      <c r="I47" s="23">
        <f t="shared" si="9"/>
        <v>74969126</v>
      </c>
      <c r="J47" s="45">
        <v>42.8</v>
      </c>
      <c r="K47" s="50">
        <v>1.4</v>
      </c>
    </row>
    <row r="48" spans="1:11" ht="19.5" customHeight="1">
      <c r="A48" s="19" t="s">
        <v>26</v>
      </c>
      <c r="B48" s="22"/>
      <c r="C48" s="22"/>
      <c r="D48" s="22"/>
      <c r="E48" s="22"/>
      <c r="F48" s="22"/>
      <c r="G48" s="60"/>
      <c r="H48" s="22"/>
      <c r="I48" s="23"/>
      <c r="J48" s="45"/>
      <c r="K48" s="50"/>
    </row>
    <row r="49" spans="1:11" ht="19.5" customHeight="1">
      <c r="A49" s="37" t="s">
        <v>27</v>
      </c>
      <c r="B49" s="22">
        <f>B47/686</f>
        <v>29564.35714285714</v>
      </c>
      <c r="C49" s="22">
        <f aca="true" t="shared" si="10" ref="C49:I49">C47/686</f>
        <v>19962.9416909621</v>
      </c>
      <c r="D49" s="22">
        <f t="shared" si="10"/>
        <v>8749.58746355685</v>
      </c>
      <c r="E49" s="22">
        <f t="shared" si="10"/>
        <v>39687.91836734694</v>
      </c>
      <c r="F49" s="22">
        <f t="shared" si="10"/>
        <v>853.9183673469388</v>
      </c>
      <c r="G49" s="60">
        <f t="shared" si="10"/>
        <v>40541.836734693876</v>
      </c>
      <c r="H49" s="22">
        <f t="shared" si="10"/>
        <v>10465.71720116618</v>
      </c>
      <c r="I49" s="23">
        <f t="shared" si="10"/>
        <v>109284.44023323615</v>
      </c>
      <c r="J49" s="45">
        <v>42.8</v>
      </c>
      <c r="K49" s="50">
        <v>1.4</v>
      </c>
    </row>
    <row r="50" spans="1:11" ht="19.5" customHeight="1">
      <c r="A50" s="25" t="s">
        <v>28</v>
      </c>
      <c r="B50" s="22"/>
      <c r="C50" s="22"/>
      <c r="D50" s="22"/>
      <c r="E50" s="22"/>
      <c r="F50" s="22"/>
      <c r="G50" s="60"/>
      <c r="H50" s="22"/>
      <c r="I50" s="23"/>
      <c r="J50" s="45"/>
      <c r="K50" s="50"/>
    </row>
    <row r="51" spans="1:11" ht="19.5" customHeight="1" thickBot="1">
      <c r="A51" s="38" t="s">
        <v>23</v>
      </c>
      <c r="B51" s="39">
        <f>B47/$I$47*100</f>
        <v>27.05266832108994</v>
      </c>
      <c r="C51" s="39">
        <f aca="true" t="shared" si="11" ref="C51:I51">C47/$I$47*100</f>
        <v>18.266956987066916</v>
      </c>
      <c r="D51" s="39">
        <f t="shared" si="11"/>
        <v>8.006251800241076</v>
      </c>
      <c r="E51" s="39">
        <f t="shared" si="11"/>
        <v>36.31616567065221</v>
      </c>
      <c r="F51" s="39">
        <f t="shared" si="11"/>
        <v>0.7813723211872579</v>
      </c>
      <c r="G51" s="65">
        <f t="shared" si="11"/>
        <v>37.09753799183947</v>
      </c>
      <c r="H51" s="39">
        <f t="shared" si="11"/>
        <v>9.576584899762604</v>
      </c>
      <c r="I51" s="40">
        <f t="shared" si="11"/>
        <v>100</v>
      </c>
      <c r="J51" s="49"/>
      <c r="K51" s="54"/>
    </row>
  </sheetData>
  <mergeCells count="11">
    <mergeCell ref="A6:A7"/>
    <mergeCell ref="H6:H7"/>
    <mergeCell ref="I6:I7"/>
    <mergeCell ref="J6:J9"/>
    <mergeCell ref="B6:C6"/>
    <mergeCell ref="C7:C8"/>
    <mergeCell ref="B7:B8"/>
    <mergeCell ref="K6:K9"/>
    <mergeCell ref="D6:G6"/>
    <mergeCell ref="E7:G7"/>
    <mergeCell ref="D7:D8"/>
  </mergeCells>
  <printOptions/>
  <pageMargins left="0.7874015748031497" right="0.7874015748031497" top="0.7874015748031497" bottom="0.7874015748031497" header="0" footer="0"/>
  <pageSetup firstPageNumber="32" useFirstPageNumber="1" fitToWidth="0" fitToHeight="1" horizontalDpi="600" verticalDpi="600" orientation="portrait" paperSize="9" scale="78" r:id="rId1"/>
  <headerFooter alignWithMargins="0">
    <oddFooter>&amp;C&amp;"ＭＳ 明朝,標準"&amp;P</oddFooter>
  </headerFooter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2003-03-27T06:40:02Z</cp:lastPrinted>
  <dcterms:created xsi:type="dcterms:W3CDTF">1997-01-08T22:48:59Z</dcterms:created>
  <dcterms:modified xsi:type="dcterms:W3CDTF">2003-03-27T06:40:08Z</dcterms:modified>
  <cp:category/>
  <cp:version/>
  <cp:contentType/>
  <cp:contentStatus/>
</cp:coreProperties>
</file>