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図書" sheetId="1" r:id="rId1"/>
  </sheets>
  <definedNames>
    <definedName name="_xlnm.Print_Area" localSheetId="0">'図書'!$A$1:$M$48</definedName>
  </definedNames>
  <calcPr fullCalcOnLoad="1"/>
</workbook>
</file>

<file path=xl/sharedStrings.xml><?xml version="1.0" encoding="utf-8"?>
<sst xmlns="http://schemas.openxmlformats.org/spreadsheetml/2006/main" count="83" uniqueCount="39">
  <si>
    <t>国立大学</t>
  </si>
  <si>
    <t>Ａ</t>
  </si>
  <si>
    <t>B</t>
  </si>
  <si>
    <t>C</t>
  </si>
  <si>
    <t>D</t>
  </si>
  <si>
    <t>計</t>
  </si>
  <si>
    <t>１大学平均</t>
  </si>
  <si>
    <t>公立大学</t>
  </si>
  <si>
    <t>私立大学</t>
  </si>
  <si>
    <t>Ａ</t>
  </si>
  <si>
    <t>B</t>
  </si>
  <si>
    <t>C</t>
  </si>
  <si>
    <t>D</t>
  </si>
  <si>
    <t>合計</t>
  </si>
  <si>
    <t>和</t>
  </si>
  <si>
    <t>洋</t>
  </si>
  <si>
    <t>区　　分</t>
  </si>
  <si>
    <t>そ     の     他       Others</t>
  </si>
  <si>
    <t>Section</t>
  </si>
  <si>
    <t>冊</t>
  </si>
  <si>
    <t>冊</t>
  </si>
  <si>
    <t>National univ.</t>
  </si>
  <si>
    <t>Total</t>
  </si>
  <si>
    <t>Average</t>
  </si>
  <si>
    <t>構成比(%)</t>
  </si>
  <si>
    <t>Local public univ.</t>
  </si>
  <si>
    <t>Private univ.</t>
  </si>
  <si>
    <t>総平均</t>
  </si>
  <si>
    <t>Average</t>
  </si>
  <si>
    <t>Grand total</t>
  </si>
  <si>
    <t>4-1　図書受入数　VOLUMES ADDED</t>
  </si>
  <si>
    <t>4.　図書・雑誌受入数（平成13年度）  ACQUISITIONS(2001)</t>
  </si>
  <si>
    <t>（平成13年度）</t>
  </si>
  <si>
    <t>Japanese</t>
  </si>
  <si>
    <t>Foreign</t>
  </si>
  <si>
    <t>Total</t>
  </si>
  <si>
    <t>購       入　     Purchase</t>
  </si>
  <si>
    <t>寄       贈      Gift</t>
  </si>
  <si>
    <t>合       計     Total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</si>
</sst>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_);[Red]\(#,##0.0\)"/>
    <numFmt numFmtId="179" formatCode="#,##0_ "/>
    <numFmt numFmtId="180" formatCode="#,##0.0_ "/>
    <numFmt numFmtId="181" formatCode="0.0_);[Red]\(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179" fontId="2" fillId="0" borderId="7" xfId="0" applyNumberFormat="1" applyFont="1" applyBorder="1" applyAlignment="1">
      <alignment/>
    </xf>
    <xf numFmtId="179" fontId="2" fillId="0" borderId="8" xfId="0" applyNumberFormat="1" applyFont="1" applyBorder="1" applyAlignment="1">
      <alignment/>
    </xf>
    <xf numFmtId="179" fontId="2" fillId="0" borderId="9" xfId="0" applyNumberFormat="1" applyFont="1" applyBorder="1" applyAlignment="1">
      <alignment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179" fontId="3" fillId="0" borderId="7" xfId="0" applyNumberFormat="1" applyFont="1" applyBorder="1" applyAlignment="1">
      <alignment/>
    </xf>
    <xf numFmtId="179" fontId="3" fillId="0" borderId="8" xfId="0" applyNumberFormat="1" applyFont="1" applyBorder="1" applyAlignment="1">
      <alignment/>
    </xf>
    <xf numFmtId="179" fontId="3" fillId="0" borderId="9" xfId="0" applyNumberFormat="1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180" fontId="3" fillId="0" borderId="3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3" fillId="0" borderId="4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179" fontId="3" fillId="0" borderId="1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3" fillId="0" borderId="5" xfId="0" applyFont="1" applyBorder="1" applyAlignment="1">
      <alignment horizontal="center" vertical="top" shrinkToFit="1"/>
    </xf>
    <xf numFmtId="180" fontId="3" fillId="0" borderId="3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4" xfId="0" applyNumberFormat="1" applyFont="1" applyBorder="1" applyAlignment="1">
      <alignment/>
    </xf>
    <xf numFmtId="181" fontId="3" fillId="0" borderId="3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81" fontId="3" fillId="0" borderId="4" xfId="0" applyNumberFormat="1" applyFont="1" applyBorder="1" applyAlignment="1">
      <alignment/>
    </xf>
    <xf numFmtId="0" fontId="2" fillId="0" borderId="5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center"/>
    </xf>
    <xf numFmtId="181" fontId="3" fillId="0" borderId="15" xfId="0" applyNumberFormat="1" applyFont="1" applyBorder="1" applyAlignment="1">
      <alignment/>
    </xf>
    <xf numFmtId="181" fontId="3" fillId="0" borderId="16" xfId="0" applyNumberFormat="1" applyFont="1" applyBorder="1" applyAlignment="1">
      <alignment/>
    </xf>
    <xf numFmtId="181" fontId="3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79" fontId="2" fillId="0" borderId="6" xfId="0" applyNumberFormat="1" applyFont="1" applyBorder="1" applyAlignment="1">
      <alignment/>
    </xf>
    <xf numFmtId="179" fontId="3" fillId="0" borderId="6" xfId="0" applyNumberFormat="1" applyFont="1" applyBorder="1" applyAlignment="1">
      <alignment/>
    </xf>
    <xf numFmtId="180" fontId="3" fillId="0" borderId="19" xfId="0" applyNumberFormat="1" applyFont="1" applyFill="1" applyBorder="1" applyAlignment="1">
      <alignment/>
    </xf>
    <xf numFmtId="179" fontId="3" fillId="0" borderId="18" xfId="0" applyNumberFormat="1" applyFont="1" applyBorder="1" applyAlignment="1">
      <alignment/>
    </xf>
    <xf numFmtId="180" fontId="3" fillId="0" borderId="19" xfId="0" applyNumberFormat="1" applyFont="1" applyBorder="1" applyAlignment="1">
      <alignment/>
    </xf>
    <xf numFmtId="181" fontId="3" fillId="0" borderId="19" xfId="0" applyNumberFormat="1" applyFont="1" applyBorder="1" applyAlignment="1">
      <alignment/>
    </xf>
    <xf numFmtId="181" fontId="3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M38" sqref="M38"/>
    </sheetView>
  </sheetViews>
  <sheetFormatPr defaultColWidth="9.00390625" defaultRowHeight="13.5"/>
  <cols>
    <col min="1" max="1" width="16.00390625" style="2" customWidth="1"/>
    <col min="2" max="13" width="14.625" style="2" customWidth="1"/>
    <col min="14" max="16384" width="9.00390625" style="2" customWidth="1"/>
  </cols>
  <sheetData>
    <row r="1" s="1" customFormat="1" ht="19.5" customHeight="1">
      <c r="A1" s="48" t="s">
        <v>31</v>
      </c>
    </row>
    <row r="2" s="1" customFormat="1" ht="19.5" customHeight="1">
      <c r="A2" s="49" t="s">
        <v>30</v>
      </c>
    </row>
    <row r="3" spans="9:13" ht="23.25" customHeight="1" thickBot="1">
      <c r="I3" s="3"/>
      <c r="J3" s="3"/>
      <c r="L3" s="3"/>
      <c r="M3" s="3" t="s">
        <v>32</v>
      </c>
    </row>
    <row r="4" spans="1:13" s="4" customFormat="1" ht="19.5" customHeight="1">
      <c r="A4" s="62" t="s">
        <v>16</v>
      </c>
      <c r="B4" s="60" t="s">
        <v>36</v>
      </c>
      <c r="C4" s="60"/>
      <c r="D4" s="60"/>
      <c r="E4" s="60" t="s">
        <v>37</v>
      </c>
      <c r="F4" s="60"/>
      <c r="G4" s="60"/>
      <c r="H4" s="64" t="s">
        <v>17</v>
      </c>
      <c r="I4" s="60"/>
      <c r="J4" s="60"/>
      <c r="K4" s="60" t="s">
        <v>38</v>
      </c>
      <c r="L4" s="60"/>
      <c r="M4" s="61"/>
    </row>
    <row r="5" spans="1:13" s="4" customFormat="1" ht="19.5" customHeight="1">
      <c r="A5" s="63"/>
      <c r="B5" s="5" t="s">
        <v>14</v>
      </c>
      <c r="C5" s="5" t="s">
        <v>15</v>
      </c>
      <c r="D5" s="5" t="s">
        <v>5</v>
      </c>
      <c r="E5" s="5" t="s">
        <v>14</v>
      </c>
      <c r="F5" s="5" t="s">
        <v>15</v>
      </c>
      <c r="G5" s="5" t="s">
        <v>5</v>
      </c>
      <c r="H5" s="51" t="s">
        <v>14</v>
      </c>
      <c r="I5" s="5" t="s">
        <v>15</v>
      </c>
      <c r="J5" s="5" t="s">
        <v>5</v>
      </c>
      <c r="K5" s="5" t="s">
        <v>14</v>
      </c>
      <c r="L5" s="5" t="s">
        <v>15</v>
      </c>
      <c r="M5" s="50" t="s">
        <v>5</v>
      </c>
    </row>
    <row r="6" spans="1:13" s="4" customFormat="1" ht="19.5" customHeight="1">
      <c r="A6" s="6" t="s">
        <v>18</v>
      </c>
      <c r="B6" s="7" t="s">
        <v>33</v>
      </c>
      <c r="C6" s="7" t="s">
        <v>34</v>
      </c>
      <c r="D6" s="7" t="s">
        <v>35</v>
      </c>
      <c r="E6" s="7" t="s">
        <v>33</v>
      </c>
      <c r="F6" s="7" t="s">
        <v>34</v>
      </c>
      <c r="G6" s="7" t="s">
        <v>35</v>
      </c>
      <c r="H6" s="52" t="s">
        <v>33</v>
      </c>
      <c r="I6" s="7" t="s">
        <v>34</v>
      </c>
      <c r="J6" s="7" t="s">
        <v>35</v>
      </c>
      <c r="K6" s="7" t="s">
        <v>33</v>
      </c>
      <c r="L6" s="7" t="s">
        <v>34</v>
      </c>
      <c r="M6" s="8" t="s">
        <v>35</v>
      </c>
    </row>
    <row r="7" spans="1:13" s="14" customFormat="1" ht="19.5" customHeight="1">
      <c r="A7" s="9"/>
      <c r="B7" s="10" t="s">
        <v>19</v>
      </c>
      <c r="C7" s="11" t="s">
        <v>20</v>
      </c>
      <c r="D7" s="11" t="s">
        <v>20</v>
      </c>
      <c r="E7" s="11" t="s">
        <v>20</v>
      </c>
      <c r="F7" s="11" t="s">
        <v>20</v>
      </c>
      <c r="G7" s="11" t="s">
        <v>20</v>
      </c>
      <c r="H7" s="10" t="s">
        <v>20</v>
      </c>
      <c r="I7" s="12" t="s">
        <v>20</v>
      </c>
      <c r="J7" s="11" t="s">
        <v>20</v>
      </c>
      <c r="K7" s="11" t="s">
        <v>20</v>
      </c>
      <c r="L7" s="12" t="s">
        <v>20</v>
      </c>
      <c r="M7" s="13" t="s">
        <v>20</v>
      </c>
    </row>
    <row r="8" spans="1:13" ht="19.5" customHeight="1">
      <c r="A8" s="15" t="s">
        <v>0</v>
      </c>
      <c r="B8" s="16"/>
      <c r="C8" s="17"/>
      <c r="D8" s="17"/>
      <c r="E8" s="17"/>
      <c r="F8" s="17"/>
      <c r="G8" s="17"/>
      <c r="H8" s="53"/>
      <c r="I8" s="18"/>
      <c r="J8" s="17"/>
      <c r="K8" s="17"/>
      <c r="L8" s="18"/>
      <c r="M8" s="19"/>
    </row>
    <row r="9" spans="1:13" ht="19.5" customHeight="1">
      <c r="A9" s="20" t="s">
        <v>21</v>
      </c>
      <c r="B9" s="21"/>
      <c r="C9" s="17"/>
      <c r="D9" s="17"/>
      <c r="E9" s="17"/>
      <c r="F9" s="17"/>
      <c r="G9" s="17"/>
      <c r="H9" s="53"/>
      <c r="I9" s="18"/>
      <c r="J9" s="17"/>
      <c r="K9" s="17"/>
      <c r="L9" s="18"/>
      <c r="M9" s="19"/>
    </row>
    <row r="10" spans="1:13" ht="19.5" customHeight="1">
      <c r="A10" s="22" t="s">
        <v>1</v>
      </c>
      <c r="B10" s="23">
        <v>313036</v>
      </c>
      <c r="C10" s="23">
        <v>162311</v>
      </c>
      <c r="D10" s="23">
        <f>SUM(B10:C10)</f>
        <v>475347</v>
      </c>
      <c r="E10" s="23">
        <v>102767</v>
      </c>
      <c r="F10" s="23">
        <v>47034</v>
      </c>
      <c r="G10" s="23">
        <f>SUM(E10:F10)</f>
        <v>149801</v>
      </c>
      <c r="H10" s="54">
        <v>76867</v>
      </c>
      <c r="I10" s="24">
        <v>166977</v>
      </c>
      <c r="J10" s="23">
        <f>SUM(H10:I10)</f>
        <v>243844</v>
      </c>
      <c r="K10" s="23">
        <f>SUM(B10+E10+H10)</f>
        <v>492670</v>
      </c>
      <c r="L10" s="24">
        <f>C10+F10+I10</f>
        <v>376322</v>
      </c>
      <c r="M10" s="25">
        <f>SUM(K10:L10)</f>
        <v>868992</v>
      </c>
    </row>
    <row r="11" spans="1:13" ht="19.5" customHeight="1">
      <c r="A11" s="22" t="s">
        <v>2</v>
      </c>
      <c r="B11" s="23">
        <v>158595</v>
      </c>
      <c r="C11" s="23">
        <v>33805</v>
      </c>
      <c r="D11" s="23">
        <f>SUM(B11:C11)</f>
        <v>192400</v>
      </c>
      <c r="E11" s="23">
        <v>31982</v>
      </c>
      <c r="F11" s="23">
        <v>12648</v>
      </c>
      <c r="G11" s="23">
        <f>SUM(E11:F11)</f>
        <v>44630</v>
      </c>
      <c r="H11" s="54">
        <v>24925</v>
      </c>
      <c r="I11" s="24">
        <v>40235</v>
      </c>
      <c r="J11" s="23">
        <f>SUM(H11:I11)</f>
        <v>65160</v>
      </c>
      <c r="K11" s="23">
        <f>SUM(B11+E11+H11)</f>
        <v>215502</v>
      </c>
      <c r="L11" s="24">
        <f>C11+F11+I11</f>
        <v>86688</v>
      </c>
      <c r="M11" s="25">
        <f>SUM(K11:L11)</f>
        <v>302190</v>
      </c>
    </row>
    <row r="12" spans="1:13" ht="19.5" customHeight="1">
      <c r="A12" s="22" t="s">
        <v>3</v>
      </c>
      <c r="B12" s="23">
        <v>144928</v>
      </c>
      <c r="C12" s="23">
        <v>47836</v>
      </c>
      <c r="D12" s="23">
        <f>SUM(B12:C12)</f>
        <v>192764</v>
      </c>
      <c r="E12" s="23">
        <v>32486</v>
      </c>
      <c r="F12" s="23">
        <v>9440</v>
      </c>
      <c r="G12" s="23">
        <f>SUM(E12:F12)</f>
        <v>41926</v>
      </c>
      <c r="H12" s="54">
        <v>21957</v>
      </c>
      <c r="I12" s="24">
        <v>41155</v>
      </c>
      <c r="J12" s="23">
        <f>SUM(H12:I12)</f>
        <v>63112</v>
      </c>
      <c r="K12" s="23">
        <f>SUM(B12+E12+H12)</f>
        <v>199371</v>
      </c>
      <c r="L12" s="24">
        <f>C12+F12+I12</f>
        <v>98431</v>
      </c>
      <c r="M12" s="25">
        <f>SUM(K12:L12)</f>
        <v>297802</v>
      </c>
    </row>
    <row r="13" spans="1:13" ht="19.5" customHeight="1">
      <c r="A13" s="22" t="s">
        <v>4</v>
      </c>
      <c r="B13" s="23">
        <v>143591</v>
      </c>
      <c r="C13" s="23">
        <v>49171</v>
      </c>
      <c r="D13" s="23">
        <f>SUM(B13:C13)</f>
        <v>192762</v>
      </c>
      <c r="E13" s="23">
        <v>23887</v>
      </c>
      <c r="F13" s="23">
        <v>6475</v>
      </c>
      <c r="G13" s="23">
        <f>SUM(E13:F13)</f>
        <v>30362</v>
      </c>
      <c r="H13" s="54">
        <v>16130</v>
      </c>
      <c r="I13" s="24">
        <v>19357</v>
      </c>
      <c r="J13" s="23">
        <f>SUM(H13:I13)</f>
        <v>35487</v>
      </c>
      <c r="K13" s="23">
        <f>SUM(B13+E13+H13)</f>
        <v>183608</v>
      </c>
      <c r="L13" s="24">
        <f>C13+F13+I13</f>
        <v>75003</v>
      </c>
      <c r="M13" s="25">
        <f>SUM(K13:L13)</f>
        <v>258611</v>
      </c>
    </row>
    <row r="14" spans="1:13" ht="19.5" customHeight="1">
      <c r="A14" s="22" t="s">
        <v>5</v>
      </c>
      <c r="B14" s="23">
        <f>SUM(B10:B13)</f>
        <v>760150</v>
      </c>
      <c r="C14" s="23">
        <f aca="true" t="shared" si="0" ref="C14:M14">SUM(C10:C13)</f>
        <v>293123</v>
      </c>
      <c r="D14" s="23">
        <f t="shared" si="0"/>
        <v>1053273</v>
      </c>
      <c r="E14" s="23">
        <f t="shared" si="0"/>
        <v>191122</v>
      </c>
      <c r="F14" s="23">
        <f t="shared" si="0"/>
        <v>75597</v>
      </c>
      <c r="G14" s="23">
        <f t="shared" si="0"/>
        <v>266719</v>
      </c>
      <c r="H14" s="54">
        <f t="shared" si="0"/>
        <v>139879</v>
      </c>
      <c r="I14" s="24">
        <f t="shared" si="0"/>
        <v>267724</v>
      </c>
      <c r="J14" s="23">
        <f t="shared" si="0"/>
        <v>407603</v>
      </c>
      <c r="K14" s="23">
        <f t="shared" si="0"/>
        <v>1091151</v>
      </c>
      <c r="L14" s="24">
        <f t="shared" si="0"/>
        <v>636444</v>
      </c>
      <c r="M14" s="25">
        <f t="shared" si="0"/>
        <v>1727595</v>
      </c>
    </row>
    <row r="15" spans="1:13" ht="19.5" customHeight="1">
      <c r="A15" s="9" t="s">
        <v>22</v>
      </c>
      <c r="B15" s="23"/>
      <c r="C15" s="23"/>
      <c r="D15" s="23"/>
      <c r="E15" s="23"/>
      <c r="F15" s="23"/>
      <c r="G15" s="23"/>
      <c r="H15" s="54"/>
      <c r="I15" s="24"/>
      <c r="J15" s="23"/>
      <c r="K15" s="23"/>
      <c r="L15" s="24"/>
      <c r="M15" s="25"/>
    </row>
    <row r="16" spans="1:13" ht="19.5" customHeight="1">
      <c r="A16" s="26" t="s">
        <v>6</v>
      </c>
      <c r="B16" s="23">
        <f>B14/99</f>
        <v>7678.282828282829</v>
      </c>
      <c r="C16" s="23">
        <f aca="true" t="shared" si="1" ref="C16:M16">C14/99</f>
        <v>2960.838383838384</v>
      </c>
      <c r="D16" s="23">
        <f t="shared" si="1"/>
        <v>10639.121212121212</v>
      </c>
      <c r="E16" s="23">
        <f t="shared" si="1"/>
        <v>1930.5252525252524</v>
      </c>
      <c r="F16" s="23">
        <f t="shared" si="1"/>
        <v>763.6060606060606</v>
      </c>
      <c r="G16" s="23">
        <f t="shared" si="1"/>
        <v>2694.131313131313</v>
      </c>
      <c r="H16" s="54">
        <f t="shared" si="1"/>
        <v>1412.919191919192</v>
      </c>
      <c r="I16" s="24">
        <f t="shared" si="1"/>
        <v>2704.282828282828</v>
      </c>
      <c r="J16" s="23">
        <f t="shared" si="1"/>
        <v>4117.20202020202</v>
      </c>
      <c r="K16" s="23">
        <f t="shared" si="1"/>
        <v>11021.727272727272</v>
      </c>
      <c r="L16" s="24">
        <f t="shared" si="1"/>
        <v>6428.727272727273</v>
      </c>
      <c r="M16" s="25">
        <f t="shared" si="1"/>
        <v>17450.454545454544</v>
      </c>
    </row>
    <row r="17" spans="1:13" ht="19.5" customHeight="1">
      <c r="A17" s="27" t="s">
        <v>23</v>
      </c>
      <c r="B17" s="23"/>
      <c r="C17" s="23"/>
      <c r="D17" s="23"/>
      <c r="E17" s="23"/>
      <c r="F17" s="23"/>
      <c r="G17" s="23"/>
      <c r="H17" s="54"/>
      <c r="I17" s="24"/>
      <c r="J17" s="23"/>
      <c r="K17" s="23"/>
      <c r="L17" s="24"/>
      <c r="M17" s="25"/>
    </row>
    <row r="18" spans="1:13" ht="19.5" customHeight="1">
      <c r="A18" s="28" t="s">
        <v>24</v>
      </c>
      <c r="B18" s="29">
        <f>B14/$M$14*100</f>
        <v>44.000474648282726</v>
      </c>
      <c r="C18" s="29">
        <f aca="true" t="shared" si="2" ref="C18:L18">C14/$M$14*100</f>
        <v>16.96711324123999</v>
      </c>
      <c r="D18" s="29">
        <f t="shared" si="2"/>
        <v>60.967587889522726</v>
      </c>
      <c r="E18" s="29">
        <f t="shared" si="2"/>
        <v>11.062893791658347</v>
      </c>
      <c r="F18" s="29">
        <f t="shared" si="2"/>
        <v>4.375851979196513</v>
      </c>
      <c r="G18" s="29">
        <f t="shared" si="2"/>
        <v>15.438745770854858</v>
      </c>
      <c r="H18" s="55">
        <f t="shared" si="2"/>
        <v>8.096747212164889</v>
      </c>
      <c r="I18" s="30">
        <f t="shared" si="2"/>
        <v>15.496919127457534</v>
      </c>
      <c r="J18" s="29">
        <f t="shared" si="2"/>
        <v>23.593666339622423</v>
      </c>
      <c r="K18" s="29">
        <f t="shared" si="2"/>
        <v>63.160115652105965</v>
      </c>
      <c r="L18" s="30">
        <f t="shared" si="2"/>
        <v>36.839884347894035</v>
      </c>
      <c r="M18" s="31">
        <v>100</v>
      </c>
    </row>
    <row r="19" spans="1:13" ht="19.5" customHeight="1">
      <c r="A19" s="32"/>
      <c r="B19" s="33"/>
      <c r="C19" s="33"/>
      <c r="D19" s="33"/>
      <c r="E19" s="33"/>
      <c r="F19" s="33"/>
      <c r="G19" s="33"/>
      <c r="H19" s="56"/>
      <c r="I19" s="34"/>
      <c r="J19" s="33"/>
      <c r="K19" s="33"/>
      <c r="L19" s="34"/>
      <c r="M19" s="35"/>
    </row>
    <row r="20" spans="1:13" ht="19.5" customHeight="1">
      <c r="A20" s="15" t="s">
        <v>7</v>
      </c>
      <c r="B20" s="23"/>
      <c r="C20" s="23"/>
      <c r="D20" s="23"/>
      <c r="E20" s="23"/>
      <c r="F20" s="23"/>
      <c r="G20" s="23"/>
      <c r="H20" s="54"/>
      <c r="I20" s="24"/>
      <c r="J20" s="23"/>
      <c r="K20" s="23"/>
      <c r="L20" s="24"/>
      <c r="M20" s="25"/>
    </row>
    <row r="21" spans="1:13" ht="19.5" customHeight="1">
      <c r="A21" s="36" t="s">
        <v>25</v>
      </c>
      <c r="B21" s="23"/>
      <c r="C21" s="23"/>
      <c r="D21" s="23"/>
      <c r="E21" s="23"/>
      <c r="F21" s="23"/>
      <c r="G21" s="23"/>
      <c r="H21" s="54"/>
      <c r="I21" s="24"/>
      <c r="J21" s="23"/>
      <c r="K21" s="23"/>
      <c r="L21" s="24"/>
      <c r="M21" s="25"/>
    </row>
    <row r="22" spans="1:13" ht="19.5" customHeight="1">
      <c r="A22" s="22" t="s">
        <v>1</v>
      </c>
      <c r="B22" s="23">
        <v>20824</v>
      </c>
      <c r="C22" s="23">
        <v>9756</v>
      </c>
      <c r="D22" s="23">
        <f>SUM(B22:C22)</f>
        <v>30580</v>
      </c>
      <c r="E22" s="23">
        <v>2855</v>
      </c>
      <c r="F22" s="23">
        <v>502</v>
      </c>
      <c r="G22" s="23">
        <f>SUM(E22:F22)</f>
        <v>3357</v>
      </c>
      <c r="H22" s="54">
        <v>4688</v>
      </c>
      <c r="I22" s="24">
        <v>8806</v>
      </c>
      <c r="J22" s="23">
        <f>SUM(H22:I22)</f>
        <v>13494</v>
      </c>
      <c r="K22" s="23">
        <f>SUM(B22+E22+H22)</f>
        <v>28367</v>
      </c>
      <c r="L22" s="24">
        <f>C22+F22+I22</f>
        <v>19064</v>
      </c>
      <c r="M22" s="25">
        <f>SUM(K22:L22)</f>
        <v>47431</v>
      </c>
    </row>
    <row r="23" spans="1:13" ht="19.5" customHeight="1">
      <c r="A23" s="22" t="s">
        <v>2</v>
      </c>
      <c r="B23" s="23">
        <v>53286</v>
      </c>
      <c r="C23" s="23">
        <v>15633</v>
      </c>
      <c r="D23" s="23">
        <f>SUM(B23:C23)</f>
        <v>68919</v>
      </c>
      <c r="E23" s="23">
        <v>12698</v>
      </c>
      <c r="F23" s="23">
        <v>1774</v>
      </c>
      <c r="G23" s="23">
        <f>SUM(E23:F23)</f>
        <v>14472</v>
      </c>
      <c r="H23" s="54">
        <v>34500</v>
      </c>
      <c r="I23" s="24">
        <v>18730</v>
      </c>
      <c r="J23" s="23">
        <f>SUM(H23:I23)</f>
        <v>53230</v>
      </c>
      <c r="K23" s="23">
        <f>SUM(B23+E23+H23)</f>
        <v>100484</v>
      </c>
      <c r="L23" s="24">
        <f>C23+F23+I23</f>
        <v>36137</v>
      </c>
      <c r="M23" s="25">
        <f>SUM(K23:L23)</f>
        <v>136621</v>
      </c>
    </row>
    <row r="24" spans="1:13" ht="19.5" customHeight="1">
      <c r="A24" s="22" t="s">
        <v>3</v>
      </c>
      <c r="B24" s="23">
        <v>115550</v>
      </c>
      <c r="C24" s="23">
        <v>25813</v>
      </c>
      <c r="D24" s="23">
        <f>SUM(B24:C24)</f>
        <v>141363</v>
      </c>
      <c r="E24" s="23">
        <v>28950</v>
      </c>
      <c r="F24" s="23">
        <v>3904</v>
      </c>
      <c r="G24" s="23">
        <f>SUM(E24:F24)</f>
        <v>32854</v>
      </c>
      <c r="H24" s="54">
        <v>6629</v>
      </c>
      <c r="I24" s="24">
        <v>8701</v>
      </c>
      <c r="J24" s="23">
        <f>SUM(H24:I24)</f>
        <v>15330</v>
      </c>
      <c r="K24" s="23">
        <f>SUM(B24+E24+H24)</f>
        <v>151129</v>
      </c>
      <c r="L24" s="24">
        <f>C24+F24+I24</f>
        <v>38418</v>
      </c>
      <c r="M24" s="25">
        <f>SUM(K24:L24)</f>
        <v>189547</v>
      </c>
    </row>
    <row r="25" spans="1:13" ht="19.5" customHeight="1">
      <c r="A25" s="22" t="s">
        <v>4</v>
      </c>
      <c r="B25" s="23">
        <v>135460</v>
      </c>
      <c r="C25" s="23">
        <v>23135</v>
      </c>
      <c r="D25" s="23">
        <f>SUM(B25:C25)</f>
        <v>158595</v>
      </c>
      <c r="E25" s="23">
        <v>16292</v>
      </c>
      <c r="F25" s="23">
        <v>1929</v>
      </c>
      <c r="G25" s="23">
        <f>SUM(E25:F25)</f>
        <v>18221</v>
      </c>
      <c r="H25" s="54">
        <v>8580</v>
      </c>
      <c r="I25" s="24">
        <v>12769</v>
      </c>
      <c r="J25" s="23">
        <f>SUM(H25:I25)</f>
        <v>21349</v>
      </c>
      <c r="K25" s="23">
        <f>SUM(B25+E25+H25)</f>
        <v>160332</v>
      </c>
      <c r="L25" s="24">
        <f>C25+F25+I25</f>
        <v>37833</v>
      </c>
      <c r="M25" s="25">
        <f>SUM(K25:L25)</f>
        <v>198165</v>
      </c>
    </row>
    <row r="26" spans="1:13" ht="19.5" customHeight="1">
      <c r="A26" s="22" t="s">
        <v>5</v>
      </c>
      <c r="B26" s="23">
        <f>SUM(B22:B25)</f>
        <v>325120</v>
      </c>
      <c r="C26" s="23">
        <f aca="true" t="shared" si="3" ref="C26:M26">SUM(C22:C25)</f>
        <v>74337</v>
      </c>
      <c r="D26" s="23">
        <f t="shared" si="3"/>
        <v>399457</v>
      </c>
      <c r="E26" s="23">
        <f t="shared" si="3"/>
        <v>60795</v>
      </c>
      <c r="F26" s="23">
        <f t="shared" si="3"/>
        <v>8109</v>
      </c>
      <c r="G26" s="23">
        <f t="shared" si="3"/>
        <v>68904</v>
      </c>
      <c r="H26" s="54">
        <f t="shared" si="3"/>
        <v>54397</v>
      </c>
      <c r="I26" s="24">
        <f t="shared" si="3"/>
        <v>49006</v>
      </c>
      <c r="J26" s="23">
        <f t="shared" si="3"/>
        <v>103403</v>
      </c>
      <c r="K26" s="23">
        <f t="shared" si="3"/>
        <v>440312</v>
      </c>
      <c r="L26" s="24">
        <f t="shared" si="3"/>
        <v>131452</v>
      </c>
      <c r="M26" s="25">
        <f t="shared" si="3"/>
        <v>571764</v>
      </c>
    </row>
    <row r="27" spans="1:13" ht="19.5" customHeight="1">
      <c r="A27" s="20" t="s">
        <v>22</v>
      </c>
      <c r="B27" s="23"/>
      <c r="C27" s="23"/>
      <c r="D27" s="23"/>
      <c r="E27" s="23"/>
      <c r="F27" s="23"/>
      <c r="G27" s="23"/>
      <c r="H27" s="54"/>
      <c r="I27" s="24"/>
      <c r="J27" s="23"/>
      <c r="K27" s="23"/>
      <c r="L27" s="24"/>
      <c r="M27" s="25"/>
    </row>
    <row r="28" spans="1:13" ht="19.5" customHeight="1">
      <c r="A28" s="26" t="s">
        <v>6</v>
      </c>
      <c r="B28" s="23">
        <f>B26/75</f>
        <v>4334.933333333333</v>
      </c>
      <c r="C28" s="23">
        <f aca="true" t="shared" si="4" ref="C28:M28">C26/75</f>
        <v>991.16</v>
      </c>
      <c r="D28" s="23">
        <f t="shared" si="4"/>
        <v>5326.093333333333</v>
      </c>
      <c r="E28" s="23">
        <f t="shared" si="4"/>
        <v>810.6</v>
      </c>
      <c r="F28" s="23">
        <f t="shared" si="4"/>
        <v>108.12</v>
      </c>
      <c r="G28" s="23">
        <f t="shared" si="4"/>
        <v>918.72</v>
      </c>
      <c r="H28" s="54">
        <f t="shared" si="4"/>
        <v>725.2933333333333</v>
      </c>
      <c r="I28" s="24">
        <f t="shared" si="4"/>
        <v>653.4133333333333</v>
      </c>
      <c r="J28" s="23">
        <f t="shared" si="4"/>
        <v>1378.7066666666667</v>
      </c>
      <c r="K28" s="23">
        <f t="shared" si="4"/>
        <v>5870.826666666667</v>
      </c>
      <c r="L28" s="24">
        <f t="shared" si="4"/>
        <v>1752.6933333333334</v>
      </c>
      <c r="M28" s="25">
        <f t="shared" si="4"/>
        <v>7623.52</v>
      </c>
    </row>
    <row r="29" spans="1:13" ht="19.5" customHeight="1">
      <c r="A29" s="27" t="s">
        <v>23</v>
      </c>
      <c r="B29" s="23"/>
      <c r="C29" s="23"/>
      <c r="D29" s="23"/>
      <c r="E29" s="23"/>
      <c r="F29" s="23"/>
      <c r="G29" s="23"/>
      <c r="H29" s="54"/>
      <c r="I29" s="24"/>
      <c r="J29" s="23"/>
      <c r="K29" s="23"/>
      <c r="L29" s="24"/>
      <c r="M29" s="25"/>
    </row>
    <row r="30" spans="1:13" ht="19.5" customHeight="1">
      <c r="A30" s="28" t="s">
        <v>24</v>
      </c>
      <c r="B30" s="37">
        <f>B26/$M$26*100</f>
        <v>56.86262164109668</v>
      </c>
      <c r="C30" s="37">
        <f aca="true" t="shared" si="5" ref="C30:L30">C26/$M$26*100</f>
        <v>13.001343211534829</v>
      </c>
      <c r="D30" s="37">
        <f t="shared" si="5"/>
        <v>69.86396485263151</v>
      </c>
      <c r="E30" s="37">
        <f t="shared" si="5"/>
        <v>10.632883497387034</v>
      </c>
      <c r="F30" s="37">
        <f t="shared" si="5"/>
        <v>1.418242491657397</v>
      </c>
      <c r="G30" s="37">
        <f t="shared" si="5"/>
        <v>12.051125989044431</v>
      </c>
      <c r="H30" s="57">
        <f t="shared" si="5"/>
        <v>9.513890346366683</v>
      </c>
      <c r="I30" s="38">
        <f t="shared" si="5"/>
        <v>8.571018811957382</v>
      </c>
      <c r="J30" s="37">
        <f t="shared" si="5"/>
        <v>18.084909158324063</v>
      </c>
      <c r="K30" s="37">
        <f t="shared" si="5"/>
        <v>77.0093954848504</v>
      </c>
      <c r="L30" s="38">
        <f t="shared" si="5"/>
        <v>22.990604515149606</v>
      </c>
      <c r="M30" s="39">
        <v>100</v>
      </c>
    </row>
    <row r="31" spans="1:13" ht="19.5" customHeight="1">
      <c r="A31" s="32"/>
      <c r="B31" s="33"/>
      <c r="C31" s="33"/>
      <c r="D31" s="33"/>
      <c r="E31" s="33"/>
      <c r="F31" s="33"/>
      <c r="G31" s="33"/>
      <c r="H31" s="56"/>
      <c r="I31" s="34"/>
      <c r="J31" s="33"/>
      <c r="K31" s="33"/>
      <c r="L31" s="34"/>
      <c r="M31" s="35"/>
    </row>
    <row r="32" spans="1:13" ht="19.5" customHeight="1">
      <c r="A32" s="15" t="s">
        <v>8</v>
      </c>
      <c r="B32" s="23"/>
      <c r="C32" s="23"/>
      <c r="D32" s="23"/>
      <c r="E32" s="23"/>
      <c r="F32" s="23"/>
      <c r="G32" s="23"/>
      <c r="H32" s="54"/>
      <c r="I32" s="24"/>
      <c r="J32" s="23"/>
      <c r="K32" s="23"/>
      <c r="L32" s="24"/>
      <c r="M32" s="25"/>
    </row>
    <row r="33" spans="1:13" ht="19.5" customHeight="1">
      <c r="A33" s="20" t="s">
        <v>26</v>
      </c>
      <c r="B33" s="23"/>
      <c r="C33" s="23"/>
      <c r="D33" s="23"/>
      <c r="E33" s="23"/>
      <c r="F33" s="23"/>
      <c r="G33" s="23"/>
      <c r="H33" s="54"/>
      <c r="I33" s="24"/>
      <c r="J33" s="23"/>
      <c r="K33" s="23"/>
      <c r="L33" s="24"/>
      <c r="M33" s="25"/>
    </row>
    <row r="34" spans="1:13" ht="19.5" customHeight="1">
      <c r="A34" s="22" t="s">
        <v>9</v>
      </c>
      <c r="B34" s="23">
        <v>412379</v>
      </c>
      <c r="C34" s="23">
        <v>197915</v>
      </c>
      <c r="D34" s="23">
        <f>SUM(B34:C34)</f>
        <v>610294</v>
      </c>
      <c r="E34" s="23">
        <v>88103</v>
      </c>
      <c r="F34" s="23">
        <v>68913</v>
      </c>
      <c r="G34" s="23">
        <f>SUM(E34:F34)</f>
        <v>157016</v>
      </c>
      <c r="H34" s="54">
        <v>34897</v>
      </c>
      <c r="I34" s="24">
        <v>45884</v>
      </c>
      <c r="J34" s="23">
        <f>SUM(H34:I34)</f>
        <v>80781</v>
      </c>
      <c r="K34" s="23">
        <f>SUM(B34+E34+H34)</f>
        <v>535379</v>
      </c>
      <c r="L34" s="24">
        <f>C34+F34+I34</f>
        <v>312712</v>
      </c>
      <c r="M34" s="25">
        <f>SUM(K34:L34)</f>
        <v>848091</v>
      </c>
    </row>
    <row r="35" spans="1:13" ht="19.5" customHeight="1">
      <c r="A35" s="22" t="s">
        <v>10</v>
      </c>
      <c r="B35" s="23">
        <v>690047</v>
      </c>
      <c r="C35" s="23">
        <v>241819</v>
      </c>
      <c r="D35" s="23">
        <f>SUM(B35:C35)</f>
        <v>931866</v>
      </c>
      <c r="E35" s="23">
        <v>109507</v>
      </c>
      <c r="F35" s="23">
        <v>26012</v>
      </c>
      <c r="G35" s="23">
        <f>SUM(E35:F35)</f>
        <v>135519</v>
      </c>
      <c r="H35" s="54">
        <v>65148</v>
      </c>
      <c r="I35" s="24">
        <v>85640</v>
      </c>
      <c r="J35" s="23">
        <f>SUM(H35:I35)</f>
        <v>150788</v>
      </c>
      <c r="K35" s="23">
        <f>SUM(B35+E35+H35)</f>
        <v>864702</v>
      </c>
      <c r="L35" s="24">
        <f>C35+F35+I35</f>
        <v>353471</v>
      </c>
      <c r="M35" s="25">
        <f>SUM(K35:L35)</f>
        <v>1218173</v>
      </c>
    </row>
    <row r="36" spans="1:13" ht="19.5" customHeight="1">
      <c r="A36" s="22" t="s">
        <v>11</v>
      </c>
      <c r="B36" s="23">
        <v>1269872</v>
      </c>
      <c r="C36" s="23">
        <v>271050</v>
      </c>
      <c r="D36" s="23">
        <f>SUM(B36:C36)</f>
        <v>1540922</v>
      </c>
      <c r="E36" s="23">
        <v>219803</v>
      </c>
      <c r="F36" s="23">
        <v>36724</v>
      </c>
      <c r="G36" s="23">
        <f>SUM(E36:F36)</f>
        <v>256527</v>
      </c>
      <c r="H36" s="54">
        <v>151998</v>
      </c>
      <c r="I36" s="24">
        <v>108117</v>
      </c>
      <c r="J36" s="23">
        <f>SUM(H36:I36)</f>
        <v>260115</v>
      </c>
      <c r="K36" s="23">
        <f>SUM(B36+E36+H36)</f>
        <v>1641673</v>
      </c>
      <c r="L36" s="24">
        <f>C36+F36+I36</f>
        <v>415891</v>
      </c>
      <c r="M36" s="25">
        <f>SUM(K36:L36)</f>
        <v>2057564</v>
      </c>
    </row>
    <row r="37" spans="1:13" ht="19.5" customHeight="1">
      <c r="A37" s="22" t="s">
        <v>12</v>
      </c>
      <c r="B37" s="23">
        <v>704017</v>
      </c>
      <c r="C37" s="23">
        <v>162970</v>
      </c>
      <c r="D37" s="23">
        <f>SUM(B37:C37)</f>
        <v>866987</v>
      </c>
      <c r="E37" s="23">
        <v>122953</v>
      </c>
      <c r="F37" s="23">
        <v>20343</v>
      </c>
      <c r="G37" s="23">
        <f>SUM(E37:F37)</f>
        <v>143296</v>
      </c>
      <c r="H37" s="54">
        <v>46045</v>
      </c>
      <c r="I37" s="24">
        <v>48006</v>
      </c>
      <c r="J37" s="23">
        <f>SUM(H37:I37)</f>
        <v>94051</v>
      </c>
      <c r="K37" s="23">
        <f>SUM(B37+E37+H37)</f>
        <v>873015</v>
      </c>
      <c r="L37" s="24">
        <f>C37+F37+I37</f>
        <v>231319</v>
      </c>
      <c r="M37" s="25">
        <f>SUM(K37:L37)</f>
        <v>1104334</v>
      </c>
    </row>
    <row r="38" spans="1:13" ht="19.5" customHeight="1">
      <c r="A38" s="22" t="s">
        <v>5</v>
      </c>
      <c r="B38" s="23">
        <f>SUM(B34:B37)</f>
        <v>3076315</v>
      </c>
      <c r="C38" s="23">
        <f aca="true" t="shared" si="6" ref="C38:M38">SUM(C34:C37)</f>
        <v>873754</v>
      </c>
      <c r="D38" s="23">
        <f t="shared" si="6"/>
        <v>3950069</v>
      </c>
      <c r="E38" s="23">
        <f t="shared" si="6"/>
        <v>540366</v>
      </c>
      <c r="F38" s="23">
        <f t="shared" si="6"/>
        <v>151992</v>
      </c>
      <c r="G38" s="23">
        <f t="shared" si="6"/>
        <v>692358</v>
      </c>
      <c r="H38" s="54">
        <f t="shared" si="6"/>
        <v>298088</v>
      </c>
      <c r="I38" s="24">
        <f t="shared" si="6"/>
        <v>287647</v>
      </c>
      <c r="J38" s="23">
        <f t="shared" si="6"/>
        <v>585735</v>
      </c>
      <c r="K38" s="23">
        <f t="shared" si="6"/>
        <v>3914769</v>
      </c>
      <c r="L38" s="24">
        <f t="shared" si="6"/>
        <v>1313393</v>
      </c>
      <c r="M38" s="25">
        <f t="shared" si="6"/>
        <v>5228162</v>
      </c>
    </row>
    <row r="39" spans="1:13" ht="19.5" customHeight="1">
      <c r="A39" s="20" t="s">
        <v>22</v>
      </c>
      <c r="B39" s="23"/>
      <c r="C39" s="23"/>
      <c r="D39" s="23"/>
      <c r="E39" s="23"/>
      <c r="F39" s="23"/>
      <c r="G39" s="23"/>
      <c r="H39" s="54"/>
      <c r="I39" s="24"/>
      <c r="J39" s="23"/>
      <c r="K39" s="23"/>
      <c r="L39" s="24"/>
      <c r="M39" s="25"/>
    </row>
    <row r="40" spans="1:13" ht="19.5" customHeight="1">
      <c r="A40" s="26" t="s">
        <v>6</v>
      </c>
      <c r="B40" s="23">
        <f>B38/512</f>
        <v>6008.427734375</v>
      </c>
      <c r="C40" s="23">
        <f aca="true" t="shared" si="7" ref="C40:M40">C38/512</f>
        <v>1706.55078125</v>
      </c>
      <c r="D40" s="23">
        <f t="shared" si="7"/>
        <v>7714.978515625</v>
      </c>
      <c r="E40" s="23">
        <f t="shared" si="7"/>
        <v>1055.40234375</v>
      </c>
      <c r="F40" s="23">
        <f t="shared" si="7"/>
        <v>296.859375</v>
      </c>
      <c r="G40" s="23">
        <f t="shared" si="7"/>
        <v>1352.26171875</v>
      </c>
      <c r="H40" s="54">
        <f t="shared" si="7"/>
        <v>582.203125</v>
      </c>
      <c r="I40" s="24">
        <f t="shared" si="7"/>
        <v>561.810546875</v>
      </c>
      <c r="J40" s="23">
        <f t="shared" si="7"/>
        <v>1144.013671875</v>
      </c>
      <c r="K40" s="23">
        <f t="shared" si="7"/>
        <v>7646.033203125</v>
      </c>
      <c r="L40" s="24">
        <f t="shared" si="7"/>
        <v>2565.220703125</v>
      </c>
      <c r="M40" s="25">
        <f t="shared" si="7"/>
        <v>10211.25390625</v>
      </c>
    </row>
    <row r="41" spans="1:13" ht="19.5" customHeight="1">
      <c r="A41" s="27" t="s">
        <v>23</v>
      </c>
      <c r="B41" s="23"/>
      <c r="C41" s="23"/>
      <c r="D41" s="23"/>
      <c r="E41" s="23"/>
      <c r="F41" s="23"/>
      <c r="G41" s="23"/>
      <c r="H41" s="54"/>
      <c r="I41" s="24"/>
      <c r="J41" s="23"/>
      <c r="K41" s="23"/>
      <c r="L41" s="24"/>
      <c r="M41" s="25"/>
    </row>
    <row r="42" spans="1:13" ht="19.5" customHeight="1">
      <c r="A42" s="28" t="s">
        <v>24</v>
      </c>
      <c r="B42" s="40">
        <f>B38/$M$38*100</f>
        <v>58.84123330531838</v>
      </c>
      <c r="C42" s="40">
        <f aca="true" t="shared" si="8" ref="C42:L42">C38/$M$38*100</f>
        <v>16.71245076185474</v>
      </c>
      <c r="D42" s="40">
        <f t="shared" si="8"/>
        <v>75.55368406717314</v>
      </c>
      <c r="E42" s="40">
        <f t="shared" si="8"/>
        <v>10.335678198188962</v>
      </c>
      <c r="F42" s="40">
        <f t="shared" si="8"/>
        <v>2.9071784692211144</v>
      </c>
      <c r="G42" s="40">
        <f t="shared" si="8"/>
        <v>13.242856667410077</v>
      </c>
      <c r="H42" s="58">
        <f t="shared" si="8"/>
        <v>5.701583080248852</v>
      </c>
      <c r="I42" s="41">
        <f t="shared" si="8"/>
        <v>5.5018761851679425</v>
      </c>
      <c r="J42" s="40">
        <f t="shared" si="8"/>
        <v>11.203459265416795</v>
      </c>
      <c r="K42" s="40">
        <f t="shared" si="8"/>
        <v>74.87849458375621</v>
      </c>
      <c r="L42" s="41">
        <f t="shared" si="8"/>
        <v>25.121505416243796</v>
      </c>
      <c r="M42" s="42">
        <v>100</v>
      </c>
    </row>
    <row r="43" spans="1:13" ht="19.5" customHeight="1">
      <c r="A43" s="32"/>
      <c r="B43" s="33"/>
      <c r="C43" s="33"/>
      <c r="D43" s="33"/>
      <c r="E43" s="33"/>
      <c r="F43" s="33"/>
      <c r="G43" s="33"/>
      <c r="H43" s="56"/>
      <c r="I43" s="34"/>
      <c r="J43" s="33"/>
      <c r="K43" s="33"/>
      <c r="L43" s="34"/>
      <c r="M43" s="35"/>
    </row>
    <row r="44" spans="1:13" ht="19.5" customHeight="1">
      <c r="A44" s="15" t="s">
        <v>13</v>
      </c>
      <c r="B44" s="23">
        <f>B14+B26+B38</f>
        <v>4161585</v>
      </c>
      <c r="C44" s="23">
        <f aca="true" t="shared" si="9" ref="C44:M44">C14+C26+C38</f>
        <v>1241214</v>
      </c>
      <c r="D44" s="23">
        <f t="shared" si="9"/>
        <v>5402799</v>
      </c>
      <c r="E44" s="23">
        <f t="shared" si="9"/>
        <v>792283</v>
      </c>
      <c r="F44" s="23">
        <f t="shared" si="9"/>
        <v>235698</v>
      </c>
      <c r="G44" s="23">
        <f t="shared" si="9"/>
        <v>1027981</v>
      </c>
      <c r="H44" s="54">
        <f t="shared" si="9"/>
        <v>492364</v>
      </c>
      <c r="I44" s="24">
        <f t="shared" si="9"/>
        <v>604377</v>
      </c>
      <c r="J44" s="23">
        <f t="shared" si="9"/>
        <v>1096741</v>
      </c>
      <c r="K44" s="23">
        <f t="shared" si="9"/>
        <v>5446232</v>
      </c>
      <c r="L44" s="24">
        <f t="shared" si="9"/>
        <v>2081289</v>
      </c>
      <c r="M44" s="25">
        <f t="shared" si="9"/>
        <v>7527521</v>
      </c>
    </row>
    <row r="45" spans="1:13" ht="19.5" customHeight="1">
      <c r="A45" s="20" t="s">
        <v>29</v>
      </c>
      <c r="B45" s="23"/>
      <c r="C45" s="23"/>
      <c r="D45" s="23"/>
      <c r="E45" s="23"/>
      <c r="F45" s="23"/>
      <c r="G45" s="23"/>
      <c r="H45" s="54"/>
      <c r="I45" s="24"/>
      <c r="J45" s="23"/>
      <c r="K45" s="23"/>
      <c r="L45" s="24"/>
      <c r="M45" s="25"/>
    </row>
    <row r="46" spans="1:13" ht="19.5" customHeight="1">
      <c r="A46" s="43" t="s">
        <v>27</v>
      </c>
      <c r="B46" s="23">
        <f>B44/686</f>
        <v>6066.450437317784</v>
      </c>
      <c r="C46" s="23">
        <f aca="true" t="shared" si="10" ref="C46:M46">C44/686</f>
        <v>1809.3498542274053</v>
      </c>
      <c r="D46" s="23">
        <f t="shared" si="10"/>
        <v>7875.80029154519</v>
      </c>
      <c r="E46" s="23">
        <f t="shared" si="10"/>
        <v>1154.9314868804665</v>
      </c>
      <c r="F46" s="23">
        <f t="shared" si="10"/>
        <v>343.58309037900875</v>
      </c>
      <c r="G46" s="23">
        <f t="shared" si="10"/>
        <v>1498.5145772594751</v>
      </c>
      <c r="H46" s="54">
        <f t="shared" si="10"/>
        <v>717.731778425656</v>
      </c>
      <c r="I46" s="24">
        <f t="shared" si="10"/>
        <v>881.0160349854227</v>
      </c>
      <c r="J46" s="23">
        <f t="shared" si="10"/>
        <v>1598.7478134110788</v>
      </c>
      <c r="K46" s="23">
        <f t="shared" si="10"/>
        <v>7939.113702623907</v>
      </c>
      <c r="L46" s="24">
        <f t="shared" si="10"/>
        <v>3033.9489795918366</v>
      </c>
      <c r="M46" s="25">
        <f t="shared" si="10"/>
        <v>10973.062682215743</v>
      </c>
    </row>
    <row r="47" spans="1:13" ht="19.5" customHeight="1">
      <c r="A47" s="27" t="s">
        <v>28</v>
      </c>
      <c r="B47" s="23"/>
      <c r="C47" s="23"/>
      <c r="D47" s="23"/>
      <c r="E47" s="23"/>
      <c r="F47" s="23"/>
      <c r="G47" s="23"/>
      <c r="H47" s="54"/>
      <c r="I47" s="24"/>
      <c r="J47" s="23"/>
      <c r="K47" s="23"/>
      <c r="L47" s="24"/>
      <c r="M47" s="25"/>
    </row>
    <row r="48" spans="1:13" ht="19.5" customHeight="1" thickBot="1">
      <c r="A48" s="44" t="s">
        <v>24</v>
      </c>
      <c r="B48" s="45">
        <f>B44/$M$44*100</f>
        <v>55.284933778331535</v>
      </c>
      <c r="C48" s="45">
        <f aca="true" t="shared" si="11" ref="C48:L48">C44/$M$44*100</f>
        <v>16.489014112348542</v>
      </c>
      <c r="D48" s="45">
        <f t="shared" si="11"/>
        <v>71.77394789068008</v>
      </c>
      <c r="E48" s="45">
        <f t="shared" si="11"/>
        <v>10.525151640227906</v>
      </c>
      <c r="F48" s="45">
        <f t="shared" si="11"/>
        <v>3.131150348169072</v>
      </c>
      <c r="G48" s="45">
        <f t="shared" si="11"/>
        <v>13.656301988396976</v>
      </c>
      <c r="H48" s="59">
        <f t="shared" si="11"/>
        <v>6.54085189533181</v>
      </c>
      <c r="I48" s="46">
        <f t="shared" si="11"/>
        <v>8.028898225591135</v>
      </c>
      <c r="J48" s="45">
        <f t="shared" si="11"/>
        <v>14.569750120922945</v>
      </c>
      <c r="K48" s="45">
        <f t="shared" si="11"/>
        <v>72.35093731389125</v>
      </c>
      <c r="L48" s="46">
        <f t="shared" si="11"/>
        <v>27.649062686108746</v>
      </c>
      <c r="M48" s="47">
        <v>100</v>
      </c>
    </row>
  </sheetData>
  <mergeCells count="5">
    <mergeCell ref="K4:M4"/>
    <mergeCell ref="A4:A5"/>
    <mergeCell ref="B4:D4"/>
    <mergeCell ref="E4:G4"/>
    <mergeCell ref="H4:J4"/>
  </mergeCells>
  <printOptions horizontalCentered="1"/>
  <pageMargins left="0.7874015748031497" right="0.7874015748031497" top="0.7874015748031497" bottom="0.7874015748031497" header="0.5118110236220472" footer="0.5118110236220472"/>
  <pageSetup firstPageNumber="24" useFirstPageNumber="1" fitToWidth="0" fitToHeight="1" horizontalDpi="600" verticalDpi="600" orientation="portrait" paperSize="9" scale="83" r:id="rId1"/>
  <headerFooter alignWithMargins="0">
    <oddFooter>&amp;C&amp;"ＭＳ 明朝,標準"&amp;P</oddFooter>
  </headerFooter>
  <colBreaks count="1" manualBreakCount="1">
    <brk id="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chieko</cp:lastModifiedBy>
  <cp:lastPrinted>2003-02-18T02:51:15Z</cp:lastPrinted>
  <dcterms:created xsi:type="dcterms:W3CDTF">1997-01-08T22:48:59Z</dcterms:created>
  <dcterms:modified xsi:type="dcterms:W3CDTF">2003-03-27T06:22:05Z</dcterms:modified>
  <cp:category/>
  <cp:version/>
  <cp:contentType/>
  <cp:contentStatus/>
</cp:coreProperties>
</file>