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蔵書数" sheetId="1" r:id="rId1"/>
  </sheets>
  <definedNames>
    <definedName name="_xlnm.Print_Area" localSheetId="0">'蔵書数'!$A$1:$L$47</definedName>
  </definedNames>
  <calcPr fullCalcOnLoad="1"/>
</workbook>
</file>

<file path=xl/sharedStrings.xml><?xml version="1.0" encoding="utf-8"?>
<sst xmlns="http://schemas.openxmlformats.org/spreadsheetml/2006/main" count="77" uniqueCount="49">
  <si>
    <t>国立大学</t>
  </si>
  <si>
    <t>Ａ</t>
  </si>
  <si>
    <t>B</t>
  </si>
  <si>
    <t>C</t>
  </si>
  <si>
    <t>D</t>
  </si>
  <si>
    <t>計</t>
  </si>
  <si>
    <t>１大学平均</t>
  </si>
  <si>
    <t>公立大学</t>
  </si>
  <si>
    <t>私立大学</t>
  </si>
  <si>
    <t>Ａ</t>
  </si>
  <si>
    <t>B</t>
  </si>
  <si>
    <t>C</t>
  </si>
  <si>
    <t>D</t>
  </si>
  <si>
    <t>合計</t>
  </si>
  <si>
    <t>和</t>
  </si>
  <si>
    <t>洋</t>
  </si>
  <si>
    <t>全所蔵種類数</t>
  </si>
  <si>
    <t>電子ｼﾞｬｰﾅﾙ</t>
  </si>
  <si>
    <t>区　　分</t>
  </si>
  <si>
    <t>Section</t>
  </si>
  <si>
    <t>冊</t>
  </si>
  <si>
    <t>National univ.</t>
  </si>
  <si>
    <t>Total</t>
  </si>
  <si>
    <t>Average</t>
  </si>
  <si>
    <t>構成比(%)</t>
  </si>
  <si>
    <t>Local public univ.</t>
  </si>
  <si>
    <t>Private univ.</t>
  </si>
  <si>
    <t>Grand total</t>
  </si>
  <si>
    <t>総平均</t>
  </si>
  <si>
    <t>Average</t>
  </si>
  <si>
    <t>3. 　蔵　書　数 　　LIBRARY HOLDINGS</t>
  </si>
  <si>
    <t>（平成13年度末現在）</t>
  </si>
  <si>
    <t>Thesis</t>
  </si>
  <si>
    <t>Electronic journal</t>
  </si>
  <si>
    <t>Braille</t>
  </si>
  <si>
    <t>Foreign</t>
  </si>
  <si>
    <t>Japanese</t>
  </si>
  <si>
    <t>Total</t>
  </si>
  <si>
    <t>Total</t>
  </si>
  <si>
    <t>図               書         Books</t>
  </si>
  <si>
    <t>雑              誌　      Serials</t>
  </si>
  <si>
    <t>Braille</t>
  </si>
  <si>
    <t>全 所 蔵 冊 数</t>
  </si>
  <si>
    <t>点    字</t>
  </si>
  <si>
    <t>学 位 論 文</t>
  </si>
  <si>
    <t>そ     の     他       Others</t>
  </si>
  <si>
    <t>冊</t>
  </si>
  <si>
    <t>種</t>
  </si>
  <si>
    <t>科研費研究     成果報告書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</si>
</sst>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distributed"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177" fontId="3" fillId="0" borderId="6" xfId="0" applyNumberFormat="1" applyFont="1" applyFill="1" applyBorder="1" applyAlignment="1">
      <alignment/>
    </xf>
    <xf numFmtId="177" fontId="3" fillId="0" borderId="7" xfId="0" applyNumberFormat="1" applyFont="1" applyFill="1" applyBorder="1" applyAlignment="1">
      <alignment/>
    </xf>
    <xf numFmtId="177" fontId="3" fillId="0" borderId="8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3" fillId="0" borderId="1" xfId="0" applyFont="1" applyBorder="1" applyAlignment="1">
      <alignment horizontal="center" vertical="top" shrinkToFit="1"/>
    </xf>
    <xf numFmtId="177" fontId="3" fillId="0" borderId="6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178" fontId="3" fillId="0" borderId="7" xfId="0" applyNumberFormat="1" applyFont="1" applyBorder="1" applyAlignment="1">
      <alignment/>
    </xf>
    <xf numFmtId="178" fontId="3" fillId="0" borderId="8" xfId="0" applyNumberFormat="1" applyFont="1" applyBorder="1" applyAlignment="1">
      <alignment/>
    </xf>
    <xf numFmtId="0" fontId="2" fillId="0" borderId="1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center"/>
    </xf>
    <xf numFmtId="178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76" fontId="2" fillId="0" borderId="17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7" fontId="3" fillId="0" borderId="18" xfId="0" applyNumberFormat="1" applyFont="1" applyFill="1" applyBorder="1" applyAlignment="1">
      <alignment/>
    </xf>
    <xf numFmtId="176" fontId="3" fillId="0" borderId="19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pane xSplit="1" ySplit="6" topLeftCell="F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7" sqref="K37"/>
    </sheetView>
  </sheetViews>
  <sheetFormatPr defaultColWidth="9.00390625" defaultRowHeight="13.5"/>
  <cols>
    <col min="1" max="1" width="21.50390625" style="2" customWidth="1"/>
    <col min="2" max="5" width="17.625" style="2" customWidth="1"/>
    <col min="6" max="12" width="14.125" style="2" customWidth="1"/>
    <col min="13" max="16384" width="9.00390625" style="2" customWidth="1"/>
  </cols>
  <sheetData>
    <row r="1" s="1" customFormat="1" ht="19.5" customHeight="1">
      <c r="A1" s="55" t="s">
        <v>30</v>
      </c>
    </row>
    <row r="2" spans="11:12" ht="14.25" thickBot="1">
      <c r="K2" s="3"/>
      <c r="L2" s="3" t="s">
        <v>31</v>
      </c>
    </row>
    <row r="3" spans="1:12" s="4" customFormat="1" ht="19.5" customHeight="1">
      <c r="A3" s="61" t="s">
        <v>18</v>
      </c>
      <c r="B3" s="63" t="s">
        <v>39</v>
      </c>
      <c r="C3" s="63"/>
      <c r="D3" s="63"/>
      <c r="E3" s="63"/>
      <c r="F3" s="67" t="s">
        <v>40</v>
      </c>
      <c r="G3" s="63"/>
      <c r="H3" s="63"/>
      <c r="I3" s="63"/>
      <c r="J3" s="63" t="s">
        <v>45</v>
      </c>
      <c r="K3" s="63"/>
      <c r="L3" s="64"/>
    </row>
    <row r="4" spans="1:12" s="4" customFormat="1" ht="19.5" customHeight="1">
      <c r="A4" s="62"/>
      <c r="B4" s="38" t="s">
        <v>42</v>
      </c>
      <c r="C4" s="38" t="s">
        <v>14</v>
      </c>
      <c r="D4" s="38" t="s">
        <v>15</v>
      </c>
      <c r="E4" s="38" t="s">
        <v>43</v>
      </c>
      <c r="F4" s="59" t="s">
        <v>16</v>
      </c>
      <c r="G4" s="38" t="s">
        <v>14</v>
      </c>
      <c r="H4" s="38" t="s">
        <v>15</v>
      </c>
      <c r="I4" s="38" t="s">
        <v>43</v>
      </c>
      <c r="J4" s="38" t="s">
        <v>44</v>
      </c>
      <c r="K4" s="65" t="s">
        <v>48</v>
      </c>
      <c r="L4" s="60" t="s">
        <v>17</v>
      </c>
    </row>
    <row r="5" spans="1:12" s="4" customFormat="1" ht="19.5" customHeight="1">
      <c r="A5" s="50" t="s">
        <v>19</v>
      </c>
      <c r="B5" s="51" t="s">
        <v>38</v>
      </c>
      <c r="C5" s="51" t="s">
        <v>36</v>
      </c>
      <c r="D5" s="51" t="s">
        <v>35</v>
      </c>
      <c r="E5" s="53" t="s">
        <v>41</v>
      </c>
      <c r="F5" s="56" t="s">
        <v>37</v>
      </c>
      <c r="G5" s="51" t="s">
        <v>36</v>
      </c>
      <c r="H5" s="51" t="s">
        <v>35</v>
      </c>
      <c r="I5" s="52" t="s">
        <v>34</v>
      </c>
      <c r="J5" s="51" t="s">
        <v>32</v>
      </c>
      <c r="K5" s="66"/>
      <c r="L5" s="54" t="s">
        <v>33</v>
      </c>
    </row>
    <row r="6" spans="1:12" s="5" customFormat="1" ht="19.5" customHeight="1">
      <c r="A6" s="15"/>
      <c r="B6" s="40" t="s">
        <v>20</v>
      </c>
      <c r="C6" s="40" t="s">
        <v>46</v>
      </c>
      <c r="D6" s="40" t="s">
        <v>46</v>
      </c>
      <c r="E6" s="40" t="s">
        <v>46</v>
      </c>
      <c r="F6" s="39" t="s">
        <v>47</v>
      </c>
      <c r="G6" s="40" t="s">
        <v>47</v>
      </c>
      <c r="H6" s="40" t="s">
        <v>47</v>
      </c>
      <c r="I6" s="39" t="s">
        <v>47</v>
      </c>
      <c r="J6" s="40" t="s">
        <v>20</v>
      </c>
      <c r="K6" s="42" t="s">
        <v>20</v>
      </c>
      <c r="L6" s="41" t="s">
        <v>47</v>
      </c>
    </row>
    <row r="7" spans="1:12" ht="19.5" customHeight="1">
      <c r="A7" s="6" t="s">
        <v>0</v>
      </c>
      <c r="B7" s="57"/>
      <c r="C7" s="7"/>
      <c r="D7" s="7"/>
      <c r="E7" s="7"/>
      <c r="F7" s="8"/>
      <c r="G7" s="7"/>
      <c r="H7" s="7"/>
      <c r="I7" s="8"/>
      <c r="J7" s="7"/>
      <c r="K7" s="43"/>
      <c r="L7" s="9"/>
    </row>
    <row r="8" spans="1:12" ht="19.5" customHeight="1">
      <c r="A8" s="10" t="s">
        <v>21</v>
      </c>
      <c r="B8" s="58"/>
      <c r="C8" s="7"/>
      <c r="D8" s="7"/>
      <c r="E8" s="7"/>
      <c r="F8" s="8"/>
      <c r="G8" s="7"/>
      <c r="H8" s="7"/>
      <c r="I8" s="8"/>
      <c r="J8" s="7"/>
      <c r="K8" s="43"/>
      <c r="L8" s="9"/>
    </row>
    <row r="9" spans="1:12" ht="19.5" customHeight="1">
      <c r="A9" s="11" t="s">
        <v>1</v>
      </c>
      <c r="B9" s="12">
        <f>SUM(C9:E9)</f>
        <v>46465242</v>
      </c>
      <c r="C9" s="12">
        <v>25417995</v>
      </c>
      <c r="D9" s="12">
        <v>21045633</v>
      </c>
      <c r="E9" s="12">
        <v>1614</v>
      </c>
      <c r="F9" s="13">
        <f>SUM(G9:I9)</f>
        <v>774992</v>
      </c>
      <c r="G9" s="12">
        <v>406723</v>
      </c>
      <c r="H9" s="12">
        <v>368268</v>
      </c>
      <c r="I9" s="13">
        <v>1</v>
      </c>
      <c r="J9" s="12">
        <v>176806</v>
      </c>
      <c r="K9" s="44">
        <v>41655</v>
      </c>
      <c r="L9" s="14">
        <v>54101</v>
      </c>
    </row>
    <row r="10" spans="1:12" ht="19.5" customHeight="1">
      <c r="A10" s="11" t="s">
        <v>2</v>
      </c>
      <c r="B10" s="12">
        <f>SUM(C10:E10)</f>
        <v>16264436</v>
      </c>
      <c r="C10" s="12">
        <v>10953861</v>
      </c>
      <c r="D10" s="12">
        <v>5310033</v>
      </c>
      <c r="E10" s="12">
        <v>542</v>
      </c>
      <c r="F10" s="13">
        <f>SUM(G10:I10)</f>
        <v>267539</v>
      </c>
      <c r="G10" s="12">
        <v>176878</v>
      </c>
      <c r="H10" s="12">
        <v>90661</v>
      </c>
      <c r="I10" s="13">
        <v>0</v>
      </c>
      <c r="J10" s="12">
        <v>17097</v>
      </c>
      <c r="K10" s="44">
        <v>8627</v>
      </c>
      <c r="L10" s="14">
        <v>29771</v>
      </c>
    </row>
    <row r="11" spans="1:12" ht="19.5" customHeight="1">
      <c r="A11" s="11" t="s">
        <v>3</v>
      </c>
      <c r="B11" s="12">
        <f>SUM(C11:E11)</f>
        <v>16970755</v>
      </c>
      <c r="C11" s="12">
        <v>11134043</v>
      </c>
      <c r="D11" s="12">
        <v>5836549</v>
      </c>
      <c r="E11" s="12">
        <v>163</v>
      </c>
      <c r="F11" s="13">
        <f>SUM(G11:I11)</f>
        <v>369783</v>
      </c>
      <c r="G11" s="12">
        <v>200350</v>
      </c>
      <c r="H11" s="12">
        <v>169432</v>
      </c>
      <c r="I11" s="13">
        <v>1</v>
      </c>
      <c r="J11" s="12">
        <v>23301</v>
      </c>
      <c r="K11" s="44">
        <v>8953</v>
      </c>
      <c r="L11" s="14">
        <v>42576</v>
      </c>
    </row>
    <row r="12" spans="1:12" ht="19.5" customHeight="1">
      <c r="A12" s="11" t="s">
        <v>4</v>
      </c>
      <c r="B12" s="12">
        <f>SUM(C12:E12)</f>
        <v>11711626</v>
      </c>
      <c r="C12" s="12">
        <v>8073072</v>
      </c>
      <c r="D12" s="12">
        <v>3636567</v>
      </c>
      <c r="E12" s="12">
        <v>1987</v>
      </c>
      <c r="F12" s="13">
        <f>SUM(G12:I12)</f>
        <v>192928</v>
      </c>
      <c r="G12" s="12">
        <v>132415</v>
      </c>
      <c r="H12" s="12">
        <v>60507</v>
      </c>
      <c r="I12" s="13">
        <v>6</v>
      </c>
      <c r="J12" s="12">
        <v>10033</v>
      </c>
      <c r="K12" s="44">
        <v>8128</v>
      </c>
      <c r="L12" s="14">
        <v>44974</v>
      </c>
    </row>
    <row r="13" spans="1:12" ht="19.5" customHeight="1">
      <c r="A13" s="11" t="s">
        <v>5</v>
      </c>
      <c r="B13" s="12">
        <f>SUM(B9:B12)</f>
        <v>91412059</v>
      </c>
      <c r="C13" s="12">
        <f aca="true" t="shared" si="0" ref="C13:L13">SUM(C9:C12)</f>
        <v>55578971</v>
      </c>
      <c r="D13" s="12">
        <f t="shared" si="0"/>
        <v>35828782</v>
      </c>
      <c r="E13" s="12">
        <f t="shared" si="0"/>
        <v>4306</v>
      </c>
      <c r="F13" s="13">
        <f t="shared" si="0"/>
        <v>1605242</v>
      </c>
      <c r="G13" s="12">
        <f t="shared" si="0"/>
        <v>916366</v>
      </c>
      <c r="H13" s="12">
        <f t="shared" si="0"/>
        <v>688868</v>
      </c>
      <c r="I13" s="13">
        <f t="shared" si="0"/>
        <v>8</v>
      </c>
      <c r="J13" s="12">
        <f t="shared" si="0"/>
        <v>227237</v>
      </c>
      <c r="K13" s="44">
        <f t="shared" si="0"/>
        <v>67363</v>
      </c>
      <c r="L13" s="14">
        <f t="shared" si="0"/>
        <v>171422</v>
      </c>
    </row>
    <row r="14" spans="1:12" ht="19.5" customHeight="1">
      <c r="A14" s="15" t="s">
        <v>22</v>
      </c>
      <c r="B14" s="12"/>
      <c r="C14" s="12"/>
      <c r="D14" s="12"/>
      <c r="E14" s="12"/>
      <c r="F14" s="13"/>
      <c r="G14" s="12"/>
      <c r="H14" s="12"/>
      <c r="I14" s="13"/>
      <c r="J14" s="12"/>
      <c r="K14" s="44"/>
      <c r="L14" s="14"/>
    </row>
    <row r="15" spans="1:12" ht="19.5" customHeight="1">
      <c r="A15" s="16" t="s">
        <v>6</v>
      </c>
      <c r="B15" s="12">
        <f>B13/99</f>
        <v>923354.1313131313</v>
      </c>
      <c r="C15" s="12">
        <f aca="true" t="shared" si="1" ref="C15:L15">C13/99</f>
        <v>561403.7474747475</v>
      </c>
      <c r="D15" s="12">
        <f t="shared" si="1"/>
        <v>361906.8888888889</v>
      </c>
      <c r="E15" s="12">
        <f t="shared" si="1"/>
        <v>43.494949494949495</v>
      </c>
      <c r="F15" s="13">
        <f t="shared" si="1"/>
        <v>16214.565656565657</v>
      </c>
      <c r="G15" s="12">
        <f t="shared" si="1"/>
        <v>9256.222222222223</v>
      </c>
      <c r="H15" s="12">
        <f t="shared" si="1"/>
        <v>6958.262626262626</v>
      </c>
      <c r="I15" s="13">
        <f t="shared" si="1"/>
        <v>0.08080808080808081</v>
      </c>
      <c r="J15" s="12">
        <f t="shared" si="1"/>
        <v>2295.3232323232323</v>
      </c>
      <c r="K15" s="44">
        <f t="shared" si="1"/>
        <v>680.4343434343434</v>
      </c>
      <c r="L15" s="14">
        <f t="shared" si="1"/>
        <v>1731.5353535353536</v>
      </c>
    </row>
    <row r="16" spans="1:12" ht="19.5" customHeight="1">
      <c r="A16" s="17" t="s">
        <v>23</v>
      </c>
      <c r="B16" s="12"/>
      <c r="C16" s="12"/>
      <c r="D16" s="12"/>
      <c r="E16" s="12"/>
      <c r="F16" s="13"/>
      <c r="G16" s="12"/>
      <c r="H16" s="12"/>
      <c r="I16" s="13"/>
      <c r="J16" s="12"/>
      <c r="K16" s="44"/>
      <c r="L16" s="14"/>
    </row>
    <row r="17" spans="1:12" ht="19.5" customHeight="1">
      <c r="A17" s="18" t="s">
        <v>24</v>
      </c>
      <c r="B17" s="19">
        <v>100</v>
      </c>
      <c r="C17" s="19">
        <f>C13/$B$13*100</f>
        <v>60.80048038300943</v>
      </c>
      <c r="D17" s="19">
        <f>D13/$B$13*100</f>
        <v>39.194809078745294</v>
      </c>
      <c r="E17" s="19">
        <f>E13/$B$13*100</f>
        <v>0.004710538245287747</v>
      </c>
      <c r="F17" s="20">
        <v>100</v>
      </c>
      <c r="G17" s="19">
        <f>G13/$F$13*100</f>
        <v>57.08584749215383</v>
      </c>
      <c r="H17" s="19">
        <f>H13/$F$13*100</f>
        <v>42.91365414062179</v>
      </c>
      <c r="I17" s="20">
        <f>I13/$F$13*100</f>
        <v>0.0004983672243811213</v>
      </c>
      <c r="J17" s="19"/>
      <c r="K17" s="45"/>
      <c r="L17" s="21"/>
    </row>
    <row r="18" spans="1:12" ht="19.5" customHeight="1">
      <c r="A18" s="22"/>
      <c r="B18" s="23"/>
      <c r="C18" s="23"/>
      <c r="D18" s="23"/>
      <c r="E18" s="23"/>
      <c r="F18" s="24"/>
      <c r="G18" s="23"/>
      <c r="H18" s="23"/>
      <c r="I18" s="24"/>
      <c r="J18" s="23"/>
      <c r="K18" s="46"/>
      <c r="L18" s="25"/>
    </row>
    <row r="19" spans="1:12" ht="19.5" customHeight="1">
      <c r="A19" s="6" t="s">
        <v>7</v>
      </c>
      <c r="B19" s="12"/>
      <c r="C19" s="12"/>
      <c r="D19" s="12"/>
      <c r="E19" s="12"/>
      <c r="F19" s="13"/>
      <c r="G19" s="12"/>
      <c r="H19" s="12"/>
      <c r="I19" s="13"/>
      <c r="J19" s="12"/>
      <c r="K19" s="44"/>
      <c r="L19" s="14"/>
    </row>
    <row r="20" spans="1:12" ht="19.5" customHeight="1">
      <c r="A20" s="26" t="s">
        <v>25</v>
      </c>
      <c r="B20" s="12"/>
      <c r="C20" s="12"/>
      <c r="D20" s="12"/>
      <c r="E20" s="12"/>
      <c r="F20" s="13"/>
      <c r="G20" s="12"/>
      <c r="H20" s="12"/>
      <c r="I20" s="13"/>
      <c r="J20" s="12"/>
      <c r="K20" s="44"/>
      <c r="L20" s="14"/>
    </row>
    <row r="21" spans="1:12" ht="19.5" customHeight="1">
      <c r="A21" s="11" t="s">
        <v>1</v>
      </c>
      <c r="B21" s="12">
        <f>SUM(C21:E21)</f>
        <v>2449362</v>
      </c>
      <c r="C21" s="12">
        <v>1530678</v>
      </c>
      <c r="D21" s="12">
        <v>918237</v>
      </c>
      <c r="E21" s="12">
        <v>447</v>
      </c>
      <c r="F21" s="13">
        <f>SUM(G21:I21)</f>
        <v>29129</v>
      </c>
      <c r="G21" s="12">
        <v>16535</v>
      </c>
      <c r="H21" s="12">
        <v>12594</v>
      </c>
      <c r="I21" s="13">
        <v>0</v>
      </c>
      <c r="J21" s="12">
        <v>1689</v>
      </c>
      <c r="K21" s="44">
        <v>564</v>
      </c>
      <c r="L21" s="14">
        <v>4155</v>
      </c>
    </row>
    <row r="22" spans="1:12" ht="19.5" customHeight="1">
      <c r="A22" s="11" t="s">
        <v>2</v>
      </c>
      <c r="B22" s="12">
        <f>SUM(C22:E22)</f>
        <v>4189581</v>
      </c>
      <c r="C22" s="12">
        <v>2641284</v>
      </c>
      <c r="D22" s="12">
        <v>1545872</v>
      </c>
      <c r="E22" s="12">
        <v>2425</v>
      </c>
      <c r="F22" s="13">
        <f>SUM(G22:I22)</f>
        <v>66533</v>
      </c>
      <c r="G22" s="12">
        <v>40366</v>
      </c>
      <c r="H22" s="12">
        <v>26167</v>
      </c>
      <c r="I22" s="13">
        <v>0</v>
      </c>
      <c r="J22" s="12">
        <v>2646</v>
      </c>
      <c r="K22" s="44">
        <v>742</v>
      </c>
      <c r="L22" s="14">
        <v>541</v>
      </c>
    </row>
    <row r="23" spans="1:12" ht="19.5" customHeight="1">
      <c r="A23" s="11" t="s">
        <v>3</v>
      </c>
      <c r="B23" s="12">
        <f>SUM(C23:E23)</f>
        <v>5780653</v>
      </c>
      <c r="C23" s="12">
        <v>4328111</v>
      </c>
      <c r="D23" s="12">
        <v>1452542</v>
      </c>
      <c r="E23" s="12">
        <v>0</v>
      </c>
      <c r="F23" s="13">
        <f>SUM(G23:I23)</f>
        <v>79282</v>
      </c>
      <c r="G23" s="12">
        <v>57420</v>
      </c>
      <c r="H23" s="12">
        <v>21862</v>
      </c>
      <c r="I23" s="13">
        <v>0</v>
      </c>
      <c r="J23" s="12">
        <v>1186</v>
      </c>
      <c r="K23" s="44">
        <v>548</v>
      </c>
      <c r="L23" s="14">
        <v>434</v>
      </c>
    </row>
    <row r="24" spans="1:12" ht="19.5" customHeight="1">
      <c r="A24" s="11" t="s">
        <v>4</v>
      </c>
      <c r="B24" s="12">
        <f>SUM(C24:E24)</f>
        <v>4521622</v>
      </c>
      <c r="C24" s="12">
        <v>3276212</v>
      </c>
      <c r="D24" s="12">
        <v>1245253</v>
      </c>
      <c r="E24" s="12">
        <v>157</v>
      </c>
      <c r="F24" s="13">
        <f>SUM(G24:I24)</f>
        <v>63144</v>
      </c>
      <c r="G24" s="12">
        <v>44696</v>
      </c>
      <c r="H24" s="12">
        <v>18447</v>
      </c>
      <c r="I24" s="13">
        <v>1</v>
      </c>
      <c r="J24" s="12">
        <v>4683</v>
      </c>
      <c r="K24" s="44">
        <v>621</v>
      </c>
      <c r="L24" s="14">
        <v>1349</v>
      </c>
    </row>
    <row r="25" spans="1:12" ht="19.5" customHeight="1">
      <c r="A25" s="11" t="s">
        <v>5</v>
      </c>
      <c r="B25" s="12">
        <f>SUM(B21:B24)</f>
        <v>16941218</v>
      </c>
      <c r="C25" s="12">
        <f aca="true" t="shared" si="2" ref="C25:L25">SUM(C21:C24)</f>
        <v>11776285</v>
      </c>
      <c r="D25" s="12">
        <f t="shared" si="2"/>
        <v>5161904</v>
      </c>
      <c r="E25" s="12">
        <f t="shared" si="2"/>
        <v>3029</v>
      </c>
      <c r="F25" s="13">
        <f t="shared" si="2"/>
        <v>238088</v>
      </c>
      <c r="G25" s="12">
        <f t="shared" si="2"/>
        <v>159017</v>
      </c>
      <c r="H25" s="12">
        <f t="shared" si="2"/>
        <v>79070</v>
      </c>
      <c r="I25" s="13">
        <f t="shared" si="2"/>
        <v>1</v>
      </c>
      <c r="J25" s="12">
        <f t="shared" si="2"/>
        <v>10204</v>
      </c>
      <c r="K25" s="44">
        <f t="shared" si="2"/>
        <v>2475</v>
      </c>
      <c r="L25" s="14">
        <f t="shared" si="2"/>
        <v>6479</v>
      </c>
    </row>
    <row r="26" spans="1:12" ht="19.5" customHeight="1">
      <c r="A26" s="10" t="s">
        <v>22</v>
      </c>
      <c r="B26" s="12"/>
      <c r="C26" s="12"/>
      <c r="D26" s="12"/>
      <c r="E26" s="12"/>
      <c r="F26" s="13"/>
      <c r="G26" s="12"/>
      <c r="H26" s="12"/>
      <c r="I26" s="13"/>
      <c r="J26" s="12"/>
      <c r="K26" s="44"/>
      <c r="L26" s="14"/>
    </row>
    <row r="27" spans="1:12" ht="19.5" customHeight="1">
      <c r="A27" s="16" t="s">
        <v>6</v>
      </c>
      <c r="B27" s="12">
        <f>B25/75</f>
        <v>225882.90666666668</v>
      </c>
      <c r="C27" s="12">
        <f aca="true" t="shared" si="3" ref="C27:L27">C25/75</f>
        <v>157017.13333333333</v>
      </c>
      <c r="D27" s="12">
        <f t="shared" si="3"/>
        <v>68825.38666666667</v>
      </c>
      <c r="E27" s="12">
        <f t="shared" si="3"/>
        <v>40.38666666666666</v>
      </c>
      <c r="F27" s="13">
        <f t="shared" si="3"/>
        <v>3174.5066666666667</v>
      </c>
      <c r="G27" s="12">
        <f t="shared" si="3"/>
        <v>2120.2266666666665</v>
      </c>
      <c r="H27" s="12">
        <f t="shared" si="3"/>
        <v>1054.2666666666667</v>
      </c>
      <c r="I27" s="13">
        <f t="shared" si="3"/>
        <v>0.013333333333333334</v>
      </c>
      <c r="J27" s="12">
        <f t="shared" si="3"/>
        <v>136.05333333333334</v>
      </c>
      <c r="K27" s="44">
        <f t="shared" si="3"/>
        <v>33</v>
      </c>
      <c r="L27" s="14">
        <f t="shared" si="3"/>
        <v>86.38666666666667</v>
      </c>
    </row>
    <row r="28" spans="1:12" ht="19.5" customHeight="1">
      <c r="A28" s="17" t="s">
        <v>23</v>
      </c>
      <c r="B28" s="12"/>
      <c r="C28" s="12"/>
      <c r="D28" s="12"/>
      <c r="E28" s="12"/>
      <c r="F28" s="13"/>
      <c r="G28" s="12"/>
      <c r="H28" s="12"/>
      <c r="I28" s="13"/>
      <c r="J28" s="12"/>
      <c r="K28" s="44"/>
      <c r="L28" s="14"/>
    </row>
    <row r="29" spans="1:12" ht="19.5" customHeight="1">
      <c r="A29" s="18" t="s">
        <v>24</v>
      </c>
      <c r="B29" s="27">
        <v>100</v>
      </c>
      <c r="C29" s="27">
        <f>C25/$B$25*100</f>
        <v>69.51262300030612</v>
      </c>
      <c r="D29" s="27">
        <f>D25/$B$25*100</f>
        <v>30.469497529634527</v>
      </c>
      <c r="E29" s="27">
        <f>E25/$B$25*100</f>
        <v>0.017879470059354648</v>
      </c>
      <c r="F29" s="28">
        <v>100</v>
      </c>
      <c r="G29" s="27">
        <f>G25/$F$25*100</f>
        <v>66.78917039077989</v>
      </c>
      <c r="H29" s="27">
        <f>H25/$F$25*100</f>
        <v>33.21040959645173</v>
      </c>
      <c r="I29" s="28">
        <f>I25/$F$25*100</f>
        <v>0.00042001276838815897</v>
      </c>
      <c r="J29" s="27"/>
      <c r="K29" s="47"/>
      <c r="L29" s="29"/>
    </row>
    <row r="30" spans="1:12" ht="19.5" customHeight="1">
      <c r="A30" s="22"/>
      <c r="B30" s="23"/>
      <c r="C30" s="23"/>
      <c r="D30" s="23"/>
      <c r="E30" s="23"/>
      <c r="F30" s="24"/>
      <c r="G30" s="23"/>
      <c r="H30" s="23"/>
      <c r="I30" s="24"/>
      <c r="J30" s="23"/>
      <c r="K30" s="46"/>
      <c r="L30" s="25"/>
    </row>
    <row r="31" spans="1:12" ht="19.5" customHeight="1">
      <c r="A31" s="6" t="s">
        <v>8</v>
      </c>
      <c r="B31" s="12"/>
      <c r="C31" s="12"/>
      <c r="D31" s="12"/>
      <c r="E31" s="12"/>
      <c r="F31" s="13"/>
      <c r="G31" s="12"/>
      <c r="H31" s="12"/>
      <c r="I31" s="13"/>
      <c r="J31" s="12"/>
      <c r="K31" s="44"/>
      <c r="L31" s="14"/>
    </row>
    <row r="32" spans="1:12" ht="19.5" customHeight="1">
      <c r="A32" s="10" t="s">
        <v>26</v>
      </c>
      <c r="B32" s="12"/>
      <c r="C32" s="12"/>
      <c r="D32" s="12"/>
      <c r="E32" s="12"/>
      <c r="F32" s="13"/>
      <c r="G32" s="12"/>
      <c r="H32" s="12"/>
      <c r="I32" s="13"/>
      <c r="J32" s="12"/>
      <c r="K32" s="44"/>
      <c r="L32" s="14"/>
    </row>
    <row r="33" spans="1:12" ht="19.5" customHeight="1">
      <c r="A33" s="11" t="s">
        <v>9</v>
      </c>
      <c r="B33" s="12">
        <f>SUM(C33:E33)</f>
        <v>28810571</v>
      </c>
      <c r="C33" s="12">
        <v>18135385</v>
      </c>
      <c r="D33" s="12">
        <v>10673761</v>
      </c>
      <c r="E33" s="12">
        <v>1425</v>
      </c>
      <c r="F33" s="13">
        <f>SUM(G33:I33)</f>
        <v>342227</v>
      </c>
      <c r="G33" s="12">
        <v>211431</v>
      </c>
      <c r="H33" s="12">
        <v>130796</v>
      </c>
      <c r="I33" s="13">
        <v>0</v>
      </c>
      <c r="J33" s="12">
        <v>27666</v>
      </c>
      <c r="K33" s="44">
        <v>3417</v>
      </c>
      <c r="L33" s="14">
        <v>35336</v>
      </c>
    </row>
    <row r="34" spans="1:12" ht="19.5" customHeight="1">
      <c r="A34" s="11" t="s">
        <v>10</v>
      </c>
      <c r="B34" s="12">
        <f>SUM(C34:E34)</f>
        <v>40280649</v>
      </c>
      <c r="C34" s="12">
        <v>25706691</v>
      </c>
      <c r="D34" s="12">
        <v>14569404</v>
      </c>
      <c r="E34" s="12">
        <v>4554</v>
      </c>
      <c r="F34" s="13">
        <f>SUM(G34:I34)</f>
        <v>485090</v>
      </c>
      <c r="G34" s="12">
        <v>313180</v>
      </c>
      <c r="H34" s="12">
        <v>171876</v>
      </c>
      <c r="I34" s="13">
        <v>34</v>
      </c>
      <c r="J34" s="12">
        <v>6866</v>
      </c>
      <c r="K34" s="44">
        <v>2499</v>
      </c>
      <c r="L34" s="14">
        <v>34878</v>
      </c>
    </row>
    <row r="35" spans="1:12" ht="19.5" customHeight="1">
      <c r="A35" s="11" t="s">
        <v>11</v>
      </c>
      <c r="B35" s="12">
        <f>SUM(C35:E35)</f>
        <v>57816564</v>
      </c>
      <c r="C35" s="12">
        <v>42091736</v>
      </c>
      <c r="D35" s="12">
        <v>15718726</v>
      </c>
      <c r="E35" s="12">
        <v>6102</v>
      </c>
      <c r="F35" s="13">
        <f>SUM(G35:I35)</f>
        <v>721126</v>
      </c>
      <c r="G35" s="12">
        <v>509045</v>
      </c>
      <c r="H35" s="12">
        <v>211989</v>
      </c>
      <c r="I35" s="13">
        <v>92</v>
      </c>
      <c r="J35" s="12">
        <v>15612</v>
      </c>
      <c r="K35" s="44">
        <v>3823</v>
      </c>
      <c r="L35" s="14">
        <v>45773</v>
      </c>
    </row>
    <row r="36" spans="1:12" ht="19.5" customHeight="1">
      <c r="A36" s="11" t="s">
        <v>12</v>
      </c>
      <c r="B36" s="12">
        <f>SUM(C36:E36)</f>
        <v>26903269</v>
      </c>
      <c r="C36" s="12">
        <v>19173660</v>
      </c>
      <c r="D36" s="12">
        <v>7724411</v>
      </c>
      <c r="E36" s="12">
        <v>5198</v>
      </c>
      <c r="F36" s="13">
        <f>SUM(G36:I36)</f>
        <v>294429</v>
      </c>
      <c r="G36" s="12">
        <v>206821</v>
      </c>
      <c r="H36" s="12">
        <v>87594</v>
      </c>
      <c r="I36" s="13">
        <v>14</v>
      </c>
      <c r="J36" s="12">
        <v>7429</v>
      </c>
      <c r="K36" s="44">
        <v>4685</v>
      </c>
      <c r="L36" s="14">
        <v>25839</v>
      </c>
    </row>
    <row r="37" spans="1:12" ht="19.5" customHeight="1">
      <c r="A37" s="11" t="s">
        <v>5</v>
      </c>
      <c r="B37" s="12">
        <f>SUM(B33:B36)</f>
        <v>153811053</v>
      </c>
      <c r="C37" s="12">
        <f aca="true" t="shared" si="4" ref="C37:L37">SUM(C33:C36)</f>
        <v>105107472</v>
      </c>
      <c r="D37" s="12">
        <f t="shared" si="4"/>
        <v>48686302</v>
      </c>
      <c r="E37" s="12">
        <f t="shared" si="4"/>
        <v>17279</v>
      </c>
      <c r="F37" s="13">
        <f t="shared" si="4"/>
        <v>1842872</v>
      </c>
      <c r="G37" s="12">
        <f t="shared" si="4"/>
        <v>1240477</v>
      </c>
      <c r="H37" s="12">
        <f t="shared" si="4"/>
        <v>602255</v>
      </c>
      <c r="I37" s="13">
        <f t="shared" si="4"/>
        <v>140</v>
      </c>
      <c r="J37" s="12">
        <f t="shared" si="4"/>
        <v>57573</v>
      </c>
      <c r="K37" s="44">
        <f t="shared" si="4"/>
        <v>14424</v>
      </c>
      <c r="L37" s="14">
        <f t="shared" si="4"/>
        <v>141826</v>
      </c>
    </row>
    <row r="38" spans="1:12" ht="19.5" customHeight="1">
      <c r="A38" s="10" t="s">
        <v>22</v>
      </c>
      <c r="B38" s="12"/>
      <c r="C38" s="12"/>
      <c r="D38" s="12"/>
      <c r="E38" s="12"/>
      <c r="F38" s="13"/>
      <c r="G38" s="12"/>
      <c r="H38" s="12"/>
      <c r="I38" s="13"/>
      <c r="J38" s="12"/>
      <c r="K38" s="44"/>
      <c r="L38" s="14"/>
    </row>
    <row r="39" spans="1:12" ht="19.5" customHeight="1">
      <c r="A39" s="16" t="s">
        <v>6</v>
      </c>
      <c r="B39" s="12">
        <f aca="true" t="shared" si="5" ref="B39:L39">B37/512</f>
        <v>300412.212890625</v>
      </c>
      <c r="C39" s="12">
        <f t="shared" si="5"/>
        <v>205288.03125</v>
      </c>
      <c r="D39" s="12">
        <f t="shared" si="5"/>
        <v>95090.43359375</v>
      </c>
      <c r="E39" s="12">
        <f t="shared" si="5"/>
        <v>33.748046875</v>
      </c>
      <c r="F39" s="13">
        <f t="shared" si="5"/>
        <v>3599.359375</v>
      </c>
      <c r="G39" s="12">
        <f t="shared" si="5"/>
        <v>2422.806640625</v>
      </c>
      <c r="H39" s="12">
        <f t="shared" si="5"/>
        <v>1176.279296875</v>
      </c>
      <c r="I39" s="13">
        <f t="shared" si="5"/>
        <v>0.2734375</v>
      </c>
      <c r="J39" s="12">
        <f t="shared" si="5"/>
        <v>112.447265625</v>
      </c>
      <c r="K39" s="44">
        <f t="shared" si="5"/>
        <v>28.171875</v>
      </c>
      <c r="L39" s="14">
        <f t="shared" si="5"/>
        <v>277.00390625</v>
      </c>
    </row>
    <row r="40" spans="1:12" ht="19.5" customHeight="1">
      <c r="A40" s="17" t="s">
        <v>23</v>
      </c>
      <c r="B40" s="12"/>
      <c r="C40" s="12"/>
      <c r="D40" s="12"/>
      <c r="E40" s="12"/>
      <c r="F40" s="13"/>
      <c r="G40" s="12"/>
      <c r="H40" s="12"/>
      <c r="I40" s="13"/>
      <c r="J40" s="12"/>
      <c r="K40" s="44"/>
      <c r="L40" s="14"/>
    </row>
    <row r="41" spans="1:12" ht="19.5" customHeight="1">
      <c r="A41" s="18" t="s">
        <v>24</v>
      </c>
      <c r="B41" s="30">
        <v>100</v>
      </c>
      <c r="C41" s="30">
        <f>C37/$B$37*100</f>
        <v>68.33544790828525</v>
      </c>
      <c r="D41" s="30">
        <f>D37/$B$37*100</f>
        <v>31.653318178635704</v>
      </c>
      <c r="E41" s="30">
        <f>E37/$B$37*100</f>
        <v>0.011233913079055509</v>
      </c>
      <c r="F41" s="31">
        <v>100</v>
      </c>
      <c r="G41" s="30">
        <f>G37/$F$37*100</f>
        <v>67.31216275465685</v>
      </c>
      <c r="H41" s="30">
        <f>H37/$F$37*100</f>
        <v>32.68024040736416</v>
      </c>
      <c r="I41" s="31">
        <f>I37/$F$37*100</f>
        <v>0.007596837978980635</v>
      </c>
      <c r="J41" s="30"/>
      <c r="K41" s="48"/>
      <c r="L41" s="32"/>
    </row>
    <row r="42" spans="1:12" ht="19.5" customHeight="1">
      <c r="A42" s="22"/>
      <c r="B42" s="23"/>
      <c r="C42" s="23"/>
      <c r="D42" s="23"/>
      <c r="E42" s="23"/>
      <c r="F42" s="24"/>
      <c r="G42" s="23"/>
      <c r="H42" s="23"/>
      <c r="I42" s="24"/>
      <c r="J42" s="23"/>
      <c r="K42" s="46"/>
      <c r="L42" s="25"/>
    </row>
    <row r="43" spans="1:12" ht="19.5" customHeight="1">
      <c r="A43" s="6" t="s">
        <v>13</v>
      </c>
      <c r="B43" s="12">
        <f>SUM(B13+B25+B37)</f>
        <v>262164330</v>
      </c>
      <c r="C43" s="12">
        <f aca="true" t="shared" si="6" ref="C43:L43">SUM(C13+C25+C37)</f>
        <v>172462728</v>
      </c>
      <c r="D43" s="12">
        <f t="shared" si="6"/>
        <v>89676988</v>
      </c>
      <c r="E43" s="12">
        <f t="shared" si="6"/>
        <v>24614</v>
      </c>
      <c r="F43" s="13">
        <f t="shared" si="6"/>
        <v>3686202</v>
      </c>
      <c r="G43" s="12">
        <f t="shared" si="6"/>
        <v>2315860</v>
      </c>
      <c r="H43" s="12">
        <f t="shared" si="6"/>
        <v>1370193</v>
      </c>
      <c r="I43" s="13">
        <f t="shared" si="6"/>
        <v>149</v>
      </c>
      <c r="J43" s="12">
        <f t="shared" si="6"/>
        <v>295014</v>
      </c>
      <c r="K43" s="44">
        <f t="shared" si="6"/>
        <v>84262</v>
      </c>
      <c r="L43" s="14">
        <f t="shared" si="6"/>
        <v>319727</v>
      </c>
    </row>
    <row r="44" spans="1:12" ht="19.5" customHeight="1">
      <c r="A44" s="10" t="s">
        <v>27</v>
      </c>
      <c r="B44" s="12"/>
      <c r="C44" s="12"/>
      <c r="D44" s="12"/>
      <c r="E44" s="12"/>
      <c r="F44" s="13"/>
      <c r="G44" s="12"/>
      <c r="H44" s="12"/>
      <c r="I44" s="13"/>
      <c r="J44" s="12"/>
      <c r="K44" s="44"/>
      <c r="L44" s="14"/>
    </row>
    <row r="45" spans="1:12" ht="19.5" customHeight="1">
      <c r="A45" s="33" t="s">
        <v>28</v>
      </c>
      <c r="B45" s="12">
        <f>B43/686</f>
        <v>382163.7463556851</v>
      </c>
      <c r="C45" s="12">
        <f aca="true" t="shared" si="7" ref="C45:L45">C43/686</f>
        <v>251403.39358600584</v>
      </c>
      <c r="D45" s="12">
        <f t="shared" si="7"/>
        <v>130724.472303207</v>
      </c>
      <c r="E45" s="12">
        <f t="shared" si="7"/>
        <v>35.880466472303205</v>
      </c>
      <c r="F45" s="13">
        <f t="shared" si="7"/>
        <v>5373.472303206997</v>
      </c>
      <c r="G45" s="12">
        <f t="shared" si="7"/>
        <v>3375.8892128279886</v>
      </c>
      <c r="H45" s="12">
        <f t="shared" si="7"/>
        <v>1997.365889212828</v>
      </c>
      <c r="I45" s="13">
        <f t="shared" si="7"/>
        <v>0.21720116618075802</v>
      </c>
      <c r="J45" s="12">
        <f t="shared" si="7"/>
        <v>430.04956268221576</v>
      </c>
      <c r="K45" s="44">
        <f t="shared" si="7"/>
        <v>122.83090379008746</v>
      </c>
      <c r="L45" s="14">
        <f t="shared" si="7"/>
        <v>466.0743440233236</v>
      </c>
    </row>
    <row r="46" spans="1:12" ht="19.5" customHeight="1">
      <c r="A46" s="17" t="s">
        <v>29</v>
      </c>
      <c r="B46" s="12"/>
      <c r="C46" s="12"/>
      <c r="D46" s="12"/>
      <c r="E46" s="12"/>
      <c r="F46" s="13"/>
      <c r="G46" s="12"/>
      <c r="H46" s="12"/>
      <c r="I46" s="13"/>
      <c r="J46" s="12"/>
      <c r="K46" s="44"/>
      <c r="L46" s="14"/>
    </row>
    <row r="47" spans="1:12" ht="19.5" customHeight="1" thickBot="1">
      <c r="A47" s="34" t="s">
        <v>24</v>
      </c>
      <c r="B47" s="35">
        <v>100</v>
      </c>
      <c r="C47" s="35">
        <f>C43/$B$43*100</f>
        <v>65.78420794316298</v>
      </c>
      <c r="D47" s="35">
        <f>D43/$B$43*100</f>
        <v>34.2064032891126</v>
      </c>
      <c r="E47" s="35">
        <f>E43/$B$43*100</f>
        <v>0.00938876772442689</v>
      </c>
      <c r="F47" s="36">
        <v>100</v>
      </c>
      <c r="G47" s="35">
        <f>G43/$F$43*100</f>
        <v>62.82509748516224</v>
      </c>
      <c r="H47" s="35">
        <f>H43/$F$43*100</f>
        <v>37.170860414052186</v>
      </c>
      <c r="I47" s="36">
        <f>I43/$F$43*100</f>
        <v>0.004042100785578219</v>
      </c>
      <c r="J47" s="35"/>
      <c r="K47" s="49"/>
      <c r="L47" s="37"/>
    </row>
  </sheetData>
  <mergeCells count="5">
    <mergeCell ref="A3:A4"/>
    <mergeCell ref="B3:E3"/>
    <mergeCell ref="J3:L3"/>
    <mergeCell ref="K4:K5"/>
    <mergeCell ref="F3:I3"/>
  </mergeCells>
  <printOptions horizontalCentered="1"/>
  <pageMargins left="0.7874015748031497" right="0.7874015748031497" top="0.7874015748031497" bottom="0.7874015748031497" header="0" footer="0"/>
  <pageSetup firstPageNumber="22" useFirstPageNumber="1" fitToWidth="0" fitToHeight="1" horizontalDpi="600" verticalDpi="600" orientation="portrait" paperSize="9" scale="85" r:id="rId1"/>
  <headerFooter alignWithMargins="0">
    <oddFooter>&amp;C&amp;"ＭＳ 明朝,標準"&amp;P</oddFooter>
  </headerFooter>
  <colBreaks count="1" manualBreakCount="1">
    <brk id="5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2003-03-27T06:19:41Z</cp:lastPrinted>
  <dcterms:created xsi:type="dcterms:W3CDTF">1997-01-08T22:48:59Z</dcterms:created>
  <dcterms:modified xsi:type="dcterms:W3CDTF">2003-03-27T06:19:44Z</dcterms:modified>
  <cp:category/>
  <cp:version/>
  <cp:contentType/>
  <cp:contentStatus/>
</cp:coreProperties>
</file>