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885" windowWidth="15225" windowHeight="6180" tabRatio="803" activeTab="0"/>
  </bookViews>
  <sheets>
    <sheet name="（１）設置状況" sheetId="1" r:id="rId1"/>
    <sheet name="（２）設置場所別" sheetId="2" r:id="rId2"/>
    <sheet name="（３）性能別、（４）整備法別" sheetId="3" r:id="rId3"/>
    <sheet name="（５）周辺機器" sheetId="4" r:id="rId4"/>
    <sheet name="（６）個人用ＰＣ、（７）研修の受講状況" sheetId="5" r:id="rId5"/>
  </sheets>
  <definedNames>
    <definedName name="_xlnm.Print_Area" localSheetId="0">'（１）設置状況'!$A$1:$K$51</definedName>
    <definedName name="_xlnm.Print_Area" localSheetId="1">'（２）設置場所別'!$A$1:$L$47</definedName>
    <definedName name="_xlnm.Print_Area" localSheetId="2">'（３）性能別、（４）整備法別'!$A$1:$J$33</definedName>
    <definedName name="_xlnm.Print_Area" localSheetId="3">'（５）周辺機器'!$A$1:$J$59</definedName>
    <definedName name="_xlnm.Print_Area" localSheetId="4">'（６）個人用ＰＣ、（７）研修の受講状況'!$A$1:$M$35</definedName>
  </definedNames>
  <calcPr fullCalcOnLoad="1"/>
</workbook>
</file>

<file path=xl/sharedStrings.xml><?xml version="1.0" encoding="utf-8"?>
<sst xmlns="http://schemas.openxmlformats.org/spreadsheetml/2006/main" count="388" uniqueCount="158">
  <si>
    <t>電子黒板</t>
  </si>
  <si>
    <t>学校数</t>
  </si>
  <si>
    <t>学校種</t>
  </si>
  <si>
    <t>校</t>
  </si>
  <si>
    <t>台</t>
  </si>
  <si>
    <t>人／台</t>
  </si>
  <si>
    <t>小学校</t>
  </si>
  <si>
    <t>中学校</t>
  </si>
  <si>
    <t>高等学校</t>
  </si>
  <si>
    <t>中等教育学校</t>
  </si>
  <si>
    <t>盲学校</t>
  </si>
  <si>
    <t>養護学校</t>
  </si>
  <si>
    <t>小　　計</t>
  </si>
  <si>
    <t>合　　計</t>
  </si>
  <si>
    <t>その他</t>
  </si>
  <si>
    <t>学校数
（再掲）</t>
  </si>
  <si>
    <t>％</t>
  </si>
  <si>
    <t>左の割合</t>
  </si>
  <si>
    <t>合 　　　計</t>
  </si>
  <si>
    <t>その他による台数</t>
  </si>
  <si>
    <t>室</t>
  </si>
  <si>
    <t>（５）コンピュータの周辺機器台数</t>
  </si>
  <si>
    <t>聾学校</t>
  </si>
  <si>
    <t>聾学校</t>
  </si>
  <si>
    <t>教育用コンピュータ１台当たりの児童生徒数</t>
  </si>
  <si>
    <t>児童生徒数</t>
  </si>
  <si>
    <t>教員数</t>
  </si>
  <si>
    <t>人</t>
  </si>
  <si>
    <t>Ｄのうち、クラス用コンピュータ台数</t>
  </si>
  <si>
    <t>普通教室数</t>
  </si>
  <si>
    <r>
      <t>Ｃのうち、</t>
    </r>
    <r>
      <rPr>
        <sz val="9"/>
        <rFont val="ＭＳ ゴシック"/>
        <family val="3"/>
      </rPr>
      <t>教育用コンピュータ</t>
    </r>
    <r>
      <rPr>
        <sz val="10"/>
        <rFont val="ＭＳ ゴシック"/>
        <family val="3"/>
      </rPr>
      <t>台数</t>
    </r>
  </si>
  <si>
    <t>教育用コンピュータ台数（再掲）</t>
  </si>
  <si>
    <t>レンタル・リース台数</t>
  </si>
  <si>
    <t>買い取り台数</t>
  </si>
  <si>
    <t>その他による台数</t>
  </si>
  <si>
    <t>買い取りによる台数</t>
  </si>
  <si>
    <t>Ａのうち、ＯＳがWindows Vista、Windows XP、Windows 2000、Windows ＮＴの台数</t>
  </si>
  <si>
    <t>Ａのうち、ＯＳがWindows 95、Windows 98、Windows Me、その他のWindowsの台数</t>
  </si>
  <si>
    <t>大画面ディスプレイ</t>
  </si>
  <si>
    <t>コンピュータ教室</t>
  </si>
  <si>
    <t>普通教室</t>
  </si>
  <si>
    <t>特別教室等</t>
  </si>
  <si>
    <t>設置場所</t>
  </si>
  <si>
    <t>教室等数</t>
  </si>
  <si>
    <t>合計</t>
  </si>
  <si>
    <t>小 　　　計</t>
  </si>
  <si>
    <t>Ａのうち、教育用コンピュータ整備済み教室等数</t>
  </si>
  <si>
    <t>教育用コンピュータ現有台数</t>
  </si>
  <si>
    <t>（２）教育用コンピュータの設置場所別台数</t>
  </si>
  <si>
    <t>仕事上必要なため学校で使うことがある教員数</t>
  </si>
  <si>
    <t>個人所有のコンピュータを学校のネットワークに接続する場合の利用規程を有する学校数</t>
  </si>
  <si>
    <t>学校のネットワークに接続して使っている
教員数</t>
  </si>
  <si>
    <t>スタンドアロンで使っている
教員数</t>
  </si>
  <si>
    <t>教　員　数
（再掲）</t>
  </si>
  <si>
    <t>仕事上必要なため学校で使うことがある教員数（使用方法別内訳）</t>
  </si>
  <si>
    <t>Ａ</t>
  </si>
  <si>
    <t>Ｂ</t>
  </si>
  <si>
    <t>Ｃ</t>
  </si>
  <si>
    <t>Ｄ</t>
  </si>
  <si>
    <t>Ａ／Ｄ</t>
  </si>
  <si>
    <t>％</t>
  </si>
  <si>
    <t>％</t>
  </si>
  <si>
    <t>注１）上段（　）書きは、前年度の数値を表す。</t>
  </si>
  <si>
    <t>Ａ</t>
  </si>
  <si>
    <t>％</t>
  </si>
  <si>
    <t>％</t>
  </si>
  <si>
    <t>Ｂ／Ａ</t>
  </si>
  <si>
    <t>Ｃ／Ａ</t>
  </si>
  <si>
    <t>プリンタ</t>
  </si>
  <si>
    <t>スキャナ</t>
  </si>
  <si>
    <t>デジタルビデオカメラ</t>
  </si>
  <si>
    <t>Ｄ／Ａ</t>
  </si>
  <si>
    <t>レンタル・リースによる台数</t>
  </si>
  <si>
    <t>Ａ</t>
  </si>
  <si>
    <t>Ｂ</t>
  </si>
  <si>
    <t>Ｂ／Ａ</t>
  </si>
  <si>
    <t>Ｃ</t>
  </si>
  <si>
    <t>Ｃ／Ａ</t>
  </si>
  <si>
    <t>（１）コンピュータの設置状況等</t>
  </si>
  <si>
    <t>注１）「LAN整備済教室」とは、有線LAN・無線LANにかかわらず、校内LANやインターネットに接続できる教室をいう。</t>
  </si>
  <si>
    <t>その他のＯＳの台数</t>
  </si>
  <si>
    <t>注）「その他のＯＳ」とは、ＭＡＣ　ＯＳや、Ｌｉｎｕｘ等である。</t>
  </si>
  <si>
    <t>教室等数
（再掲）</t>
  </si>
  <si>
    <t>注１）「特別教室等」とは、以下の教室等をいう。</t>
  </si>
  <si>
    <t>注２）「その他」とは、校長室、職員室、事務室等をいう。</t>
  </si>
  <si>
    <t>１．コンピュータ整備の実態等</t>
  </si>
  <si>
    <t>Ａのうち、ＬＡＮ接続している教室等数</t>
  </si>
  <si>
    <t>Ｇのうち、ＬＡＮに接続している教室の数</t>
  </si>
  <si>
    <t xml:space="preserve">    教科専用の教室（理科室、音楽室等）及び準備室、多目的教室(新世代型学習空間等)、特別支援学級教室、視聴覚室、実習室、学校図書館（室）、
    進路資料・指導室、自立学習室及び準備室、保健室・教育相談室（心の教室）</t>
  </si>
  <si>
    <t>Ａ</t>
  </si>
  <si>
    <t>Ｂ</t>
  </si>
  <si>
    <t>Ｂ／Ａ</t>
  </si>
  <si>
    <t>Ｃ</t>
  </si>
  <si>
    <t>Ｃ／Ａ</t>
  </si>
  <si>
    <t>Ｄ</t>
  </si>
  <si>
    <t>Ｄ／Ａ</t>
  </si>
  <si>
    <t>実物投影機</t>
  </si>
  <si>
    <t>プロジェクタ</t>
  </si>
  <si>
    <t>学校種</t>
  </si>
  <si>
    <t>Ａ</t>
  </si>
  <si>
    <t>Ｂ</t>
  </si>
  <si>
    <t>Ｂ／Ａ</t>
  </si>
  <si>
    <t>％</t>
  </si>
  <si>
    <t>H19年度中にICT活用指導力の状況の各項目に関する研修を受講した教員数</t>
  </si>
  <si>
    <t>注１）　ただし、Ｅのみの研修は除く</t>
  </si>
  <si>
    <t>注２）　ここでいう「教員」とは、校長、副校長、教頭、教諭、助教諭、養護教諭、養護助教諭、栄養教諭、常勤講師をいう。</t>
  </si>
  <si>
    <t>注３）　１人の教員が複数の研修を受講している場合も、「１人」とカウントした。（実人数）</t>
  </si>
  <si>
    <t>注４）　平成20年3月末日までの間に受講予定の教員も含む。</t>
  </si>
  <si>
    <t>特別支援学校</t>
  </si>
  <si>
    <t>D</t>
  </si>
  <si>
    <t>D／Ａ</t>
  </si>
  <si>
    <t>E</t>
  </si>
  <si>
    <t>Ａのうち、ｲﾝﾀｰﾈｯﾄ接
 続教室等数</t>
  </si>
  <si>
    <t xml:space="preserve">Ｅのうちクラス用コンピュータ台数
</t>
  </si>
  <si>
    <t>注４）「特別教室等」とは、以下の教室等をいう。</t>
  </si>
  <si>
    <t>注５）「その他」とは、校長室、職員室、事務室等をいう。</t>
  </si>
  <si>
    <t>注２）「児童生徒数（Ａ）」は、平成１９年５月１日現在の児童生徒数。</t>
  </si>
  <si>
    <t>-</t>
  </si>
  <si>
    <t>-</t>
  </si>
  <si>
    <t>（４）教育用コンピュータの設置方法別台数</t>
  </si>
  <si>
    <t>（３）教育用コンピュータのＯＳ別台数</t>
  </si>
  <si>
    <t>デジタルカメラ</t>
  </si>
  <si>
    <t>（６）個人所有のコンピュータについて</t>
  </si>
  <si>
    <t>学校数
（再掲）</t>
  </si>
  <si>
    <t>Ｂ</t>
  </si>
  <si>
    <t>Ｃ</t>
  </si>
  <si>
    <t>Ｄ</t>
  </si>
  <si>
    <t>Ｄ／Ｃ</t>
  </si>
  <si>
    <t>Ｅ</t>
  </si>
  <si>
    <t>Ｅ／Ｃ</t>
  </si>
  <si>
    <t>Ｆ</t>
  </si>
  <si>
    <t>Ｆ／Ａ</t>
  </si>
  <si>
    <t>Ｅ</t>
  </si>
  <si>
    <t>Ｅ／Ｂ</t>
  </si>
  <si>
    <t>Ｆ</t>
  </si>
  <si>
    <t>Ｆ/Ｅ</t>
  </si>
  <si>
    <t>Ｇ</t>
  </si>
  <si>
    <t>Ｈ</t>
  </si>
  <si>
    <t>Ｈ／Ｇ</t>
  </si>
  <si>
    <t>Ｅのうち、校内LAN接続コンピュータ台数</t>
  </si>
  <si>
    <t>注２）「インターネット接続教室」とは、校内ＬＡＮの整備に関係なく、何らかの手段を介してインターネット接続を行っている教室をいう。</t>
  </si>
  <si>
    <t>注３）「クラス用コンピュータ」とは、普通教室又は特別教室等において児童生徒が１人１台あるいは数人に１台で使用するために配備された可動式コンピュータをいう。</t>
  </si>
  <si>
    <t>注）「その他による台数」とは、寄付、他機関からの譲渡、無償貸与等による台数である。</t>
  </si>
  <si>
    <t>注４）「大画面ディスプレイ」とは、40インチ以上を指す。</t>
  </si>
  <si>
    <t>注５）「電子黒板」とは、プロジェクタやディスプレイ等でパソコンの画面を表示し、表示された
       画面をペンや指で触れることによってパソコンを操作したり、文字や図形を電子的に書き込むことができる装置のことを指す。
      （簡易型電子情報ボード等）</t>
  </si>
  <si>
    <t>注３） 周辺機器台数は内蔵のものを含む。</t>
  </si>
  <si>
    <t>（７）研修の受講状況</t>
  </si>
  <si>
    <t>注５）　ここでいう「教員」とは、校長、副校長、教頭、教諭、助教諭、養護教諭、養護助教諭、栄養教諭、常勤講師をいう。</t>
  </si>
  <si>
    <t>コンピュータ総台数(教育用＋教員の校務用)</t>
  </si>
  <si>
    <t>Cのうち、教員の校務用コンピュータ台数</t>
  </si>
  <si>
    <r>
      <t>教員の校務用</t>
    </r>
    <r>
      <rPr>
        <sz val="9"/>
        <rFont val="ＭＳ ゴシック"/>
        <family val="3"/>
      </rPr>
      <t>コンピュータ整備率</t>
    </r>
  </si>
  <si>
    <t>教員の校務用コンピュータの校内ＬＡＮ整備率</t>
  </si>
  <si>
    <t>注４）「教員の校務用コンピュータ」とは、教育用コンピュータ以外の、主として教員が校務に使用するコンピュータのことを表す。</t>
  </si>
  <si>
    <t xml:space="preserve">    教科専用の教室（理科室、音楽室等）及び準備室、多目的教室(新世代型学習空間等)、特別支援学級教室、視聴覚室、</t>
  </si>
  <si>
    <t xml:space="preserve">
    実習室、学校図書館（室）、進路資料・指導室、自立学習室及び準備室、保健室・教育相談室（心の教室）</t>
  </si>
  <si>
    <t>教員数
（再掲）</t>
  </si>
  <si>
    <t>普通教室における校内LAN整備率</t>
  </si>
  <si>
    <t>Ｃ／Ｂ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</si>
</sst>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\(0.0\)"/>
    <numFmt numFmtId="178" formatCode="#,##0.0_);\(#,##0.0\)"/>
    <numFmt numFmtId="179" formatCode="#,##0.0_ "/>
    <numFmt numFmtId="180" formatCode="#,##0.0_ ;[Red]\-#,##0.0\ "/>
    <numFmt numFmtId="181" formatCode="0.0%"/>
    <numFmt numFmtId="182" formatCode="#,##0_ "/>
    <numFmt numFmtId="183" formatCode="0.0_ "/>
    <numFmt numFmtId="184" formatCode="0.00_ "/>
    <numFmt numFmtId="185" formatCode="#,##0_);[Red]\(#,##0\)"/>
    <numFmt numFmtId="186" formatCode="0.0_);[Red]\(0.0\)"/>
    <numFmt numFmtId="187" formatCode="\(#,##0\)"/>
    <numFmt numFmtId="188" formatCode="\(#,##0.0\)"/>
    <numFmt numFmtId="189" formatCode="0_);[Red]\(0\)"/>
    <numFmt numFmtId="190" formatCode="#,##0.00_);\(#,##0.00\)"/>
    <numFmt numFmtId="191" formatCode="\(#,##0.00\)"/>
    <numFmt numFmtId="192" formatCode="\(0.0%\)"/>
    <numFmt numFmtId="193" formatCode="\(##,###\)"/>
    <numFmt numFmtId="194" formatCode="\(##.#\)"/>
    <numFmt numFmtId="195" formatCode="0_);\(0\)"/>
    <numFmt numFmtId="196" formatCode="#,###"/>
  </numFmts>
  <fonts count="1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6"/>
      <name val="MS UI Gothic"/>
      <family val="3"/>
    </font>
    <font>
      <sz val="12"/>
      <name val="MS UI Gothic"/>
      <family val="3"/>
    </font>
  </fonts>
  <fills count="2">
    <fill>
      <patternFill/>
    </fill>
    <fill>
      <patternFill patternType="gray125"/>
    </fill>
  </fills>
  <borders count="1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thin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411">
    <xf numFmtId="0" fontId="0" fillId="0" borderId="0" xfId="0" applyAlignment="1">
      <alignment vertical="center"/>
    </xf>
    <xf numFmtId="0" fontId="7" fillId="0" borderId="0" xfId="21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1" applyFont="1" applyFill="1" applyAlignment="1">
      <alignment horizontal="left"/>
      <protection/>
    </xf>
    <xf numFmtId="0" fontId="3" fillId="0" borderId="0" xfId="21" applyFont="1" applyFill="1" applyAlignment="1">
      <alignment shrinkToFit="1"/>
      <protection/>
    </xf>
    <xf numFmtId="0" fontId="3" fillId="0" borderId="1" xfId="21" applyFont="1" applyFill="1" applyBorder="1" applyAlignment="1" quotePrefix="1">
      <alignment horizontal="left" shrinkToFit="1"/>
      <protection/>
    </xf>
    <xf numFmtId="0" fontId="8" fillId="0" borderId="0" xfId="22" applyFont="1" applyFill="1" applyAlignment="1">
      <alignment shrinkToFit="1"/>
      <protection/>
    </xf>
    <xf numFmtId="0" fontId="3" fillId="0" borderId="0" xfId="21" applyFont="1" applyFill="1" applyAlignment="1">
      <alignment horizontal="right"/>
      <protection/>
    </xf>
    <xf numFmtId="0" fontId="8" fillId="0" borderId="0" xfId="22" applyFont="1" applyFill="1" applyAlignment="1">
      <alignment horizontal="right"/>
      <protection/>
    </xf>
    <xf numFmtId="0" fontId="9" fillId="0" borderId="0" xfId="21" applyFont="1" applyFill="1" applyAlignment="1">
      <alignment horizontal="right" vertical="center"/>
      <protection/>
    </xf>
    <xf numFmtId="0" fontId="8" fillId="0" borderId="0" xfId="22" applyFont="1" applyFill="1">
      <alignment/>
      <protection/>
    </xf>
    <xf numFmtId="0" fontId="9" fillId="0" borderId="0" xfId="22" applyFont="1" applyFill="1" applyAlignment="1">
      <alignment horizontal="right" vertical="center"/>
      <protection/>
    </xf>
    <xf numFmtId="0" fontId="10" fillId="0" borderId="0" xfId="22" applyFont="1" applyFill="1">
      <alignment/>
      <protection/>
    </xf>
    <xf numFmtId="176" fontId="8" fillId="0" borderId="0" xfId="17" applyNumberFormat="1" applyFont="1" applyFill="1" applyAlignment="1">
      <alignment/>
    </xf>
    <xf numFmtId="0" fontId="7" fillId="0" borderId="0" xfId="21" applyFont="1" applyFill="1" applyAlignment="1" quotePrefix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 applyAlignment="1" quotePrefix="1">
      <alignment horizontal="left"/>
      <protection/>
    </xf>
    <xf numFmtId="0" fontId="8" fillId="0" borderId="0" xfId="22" applyFont="1" applyFill="1" applyAlignment="1">
      <alignment horizontal="left"/>
      <protection/>
    </xf>
    <xf numFmtId="0" fontId="3" fillId="0" borderId="0" xfId="21" applyFont="1" applyFill="1" applyAlignment="1">
      <alignment horizontal="center" vertical="center"/>
      <protection/>
    </xf>
    <xf numFmtId="0" fontId="8" fillId="0" borderId="0" xfId="22" applyFont="1" applyFill="1" applyAlignment="1">
      <alignment horizontal="center" vertical="center"/>
      <protection/>
    </xf>
    <xf numFmtId="0" fontId="8" fillId="0" borderId="0" xfId="22" applyFont="1" applyFill="1" applyAlignment="1">
      <alignment vertical="center"/>
      <protection/>
    </xf>
    <xf numFmtId="0" fontId="3" fillId="0" borderId="2" xfId="21" applyFont="1" applyFill="1" applyBorder="1" applyAlignment="1">
      <alignment horizontal="left"/>
      <protection/>
    </xf>
    <xf numFmtId="0" fontId="8" fillId="0" borderId="0" xfId="22" applyFont="1" applyFill="1" applyBorder="1">
      <alignment/>
      <protection/>
    </xf>
    <xf numFmtId="0" fontId="8" fillId="0" borderId="3" xfId="22" applyFont="1" applyFill="1" applyBorder="1" applyAlignment="1">
      <alignment horizontal="distributed" vertical="center"/>
      <protection/>
    </xf>
    <xf numFmtId="0" fontId="8" fillId="0" borderId="4" xfId="22" applyFont="1" applyFill="1" applyBorder="1" applyAlignment="1">
      <alignment horizontal="distributed" vertical="center"/>
      <protection/>
    </xf>
    <xf numFmtId="0" fontId="2" fillId="0" borderId="5" xfId="22" applyFont="1" applyFill="1" applyBorder="1" applyAlignment="1">
      <alignment horizontal="right" vertical="center"/>
      <protection/>
    </xf>
    <xf numFmtId="0" fontId="8" fillId="0" borderId="6" xfId="22" applyFont="1" applyFill="1" applyBorder="1" applyAlignment="1" quotePrefix="1">
      <alignment horizontal="right" vertical="center" wrapText="1"/>
      <protection/>
    </xf>
    <xf numFmtId="0" fontId="8" fillId="0" borderId="0" xfId="22" applyFont="1" applyFill="1" applyAlignment="1" quotePrefix="1">
      <alignment horizontal="left" vertical="center"/>
      <protection/>
    </xf>
    <xf numFmtId="0" fontId="10" fillId="0" borderId="0" xfId="21" applyFont="1" applyFill="1" applyAlignment="1" quotePrefix="1">
      <alignment horizontal="left"/>
      <protection/>
    </xf>
    <xf numFmtId="0" fontId="2" fillId="0" borderId="7" xfId="22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vertical="center" wrapText="1"/>
      <protection/>
    </xf>
    <xf numFmtId="0" fontId="8" fillId="0" borderId="1" xfId="22" applyFont="1" applyFill="1" applyBorder="1" applyAlignment="1">
      <alignment horizontal="distributed" vertical="center"/>
      <protection/>
    </xf>
    <xf numFmtId="0" fontId="8" fillId="0" borderId="8" xfId="22" applyFont="1" applyFill="1" applyBorder="1" applyAlignment="1">
      <alignment horizontal="distributed" vertical="center"/>
      <protection/>
    </xf>
    <xf numFmtId="0" fontId="3" fillId="0" borderId="5" xfId="21" applyFont="1" applyFill="1" applyBorder="1" applyAlignment="1">
      <alignment shrinkToFit="1"/>
      <protection/>
    </xf>
    <xf numFmtId="0" fontId="8" fillId="0" borderId="9" xfId="22" applyFont="1" applyFill="1" applyBorder="1" applyAlignment="1">
      <alignment horizontal="right" vertical="center" wrapText="1"/>
      <protection/>
    </xf>
    <xf numFmtId="176" fontId="11" fillId="0" borderId="10" xfId="22" applyNumberFormat="1" applyFont="1" applyFill="1" applyBorder="1" applyAlignment="1">
      <alignment horizontal="right" vertical="top"/>
      <protection/>
    </xf>
    <xf numFmtId="176" fontId="11" fillId="0" borderId="11" xfId="22" applyNumberFormat="1" applyFont="1" applyFill="1" applyBorder="1" applyAlignment="1">
      <alignment horizontal="right" vertical="top"/>
      <protection/>
    </xf>
    <xf numFmtId="176" fontId="11" fillId="0" borderId="9" xfId="22" applyNumberFormat="1" applyFont="1" applyFill="1" applyBorder="1" applyAlignment="1">
      <alignment horizontal="right" vertical="top"/>
      <protection/>
    </xf>
    <xf numFmtId="0" fontId="9" fillId="0" borderId="11" xfId="21" applyFont="1" applyFill="1" applyBorder="1" applyAlignment="1">
      <alignment horizontal="right" vertical="top" wrapText="1"/>
      <protection/>
    </xf>
    <xf numFmtId="0" fontId="11" fillId="0" borderId="7" xfId="22" applyFont="1" applyFill="1" applyBorder="1" applyAlignment="1">
      <alignment horizontal="right" vertical="top"/>
      <protection/>
    </xf>
    <xf numFmtId="0" fontId="11" fillId="0" borderId="12" xfId="22" applyFont="1" applyFill="1" applyBorder="1" applyAlignment="1">
      <alignment horizontal="right" vertical="top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8" fillId="0" borderId="2" xfId="22" applyFont="1" applyFill="1" applyBorder="1" applyAlignment="1">
      <alignment horizontal="distributed" vertical="center"/>
      <protection/>
    </xf>
    <xf numFmtId="0" fontId="8" fillId="0" borderId="0" xfId="22" applyFont="1" applyFill="1" applyBorder="1" applyAlignment="1" quotePrefix="1">
      <alignment horizontal="left" vertical="center" wrapText="1"/>
      <protection/>
    </xf>
    <xf numFmtId="0" fontId="2" fillId="0" borderId="13" xfId="22" applyFont="1" applyFill="1" applyBorder="1" applyAlignment="1">
      <alignment horizontal="right" vertical="center"/>
      <protection/>
    </xf>
    <xf numFmtId="0" fontId="2" fillId="0" borderId="14" xfId="22" applyFont="1" applyFill="1" applyBorder="1" applyAlignment="1">
      <alignment horizontal="right" vertical="center"/>
      <protection/>
    </xf>
    <xf numFmtId="0" fontId="2" fillId="0" borderId="15" xfId="22" applyFont="1" applyFill="1" applyBorder="1" applyAlignment="1">
      <alignment horizontal="right" vertical="center"/>
      <protection/>
    </xf>
    <xf numFmtId="0" fontId="2" fillId="0" borderId="16" xfId="22" applyFont="1" applyFill="1" applyBorder="1" applyAlignment="1">
      <alignment horizontal="right" vertical="center"/>
      <protection/>
    </xf>
    <xf numFmtId="0" fontId="8" fillId="0" borderId="5" xfId="22" applyFont="1" applyFill="1" applyBorder="1" applyAlignment="1">
      <alignment horizontal="distributed" vertical="center"/>
      <protection/>
    </xf>
    <xf numFmtId="0" fontId="2" fillId="0" borderId="6" xfId="22" applyFont="1" applyFill="1" applyBorder="1" applyAlignment="1">
      <alignment horizontal="right" vertical="center"/>
      <protection/>
    </xf>
    <xf numFmtId="0" fontId="7" fillId="0" borderId="0" xfId="22" applyFont="1" applyFill="1" applyBorder="1">
      <alignment/>
      <protection/>
    </xf>
    <xf numFmtId="0" fontId="8" fillId="0" borderId="0" xfId="22" applyFont="1" applyFill="1" applyBorder="1" applyAlignment="1">
      <alignment horizontal="left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8" fillId="0" borderId="18" xfId="22" applyFont="1" applyFill="1" applyBorder="1" applyAlignment="1">
      <alignment horizontal="distributed" vertical="center"/>
      <protection/>
    </xf>
    <xf numFmtId="0" fontId="8" fillId="0" borderId="19" xfId="22" applyFont="1" applyFill="1" applyBorder="1" applyAlignment="1">
      <alignment horizontal="distributed" vertical="center"/>
      <protection/>
    </xf>
    <xf numFmtId="0" fontId="8" fillId="0" borderId="20" xfId="22" applyFont="1" applyFill="1" applyBorder="1" applyAlignment="1">
      <alignment horizontal="distributed" vertical="center"/>
      <protection/>
    </xf>
    <xf numFmtId="0" fontId="8" fillId="0" borderId="21" xfId="22" applyFont="1" applyFill="1" applyBorder="1" applyAlignment="1">
      <alignment horizontal="center" vertical="center"/>
      <protection/>
    </xf>
    <xf numFmtId="0" fontId="2" fillId="0" borderId="22" xfId="22" applyFont="1" applyFill="1" applyBorder="1" applyAlignment="1">
      <alignment horizontal="right" vertical="center"/>
      <protection/>
    </xf>
    <xf numFmtId="0" fontId="2" fillId="0" borderId="23" xfId="22" applyFont="1" applyFill="1" applyBorder="1" applyAlignment="1">
      <alignment horizontal="right" vertical="center"/>
      <protection/>
    </xf>
    <xf numFmtId="0" fontId="2" fillId="0" borderId="24" xfId="22" applyFont="1" applyFill="1" applyBorder="1" applyAlignment="1">
      <alignment horizontal="right" vertical="center"/>
      <protection/>
    </xf>
    <xf numFmtId="0" fontId="2" fillId="0" borderId="25" xfId="22" applyFont="1" applyFill="1" applyBorder="1" applyAlignment="1">
      <alignment horizontal="right" vertical="center"/>
      <protection/>
    </xf>
    <xf numFmtId="0" fontId="3" fillId="0" borderId="0" xfId="21" applyFont="1" applyFill="1" applyAlignment="1">
      <alignment horizontal="right" vertical="center"/>
      <protection/>
    </xf>
    <xf numFmtId="0" fontId="8" fillId="0" borderId="23" xfId="22" applyFont="1" applyFill="1" applyBorder="1" applyAlignment="1" quotePrefix="1">
      <alignment horizontal="left" vertical="center"/>
      <protection/>
    </xf>
    <xf numFmtId="0" fontId="8" fillId="0" borderId="1" xfId="22" applyFont="1" applyFill="1" applyBorder="1" applyAlignment="1" quotePrefix="1">
      <alignment horizontal="right" vertical="center" wrapText="1"/>
      <protection/>
    </xf>
    <xf numFmtId="0" fontId="9" fillId="0" borderId="0" xfId="21" applyFont="1" applyFill="1" applyBorder="1" applyAlignment="1">
      <alignment horizontal="right" vertical="center"/>
      <protection/>
    </xf>
    <xf numFmtId="0" fontId="7" fillId="0" borderId="0" xfId="23" applyFont="1" applyFill="1">
      <alignment/>
      <protection/>
    </xf>
    <xf numFmtId="176" fontId="7" fillId="0" borderId="0" xfId="21" applyNumberFormat="1" applyFont="1" applyFill="1">
      <alignment/>
      <protection/>
    </xf>
    <xf numFmtId="0" fontId="8" fillId="0" borderId="0" xfId="21" applyFont="1" applyFill="1" applyAlignment="1" quotePrefix="1">
      <alignment horizontal="left" vertical="top" wrapText="1" shrinkToFit="1"/>
      <protection/>
    </xf>
    <xf numFmtId="0" fontId="7" fillId="0" borderId="1" xfId="23" applyFont="1" applyFill="1" applyBorder="1">
      <alignment/>
      <protection/>
    </xf>
    <xf numFmtId="0" fontId="7" fillId="0" borderId="2" xfId="21" applyFont="1" applyFill="1" applyBorder="1">
      <alignment/>
      <protection/>
    </xf>
    <xf numFmtId="0" fontId="3" fillId="0" borderId="6" xfId="21" applyFont="1" applyFill="1" applyBorder="1" applyAlignment="1" quotePrefix="1">
      <alignment horizontal="left" shrinkToFit="1"/>
      <protection/>
    </xf>
    <xf numFmtId="0" fontId="3" fillId="0" borderId="0" xfId="21" applyFont="1" applyFill="1" applyBorder="1" applyAlignment="1">
      <alignment shrinkToFit="1"/>
      <protection/>
    </xf>
    <xf numFmtId="0" fontId="8" fillId="0" borderId="26" xfId="23" applyFont="1" applyFill="1" applyBorder="1" applyAlignment="1">
      <alignment horizontal="right"/>
      <protection/>
    </xf>
    <xf numFmtId="176" fontId="8" fillId="0" borderId="27" xfId="23" applyNumberFormat="1" applyFont="1" applyFill="1" applyBorder="1" applyAlignment="1">
      <alignment horizontal="right"/>
      <protection/>
    </xf>
    <xf numFmtId="0" fontId="8" fillId="0" borderId="28" xfId="23" applyFont="1" applyFill="1" applyBorder="1" applyAlignment="1">
      <alignment horizontal="right"/>
      <protection/>
    </xf>
    <xf numFmtId="176" fontId="8" fillId="0" borderId="23" xfId="23" applyNumberFormat="1" applyFont="1" applyFill="1" applyBorder="1" applyAlignment="1">
      <alignment horizontal="right"/>
      <protection/>
    </xf>
    <xf numFmtId="0" fontId="8" fillId="0" borderId="6" xfId="23" applyFont="1" applyFill="1" applyBorder="1" applyAlignment="1" quotePrefix="1">
      <alignment horizontal="right" vertical="center" wrapText="1"/>
      <protection/>
    </xf>
    <xf numFmtId="0" fontId="8" fillId="0" borderId="0" xfId="23" applyFont="1" applyFill="1">
      <alignment/>
      <protection/>
    </xf>
    <xf numFmtId="0" fontId="8" fillId="0" borderId="0" xfId="22" applyFont="1" applyFill="1" applyAlignment="1">
      <alignment wrapText="1"/>
      <protection/>
    </xf>
    <xf numFmtId="193" fontId="13" fillId="0" borderId="24" xfId="17" applyNumberFormat="1" applyFont="1" applyFill="1" applyBorder="1" applyAlignment="1">
      <alignment horizontal="right" vertical="center"/>
    </xf>
    <xf numFmtId="193" fontId="13" fillId="0" borderId="11" xfId="17" applyNumberFormat="1" applyFont="1" applyFill="1" applyBorder="1" applyAlignment="1">
      <alignment horizontal="right" vertical="center"/>
    </xf>
    <xf numFmtId="193" fontId="13" fillId="0" borderId="9" xfId="17" applyNumberFormat="1" applyFont="1" applyFill="1" applyBorder="1" applyAlignment="1">
      <alignment horizontal="right" vertical="center"/>
    </xf>
    <xf numFmtId="193" fontId="13" fillId="0" borderId="7" xfId="17" applyNumberFormat="1" applyFont="1" applyFill="1" applyBorder="1" applyAlignment="1" quotePrefix="1">
      <alignment horizontal="right" vertical="center"/>
    </xf>
    <xf numFmtId="194" fontId="13" fillId="0" borderId="29" xfId="17" applyNumberFormat="1" applyFont="1" applyFill="1" applyBorder="1" applyAlignment="1" quotePrefix="1">
      <alignment horizontal="right" vertical="center"/>
    </xf>
    <xf numFmtId="187" fontId="13" fillId="0" borderId="24" xfId="17" applyNumberFormat="1" applyFont="1" applyFill="1" applyBorder="1" applyAlignment="1">
      <alignment horizontal="right" vertical="center"/>
    </xf>
    <xf numFmtId="187" fontId="13" fillId="0" borderId="11" xfId="17" applyNumberFormat="1" applyFont="1" applyFill="1" applyBorder="1" applyAlignment="1">
      <alignment horizontal="right" vertical="center"/>
    </xf>
    <xf numFmtId="187" fontId="13" fillId="0" borderId="9" xfId="17" applyNumberFormat="1" applyFont="1" applyFill="1" applyBorder="1" applyAlignment="1">
      <alignment horizontal="right" vertical="center"/>
    </xf>
    <xf numFmtId="187" fontId="13" fillId="0" borderId="7" xfId="17" applyNumberFormat="1" applyFont="1" applyFill="1" applyBorder="1" applyAlignment="1" quotePrefix="1">
      <alignment horizontal="right" vertical="center"/>
    </xf>
    <xf numFmtId="187" fontId="13" fillId="0" borderId="24" xfId="17" applyNumberFormat="1" applyFont="1" applyFill="1" applyBorder="1" applyAlignment="1" quotePrefix="1">
      <alignment horizontal="right" vertical="center"/>
    </xf>
    <xf numFmtId="187" fontId="13" fillId="0" borderId="16" xfId="17" applyNumberFormat="1" applyFont="1" applyFill="1" applyBorder="1" applyAlignment="1" quotePrefix="1">
      <alignment horizontal="right" vertical="center"/>
    </xf>
    <xf numFmtId="194" fontId="13" fillId="0" borderId="30" xfId="17" applyNumberFormat="1" applyFont="1" applyFill="1" applyBorder="1" applyAlignment="1" quotePrefix="1">
      <alignment horizontal="right" vertical="center"/>
    </xf>
    <xf numFmtId="187" fontId="13" fillId="0" borderId="31" xfId="17" applyNumberFormat="1" applyFont="1" applyFill="1" applyBorder="1" applyAlignment="1">
      <alignment horizontal="right" vertical="center"/>
    </xf>
    <xf numFmtId="187" fontId="13" fillId="0" borderId="32" xfId="17" applyNumberFormat="1" applyFont="1" applyFill="1" applyBorder="1" applyAlignment="1">
      <alignment horizontal="right" vertical="center"/>
    </xf>
    <xf numFmtId="187" fontId="13" fillId="0" borderId="20" xfId="17" applyNumberFormat="1" applyFont="1" applyFill="1" applyBorder="1" applyAlignment="1">
      <alignment horizontal="right" vertical="center"/>
    </xf>
    <xf numFmtId="187" fontId="13" fillId="0" borderId="33" xfId="17" applyNumberFormat="1" applyFont="1" applyFill="1" applyBorder="1" applyAlignment="1" quotePrefix="1">
      <alignment horizontal="right" vertical="center"/>
    </xf>
    <xf numFmtId="176" fontId="13" fillId="0" borderId="34" xfId="17" applyNumberFormat="1" applyFont="1" applyFill="1" applyBorder="1" applyAlignment="1">
      <alignment/>
    </xf>
    <xf numFmtId="187" fontId="13" fillId="0" borderId="10" xfId="17" applyNumberFormat="1" applyFont="1" applyFill="1" applyBorder="1" applyAlignment="1">
      <alignment horizontal="right" vertical="center" wrapText="1"/>
    </xf>
    <xf numFmtId="187" fontId="13" fillId="0" borderId="35" xfId="17" applyNumberFormat="1" applyFont="1" applyFill="1" applyBorder="1" applyAlignment="1">
      <alignment horizontal="right" vertical="center" wrapText="1"/>
    </xf>
    <xf numFmtId="187" fontId="13" fillId="0" borderId="5" xfId="17" applyNumberFormat="1" applyFont="1" applyFill="1" applyBorder="1" applyAlignment="1">
      <alignment horizontal="right" vertical="center" wrapText="1"/>
    </xf>
    <xf numFmtId="194" fontId="13" fillId="0" borderId="36" xfId="17" applyNumberFormat="1" applyFont="1" applyFill="1" applyBorder="1" applyAlignment="1" quotePrefix="1">
      <alignment horizontal="right" vertical="center"/>
    </xf>
    <xf numFmtId="176" fontId="14" fillId="0" borderId="0" xfId="17" applyNumberFormat="1" applyFont="1" applyFill="1" applyBorder="1" applyAlignment="1">
      <alignment/>
    </xf>
    <xf numFmtId="176" fontId="14" fillId="0" borderId="0" xfId="17" applyNumberFormat="1" applyFont="1" applyFill="1" applyBorder="1" applyAlignment="1">
      <alignment horizontal="right"/>
    </xf>
    <xf numFmtId="177" fontId="14" fillId="0" borderId="0" xfId="17" applyNumberFormat="1" applyFont="1" applyFill="1" applyBorder="1" applyAlignment="1">
      <alignment/>
    </xf>
    <xf numFmtId="187" fontId="13" fillId="0" borderId="37" xfId="17" applyNumberFormat="1" applyFont="1" applyFill="1" applyBorder="1" applyAlignment="1" quotePrefix="1">
      <alignment horizontal="right" vertical="center"/>
    </xf>
    <xf numFmtId="187" fontId="13" fillId="0" borderId="7" xfId="17" applyNumberFormat="1" applyFont="1" applyFill="1" applyBorder="1" applyAlignment="1">
      <alignment horizontal="right" vertical="center"/>
    </xf>
    <xf numFmtId="192" fontId="13" fillId="0" borderId="9" xfId="17" applyNumberFormat="1" applyFont="1" applyFill="1" applyBorder="1" applyAlignment="1">
      <alignment horizontal="right" vertical="center" wrapText="1"/>
    </xf>
    <xf numFmtId="176" fontId="13" fillId="0" borderId="38" xfId="17" applyNumberFormat="1" applyFont="1" applyFill="1" applyBorder="1" applyAlignment="1">
      <alignment/>
    </xf>
    <xf numFmtId="38" fontId="13" fillId="0" borderId="39" xfId="17" applyFont="1" applyFill="1" applyBorder="1" applyAlignment="1">
      <alignment/>
    </xf>
    <xf numFmtId="187" fontId="13" fillId="0" borderId="40" xfId="17" applyNumberFormat="1" applyFont="1" applyFill="1" applyBorder="1" applyAlignment="1" quotePrefix="1">
      <alignment horizontal="right" vertical="center"/>
    </xf>
    <xf numFmtId="176" fontId="13" fillId="0" borderId="41" xfId="17" applyNumberFormat="1" applyFont="1" applyFill="1" applyBorder="1" applyAlignment="1">
      <alignment/>
    </xf>
    <xf numFmtId="187" fontId="13" fillId="0" borderId="30" xfId="17" applyNumberFormat="1" applyFont="1" applyFill="1" applyBorder="1" applyAlignment="1" quotePrefix="1">
      <alignment horizontal="right" vertical="center"/>
    </xf>
    <xf numFmtId="38" fontId="13" fillId="0" borderId="34" xfId="17" applyFont="1" applyFill="1" applyBorder="1" applyAlignment="1">
      <alignment/>
    </xf>
    <xf numFmtId="0" fontId="10" fillId="0" borderId="0" xfId="22" applyFont="1" applyFill="1" applyBorder="1" applyAlignment="1" quotePrefix="1">
      <alignment horizontal="center" vertical="center"/>
      <protection/>
    </xf>
    <xf numFmtId="0" fontId="2" fillId="0" borderId="21" xfId="22" applyFont="1" applyFill="1" applyBorder="1" applyAlignment="1">
      <alignment horizontal="right" vertical="center"/>
      <protection/>
    </xf>
    <xf numFmtId="176" fontId="13" fillId="0" borderId="42" xfId="17" applyNumberFormat="1" applyFont="1" applyFill="1" applyBorder="1" applyAlignment="1">
      <alignment/>
    </xf>
    <xf numFmtId="0" fontId="8" fillId="0" borderId="10" xfId="22" applyFont="1" applyFill="1" applyBorder="1" applyAlignment="1">
      <alignment horizontal="center" vertical="top" shrinkToFit="1"/>
      <protection/>
    </xf>
    <xf numFmtId="0" fontId="8" fillId="0" borderId="12" xfId="22" applyFont="1" applyFill="1" applyBorder="1" applyAlignment="1">
      <alignment horizontal="center" vertical="top" shrinkToFit="1"/>
      <protection/>
    </xf>
    <xf numFmtId="0" fontId="8" fillId="0" borderId="43" xfId="22" applyFont="1" applyFill="1" applyBorder="1" applyAlignment="1">
      <alignment horizontal="center" vertical="top" shrinkToFit="1"/>
      <protection/>
    </xf>
    <xf numFmtId="0" fontId="8" fillId="0" borderId="12" xfId="22" applyFont="1" applyFill="1" applyBorder="1" applyAlignment="1" quotePrefix="1">
      <alignment horizontal="center" vertical="top" wrapText="1" shrinkToFit="1"/>
      <protection/>
    </xf>
    <xf numFmtId="0" fontId="8" fillId="0" borderId="44" xfId="22" applyFont="1" applyFill="1" applyBorder="1" applyAlignment="1" quotePrefix="1">
      <alignment horizontal="center" vertical="top" wrapText="1" shrinkToFit="1"/>
      <protection/>
    </xf>
    <xf numFmtId="0" fontId="9" fillId="0" borderId="14" xfId="21" applyFont="1" applyFill="1" applyBorder="1" applyAlignment="1">
      <alignment horizontal="left" wrapText="1"/>
      <protection/>
    </xf>
    <xf numFmtId="0" fontId="9" fillId="0" borderId="25" xfId="21" applyFont="1" applyFill="1" applyBorder="1" applyAlignment="1">
      <alignment horizontal="left" wrapText="1"/>
      <protection/>
    </xf>
    <xf numFmtId="0" fontId="9" fillId="0" borderId="15" xfId="21" applyFont="1" applyFill="1" applyBorder="1" applyAlignment="1">
      <alignment horizontal="left" wrapText="1"/>
      <protection/>
    </xf>
    <xf numFmtId="0" fontId="8" fillId="0" borderId="12" xfId="22" applyFont="1" applyFill="1" applyBorder="1" applyAlignment="1">
      <alignment horizontal="center" vertical="top" wrapText="1" shrinkToFit="1"/>
      <protection/>
    </xf>
    <xf numFmtId="0" fontId="8" fillId="0" borderId="5" xfId="22" applyFont="1" applyFill="1" applyBorder="1" applyAlignment="1">
      <alignment horizontal="center" vertical="top" wrapText="1" shrinkToFit="1"/>
      <protection/>
    </xf>
    <xf numFmtId="0" fontId="8" fillId="0" borderId="45" xfId="21" applyFont="1" applyFill="1" applyBorder="1" applyAlignment="1">
      <alignment horizontal="center" vertical="center" wrapText="1"/>
      <protection/>
    </xf>
    <xf numFmtId="0" fontId="8" fillId="0" borderId="45" xfId="21" applyFont="1" applyFill="1" applyBorder="1" applyAlignment="1">
      <alignment horizontal="center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76" fontId="8" fillId="0" borderId="0" xfId="23" applyNumberFormat="1" applyFont="1" applyFill="1" applyBorder="1" applyAlignment="1">
      <alignment horizontal="right" vertical="center"/>
      <protection/>
    </xf>
    <xf numFmtId="0" fontId="8" fillId="0" borderId="46" xfId="23" applyFont="1" applyFill="1" applyBorder="1" applyAlignment="1">
      <alignment horizontal="right" vertical="center"/>
      <protection/>
    </xf>
    <xf numFmtId="176" fontId="8" fillId="0" borderId="2" xfId="23" applyNumberFormat="1" applyFont="1" applyFill="1" applyBorder="1" applyAlignment="1">
      <alignment horizontal="right" vertical="center"/>
      <protection/>
    </xf>
    <xf numFmtId="0" fontId="8" fillId="0" borderId="47" xfId="23" applyFont="1" applyFill="1" applyBorder="1" applyAlignment="1">
      <alignment horizontal="right" vertical="center"/>
      <protection/>
    </xf>
    <xf numFmtId="176" fontId="8" fillId="0" borderId="6" xfId="23" applyNumberFormat="1" applyFont="1" applyFill="1" applyBorder="1" applyAlignment="1">
      <alignment horizontal="right" vertical="center"/>
      <protection/>
    </xf>
    <xf numFmtId="0" fontId="8" fillId="0" borderId="48" xfId="23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horizontal="right" vertical="center"/>
      <protection/>
    </xf>
    <xf numFmtId="179" fontId="13" fillId="0" borderId="49" xfId="17" applyNumberFormat="1" applyFont="1" applyFill="1" applyBorder="1" applyAlignment="1">
      <alignment horizontal="right" vertical="center"/>
    </xf>
    <xf numFmtId="179" fontId="13" fillId="0" borderId="39" xfId="17" applyNumberFormat="1" applyFont="1" applyFill="1" applyBorder="1" applyAlignment="1">
      <alignment horizontal="right" vertical="center"/>
    </xf>
    <xf numFmtId="177" fontId="13" fillId="0" borderId="34" xfId="17" applyNumberFormat="1" applyFont="1" applyFill="1" applyBorder="1" applyAlignment="1">
      <alignment horizontal="right" vertical="center"/>
    </xf>
    <xf numFmtId="176" fontId="13" fillId="0" borderId="50" xfId="17" applyNumberFormat="1" applyFont="1" applyFill="1" applyBorder="1" applyAlignment="1">
      <alignment horizontal="right" vertical="center"/>
    </xf>
    <xf numFmtId="176" fontId="13" fillId="0" borderId="39" xfId="17" applyNumberFormat="1" applyFont="1" applyFill="1" applyBorder="1" applyAlignment="1">
      <alignment horizontal="right" vertical="center"/>
    </xf>
    <xf numFmtId="176" fontId="13" fillId="0" borderId="51" xfId="17" applyNumberFormat="1" applyFont="1" applyFill="1" applyBorder="1" applyAlignment="1">
      <alignment horizontal="right" vertical="center"/>
    </xf>
    <xf numFmtId="176" fontId="13" fillId="0" borderId="52" xfId="17" applyNumberFormat="1" applyFont="1" applyFill="1" applyBorder="1" applyAlignment="1">
      <alignment horizontal="right" vertical="center"/>
    </xf>
    <xf numFmtId="176" fontId="13" fillId="0" borderId="53" xfId="17" applyNumberFormat="1" applyFont="1" applyFill="1" applyBorder="1" applyAlignment="1">
      <alignment horizontal="right" vertical="center"/>
    </xf>
    <xf numFmtId="176" fontId="13" fillId="0" borderId="54" xfId="17" applyNumberFormat="1" applyFont="1" applyFill="1" applyBorder="1" applyAlignment="1">
      <alignment horizontal="right" vertical="center"/>
    </xf>
    <xf numFmtId="176" fontId="13" fillId="0" borderId="55" xfId="17" applyNumberFormat="1" applyFont="1" applyFill="1" applyBorder="1" applyAlignment="1">
      <alignment horizontal="right" vertical="center"/>
    </xf>
    <xf numFmtId="176" fontId="13" fillId="0" borderId="34" xfId="17" applyNumberFormat="1" applyFont="1" applyFill="1" applyBorder="1" applyAlignment="1">
      <alignment horizontal="right" vertical="center"/>
    </xf>
    <xf numFmtId="176" fontId="13" fillId="0" borderId="56" xfId="17" applyNumberFormat="1" applyFont="1" applyFill="1" applyBorder="1" applyAlignment="1">
      <alignment horizontal="right" vertical="center"/>
    </xf>
    <xf numFmtId="181" fontId="13" fillId="0" borderId="57" xfId="15" applyNumberFormat="1" applyFont="1" applyFill="1" applyBorder="1" applyAlignment="1">
      <alignment horizontal="right" vertical="center"/>
    </xf>
    <xf numFmtId="181" fontId="13" fillId="0" borderId="58" xfId="15" applyNumberFormat="1" applyFont="1" applyFill="1" applyBorder="1" applyAlignment="1">
      <alignment horizontal="right" vertical="center"/>
    </xf>
    <xf numFmtId="176" fontId="12" fillId="0" borderId="59" xfId="22" applyNumberFormat="1" applyFont="1" applyFill="1" applyBorder="1" applyAlignment="1">
      <alignment vertical="center"/>
      <protection/>
    </xf>
    <xf numFmtId="176" fontId="12" fillId="0" borderId="60" xfId="22" applyNumberFormat="1" applyFont="1" applyFill="1" applyBorder="1" applyAlignment="1">
      <alignment vertical="center"/>
      <protection/>
    </xf>
    <xf numFmtId="176" fontId="12" fillId="0" borderId="49" xfId="22" applyNumberFormat="1" applyFont="1" applyFill="1" applyBorder="1" applyAlignment="1">
      <alignment vertical="center"/>
      <protection/>
    </xf>
    <xf numFmtId="176" fontId="12" fillId="0" borderId="61" xfId="22" applyNumberFormat="1" applyFont="1" applyFill="1" applyBorder="1" applyAlignment="1">
      <alignment vertical="center"/>
      <protection/>
    </xf>
    <xf numFmtId="176" fontId="12" fillId="0" borderId="62" xfId="22" applyNumberFormat="1" applyFont="1" applyFill="1" applyBorder="1" applyAlignment="1">
      <alignment vertical="center"/>
      <protection/>
    </xf>
    <xf numFmtId="176" fontId="12" fillId="0" borderId="63" xfId="22" applyNumberFormat="1" applyFont="1" applyFill="1" applyBorder="1" applyAlignment="1">
      <alignment horizontal="right" vertical="center"/>
      <protection/>
    </xf>
    <xf numFmtId="176" fontId="12" fillId="0" borderId="64" xfId="22" applyNumberFormat="1" applyFont="1" applyFill="1" applyBorder="1" applyAlignment="1">
      <alignment horizontal="right" vertical="center"/>
      <protection/>
    </xf>
    <xf numFmtId="176" fontId="12" fillId="0" borderId="65" xfId="22" applyNumberFormat="1" applyFont="1" applyFill="1" applyBorder="1" applyAlignment="1">
      <alignment horizontal="right" vertical="center"/>
      <protection/>
    </xf>
    <xf numFmtId="176" fontId="12" fillId="0" borderId="59" xfId="22" applyNumberFormat="1" applyFont="1" applyFill="1" applyBorder="1" applyAlignment="1">
      <alignment horizontal="right" vertical="center"/>
      <protection/>
    </xf>
    <xf numFmtId="176" fontId="12" fillId="0" borderId="45" xfId="22" applyNumberFormat="1" applyFont="1" applyFill="1" applyBorder="1" applyAlignment="1">
      <alignment horizontal="right" vertical="center"/>
      <protection/>
    </xf>
    <xf numFmtId="176" fontId="12" fillId="0" borderId="66" xfId="22" applyNumberFormat="1" applyFont="1" applyFill="1" applyBorder="1" applyAlignment="1">
      <alignment horizontal="right" vertical="center"/>
      <protection/>
    </xf>
    <xf numFmtId="176" fontId="12" fillId="0" borderId="67" xfId="22" applyNumberFormat="1" applyFont="1" applyFill="1" applyBorder="1" applyAlignment="1">
      <alignment vertical="center"/>
      <protection/>
    </xf>
    <xf numFmtId="176" fontId="12" fillId="0" borderId="68" xfId="22" applyNumberFormat="1" applyFont="1" applyFill="1" applyBorder="1" applyAlignment="1">
      <alignment vertical="center"/>
      <protection/>
    </xf>
    <xf numFmtId="176" fontId="12" fillId="0" borderId="69" xfId="22" applyNumberFormat="1" applyFont="1" applyFill="1" applyBorder="1" applyAlignment="1">
      <alignment vertical="center"/>
      <protection/>
    </xf>
    <xf numFmtId="176" fontId="12" fillId="0" borderId="63" xfId="22" applyNumberFormat="1" applyFont="1" applyFill="1" applyBorder="1" applyAlignment="1">
      <alignment vertical="center"/>
      <protection/>
    </xf>
    <xf numFmtId="176" fontId="12" fillId="0" borderId="70" xfId="22" applyNumberFormat="1" applyFont="1" applyFill="1" applyBorder="1" applyAlignment="1">
      <alignment vertical="center"/>
      <protection/>
    </xf>
    <xf numFmtId="176" fontId="12" fillId="0" borderId="71" xfId="22" applyNumberFormat="1" applyFont="1" applyFill="1" applyBorder="1" applyAlignment="1">
      <alignment vertical="center"/>
      <protection/>
    </xf>
    <xf numFmtId="176" fontId="12" fillId="0" borderId="13" xfId="22" applyNumberFormat="1" applyFont="1" applyFill="1" applyBorder="1" applyAlignment="1">
      <alignment vertical="center"/>
      <protection/>
    </xf>
    <xf numFmtId="176" fontId="12" fillId="0" borderId="72" xfId="22" applyNumberFormat="1" applyFont="1" applyFill="1" applyBorder="1" applyAlignment="1">
      <alignment vertical="center"/>
      <protection/>
    </xf>
    <xf numFmtId="176" fontId="12" fillId="0" borderId="73" xfId="22" applyNumberFormat="1" applyFont="1" applyFill="1" applyBorder="1" applyAlignment="1">
      <alignment vertical="center"/>
      <protection/>
    </xf>
    <xf numFmtId="0" fontId="2" fillId="0" borderId="6" xfId="22" applyFont="1" applyFill="1" applyBorder="1" applyAlignment="1">
      <alignment vertical="center"/>
      <protection/>
    </xf>
    <xf numFmtId="181" fontId="15" fillId="0" borderId="74" xfId="23" applyNumberFormat="1" applyFont="1" applyFill="1" applyBorder="1" applyAlignment="1">
      <alignment horizontal="right" vertical="center"/>
      <protection/>
    </xf>
    <xf numFmtId="181" fontId="15" fillId="0" borderId="75" xfId="23" applyNumberFormat="1" applyFont="1" applyFill="1" applyBorder="1" applyAlignment="1">
      <alignment horizontal="right" vertical="center"/>
      <protection/>
    </xf>
    <xf numFmtId="181" fontId="15" fillId="0" borderId="76" xfId="23" applyNumberFormat="1" applyFont="1" applyFill="1" applyBorder="1" applyAlignment="1">
      <alignment horizontal="right" vertical="center"/>
      <protection/>
    </xf>
    <xf numFmtId="181" fontId="15" fillId="0" borderId="77" xfId="23" applyNumberFormat="1" applyFont="1" applyFill="1" applyBorder="1" applyAlignment="1">
      <alignment horizontal="right" vertical="center"/>
      <protection/>
    </xf>
    <xf numFmtId="181" fontId="15" fillId="0" borderId="78" xfId="23" applyNumberFormat="1" applyFont="1" applyFill="1" applyBorder="1" applyAlignment="1">
      <alignment horizontal="right" vertical="center"/>
      <protection/>
    </xf>
    <xf numFmtId="181" fontId="15" fillId="0" borderId="79" xfId="23" applyNumberFormat="1" applyFont="1" applyFill="1" applyBorder="1" applyAlignment="1">
      <alignment horizontal="right" vertical="center"/>
      <protection/>
    </xf>
    <xf numFmtId="181" fontId="15" fillId="0" borderId="80" xfId="23" applyNumberFormat="1" applyFont="1" applyFill="1" applyBorder="1" applyAlignment="1">
      <alignment horizontal="right" vertical="center"/>
      <protection/>
    </xf>
    <xf numFmtId="181" fontId="15" fillId="0" borderId="81" xfId="23" applyNumberFormat="1" applyFont="1" applyFill="1" applyBorder="1" applyAlignment="1">
      <alignment horizontal="right" vertical="center"/>
      <protection/>
    </xf>
    <xf numFmtId="181" fontId="15" fillId="0" borderId="82" xfId="23" applyNumberFormat="1" applyFont="1" applyFill="1" applyBorder="1" applyAlignment="1">
      <alignment horizontal="right" vertical="center"/>
      <protection/>
    </xf>
    <xf numFmtId="181" fontId="15" fillId="0" borderId="28" xfId="23" applyNumberFormat="1" applyFont="1" applyFill="1" applyBorder="1" applyAlignment="1">
      <alignment horizontal="right" vertical="center"/>
      <protection/>
    </xf>
    <xf numFmtId="176" fontId="12" fillId="0" borderId="49" xfId="22" applyNumberFormat="1" applyFont="1" applyFill="1" applyBorder="1" applyAlignment="1">
      <alignment horizontal="right" vertical="center"/>
      <protection/>
    </xf>
    <xf numFmtId="176" fontId="12" fillId="0" borderId="83" xfId="22" applyNumberFormat="1" applyFont="1" applyFill="1" applyBorder="1" applyAlignment="1">
      <alignment horizontal="right" vertical="center"/>
      <protection/>
    </xf>
    <xf numFmtId="176" fontId="12" fillId="0" borderId="84" xfId="22" applyNumberFormat="1" applyFont="1" applyFill="1" applyBorder="1" applyAlignment="1">
      <alignment horizontal="right" vertical="center"/>
      <protection/>
    </xf>
    <xf numFmtId="176" fontId="12" fillId="0" borderId="3" xfId="22" applyNumberFormat="1" applyFont="1" applyFill="1" applyBorder="1" applyAlignment="1">
      <alignment horizontal="right" vertical="center"/>
      <protection/>
    </xf>
    <xf numFmtId="176" fontId="12" fillId="0" borderId="85" xfId="22" applyNumberFormat="1" applyFont="1" applyFill="1" applyBorder="1" applyAlignment="1">
      <alignment horizontal="right" vertical="center"/>
      <protection/>
    </xf>
    <xf numFmtId="176" fontId="12" fillId="0" borderId="17" xfId="22" applyNumberFormat="1" applyFont="1" applyFill="1" applyBorder="1" applyAlignment="1">
      <alignment horizontal="right" vertical="center"/>
      <protection/>
    </xf>
    <xf numFmtId="196" fontId="15" fillId="0" borderId="86" xfId="23" applyNumberFormat="1" applyFont="1" applyFill="1" applyBorder="1" applyAlignment="1">
      <alignment horizontal="right" vertical="center"/>
      <protection/>
    </xf>
    <xf numFmtId="196" fontId="15" fillId="0" borderId="87" xfId="23" applyNumberFormat="1" applyFont="1" applyFill="1" applyBorder="1" applyAlignment="1">
      <alignment horizontal="right" vertical="center"/>
      <protection/>
    </xf>
    <xf numFmtId="196" fontId="15" fillId="0" borderId="88" xfId="23" applyNumberFormat="1" applyFont="1" applyFill="1" applyBorder="1" applyAlignment="1">
      <alignment horizontal="right" vertical="center"/>
      <protection/>
    </xf>
    <xf numFmtId="196" fontId="15" fillId="0" borderId="89" xfId="23" applyNumberFormat="1" applyFont="1" applyFill="1" applyBorder="1" applyAlignment="1">
      <alignment horizontal="right" vertical="center"/>
      <protection/>
    </xf>
    <xf numFmtId="196" fontId="15" fillId="0" borderId="59" xfId="23" applyNumberFormat="1" applyFont="1" applyFill="1" applyBorder="1" applyAlignment="1">
      <alignment horizontal="right" vertical="center"/>
      <protection/>
    </xf>
    <xf numFmtId="196" fontId="15" fillId="0" borderId="90" xfId="23" applyNumberFormat="1" applyFont="1" applyFill="1" applyBorder="1" applyAlignment="1">
      <alignment horizontal="right" vertical="center"/>
      <protection/>
    </xf>
    <xf numFmtId="196" fontId="15" fillId="0" borderId="62" xfId="23" applyNumberFormat="1" applyFont="1" applyFill="1" applyBorder="1" applyAlignment="1">
      <alignment horizontal="right" vertical="center"/>
      <protection/>
    </xf>
    <xf numFmtId="196" fontId="15" fillId="0" borderId="91" xfId="23" applyNumberFormat="1" applyFont="1" applyFill="1" applyBorder="1" applyAlignment="1">
      <alignment horizontal="right" vertical="center"/>
      <protection/>
    </xf>
    <xf numFmtId="0" fontId="9" fillId="0" borderId="16" xfId="22" applyFont="1" applyFill="1" applyBorder="1" applyAlignment="1">
      <alignment horizontal="right" vertical="top"/>
      <protection/>
    </xf>
    <xf numFmtId="192" fontId="13" fillId="0" borderId="92" xfId="22" applyNumberFormat="1" applyFont="1" applyFill="1" applyBorder="1" applyAlignment="1">
      <alignment horizontal="right" vertical="center"/>
      <protection/>
    </xf>
    <xf numFmtId="181" fontId="13" fillId="0" borderId="83" xfId="22" applyNumberFormat="1" applyFont="1" applyFill="1" applyBorder="1">
      <alignment/>
      <protection/>
    </xf>
    <xf numFmtId="181" fontId="13" fillId="0" borderId="56" xfId="22" applyNumberFormat="1" applyFont="1" applyFill="1" applyBorder="1">
      <alignment/>
      <protection/>
    </xf>
    <xf numFmtId="192" fontId="13" fillId="0" borderId="93" xfId="22" applyNumberFormat="1" applyFont="1" applyFill="1" applyBorder="1" applyAlignment="1">
      <alignment horizontal="right" vertical="center"/>
      <protection/>
    </xf>
    <xf numFmtId="192" fontId="13" fillId="0" borderId="94" xfId="17" applyNumberFormat="1" applyFont="1" applyFill="1" applyBorder="1" applyAlignment="1">
      <alignment horizontal="right" vertical="center" wrapText="1"/>
    </xf>
    <xf numFmtId="0" fontId="8" fillId="0" borderId="43" xfId="22" applyFont="1" applyFill="1" applyBorder="1" applyAlignment="1" quotePrefix="1">
      <alignment horizontal="center" vertical="top" wrapText="1" shrinkToFit="1"/>
      <protection/>
    </xf>
    <xf numFmtId="176" fontId="9" fillId="0" borderId="24" xfId="21" applyNumberFormat="1" applyFont="1" applyFill="1" applyBorder="1" applyAlignment="1">
      <alignment horizontal="right" vertical="top" wrapText="1"/>
      <protection/>
    </xf>
    <xf numFmtId="0" fontId="9" fillId="0" borderId="9" xfId="21" applyFont="1" applyFill="1" applyBorder="1" applyAlignment="1">
      <alignment horizontal="right" vertical="top" wrapText="1"/>
      <protection/>
    </xf>
    <xf numFmtId="193" fontId="13" fillId="0" borderId="24" xfId="17" applyNumberFormat="1" applyFont="1" applyFill="1" applyBorder="1" applyAlignment="1">
      <alignment horizontal="right" vertical="center" wrapText="1"/>
    </xf>
    <xf numFmtId="193" fontId="13" fillId="0" borderId="16" xfId="17" applyNumberFormat="1" applyFont="1" applyFill="1" applyBorder="1" applyAlignment="1" quotePrefix="1">
      <alignment horizontal="right" vertical="center"/>
    </xf>
    <xf numFmtId="187" fontId="13" fillId="0" borderId="24" xfId="17" applyNumberFormat="1" applyFont="1" applyFill="1" applyBorder="1" applyAlignment="1">
      <alignment horizontal="right" vertical="center" wrapText="1"/>
    </xf>
    <xf numFmtId="187" fontId="13" fillId="0" borderId="31" xfId="17" applyNumberFormat="1" applyFont="1" applyFill="1" applyBorder="1" applyAlignment="1">
      <alignment horizontal="right" vertical="center" wrapText="1"/>
    </xf>
    <xf numFmtId="187" fontId="13" fillId="0" borderId="95" xfId="17" applyNumberFormat="1" applyFont="1" applyFill="1" applyBorder="1" applyAlignment="1" quotePrefix="1">
      <alignment horizontal="right" vertical="center"/>
    </xf>
    <xf numFmtId="0" fontId="8" fillId="0" borderId="96" xfId="21" applyFont="1" applyFill="1" applyBorder="1" applyAlignment="1">
      <alignment horizontal="center" vertical="center"/>
      <protection/>
    </xf>
    <xf numFmtId="0" fontId="8" fillId="0" borderId="97" xfId="21" applyFont="1" applyFill="1" applyBorder="1" applyAlignment="1">
      <alignment horizontal="right" vertical="center"/>
      <protection/>
    </xf>
    <xf numFmtId="0" fontId="2" fillId="0" borderId="98" xfId="22" applyFont="1" applyFill="1" applyBorder="1" applyAlignment="1">
      <alignment horizontal="right" vertical="center"/>
      <protection/>
    </xf>
    <xf numFmtId="181" fontId="12" fillId="0" borderId="86" xfId="22" applyNumberFormat="1" applyFont="1" applyFill="1" applyBorder="1" applyAlignment="1">
      <alignment horizontal="right" vertical="center"/>
      <protection/>
    </xf>
    <xf numFmtId="181" fontId="12" fillId="0" borderId="99" xfId="22" applyNumberFormat="1" applyFont="1" applyFill="1" applyBorder="1" applyAlignment="1">
      <alignment horizontal="right" vertical="center"/>
      <protection/>
    </xf>
    <xf numFmtId="181" fontId="12" fillId="0" borderId="100" xfId="22" applyNumberFormat="1" applyFont="1" applyFill="1" applyBorder="1" applyAlignment="1">
      <alignment horizontal="right" vertical="center"/>
      <protection/>
    </xf>
    <xf numFmtId="0" fontId="8" fillId="0" borderId="101" xfId="21" applyFont="1" applyFill="1" applyBorder="1" applyAlignment="1">
      <alignment horizontal="center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0" fontId="2" fillId="0" borderId="48" xfId="22" applyFont="1" applyFill="1" applyBorder="1" applyAlignment="1">
      <alignment horizontal="right" vertical="center"/>
      <protection/>
    </xf>
    <xf numFmtId="181" fontId="12" fillId="0" borderId="18" xfId="22" applyNumberFormat="1" applyFont="1" applyFill="1" applyBorder="1" applyAlignment="1">
      <alignment horizontal="right" vertical="center"/>
      <protection/>
    </xf>
    <xf numFmtId="181" fontId="12" fillId="0" borderId="20" xfId="22" applyNumberFormat="1" applyFont="1" applyFill="1" applyBorder="1" applyAlignment="1">
      <alignment horizontal="right" vertical="center"/>
      <protection/>
    </xf>
    <xf numFmtId="181" fontId="12" fillId="0" borderId="82" xfId="22" applyNumberFormat="1" applyFont="1" applyFill="1" applyBorder="1" applyAlignment="1">
      <alignment horizontal="right" vertical="center"/>
      <protection/>
    </xf>
    <xf numFmtId="0" fontId="8" fillId="0" borderId="101" xfId="21" applyFont="1" applyFill="1" applyBorder="1" applyAlignment="1">
      <alignment horizontal="center" vertical="center" wrapText="1"/>
      <protection/>
    </xf>
    <xf numFmtId="0" fontId="8" fillId="0" borderId="28" xfId="21" applyFont="1" applyFill="1" applyBorder="1" applyAlignment="1">
      <alignment horizontal="right" vertical="center" wrapText="1"/>
      <protection/>
    </xf>
    <xf numFmtId="181" fontId="12" fillId="0" borderId="75" xfId="22" applyNumberFormat="1" applyFont="1" applyFill="1" applyBorder="1" applyAlignment="1">
      <alignment horizontal="right" vertical="center"/>
      <protection/>
    </xf>
    <xf numFmtId="181" fontId="12" fillId="0" borderId="80" xfId="22" applyNumberFormat="1" applyFont="1" applyFill="1" applyBorder="1" applyAlignment="1">
      <alignment horizontal="right" vertical="center"/>
      <protection/>
    </xf>
    <xf numFmtId="181" fontId="12" fillId="0" borderId="102" xfId="22" applyNumberFormat="1" applyFont="1" applyFill="1" applyBorder="1" applyAlignment="1">
      <alignment horizontal="right" vertical="center"/>
      <protection/>
    </xf>
    <xf numFmtId="0" fontId="8" fillId="0" borderId="0" xfId="22" applyFont="1" applyFill="1" applyAlignment="1">
      <alignment vertical="top" wrapText="1"/>
      <protection/>
    </xf>
    <xf numFmtId="0" fontId="8" fillId="0" borderId="0" xfId="22" applyFont="1" applyFill="1" applyAlignment="1">
      <alignment vertical="top"/>
      <protection/>
    </xf>
    <xf numFmtId="176" fontId="13" fillId="0" borderId="103" xfId="17" applyNumberFormat="1" applyFont="1" applyFill="1" applyBorder="1" applyAlignment="1">
      <alignment horizontal="right" vertical="center"/>
    </xf>
    <xf numFmtId="0" fontId="2" fillId="0" borderId="104" xfId="22" applyFont="1" applyFill="1" applyBorder="1" applyAlignment="1">
      <alignment horizontal="right" vertical="center"/>
      <protection/>
    </xf>
    <xf numFmtId="0" fontId="2" fillId="0" borderId="105" xfId="22" applyFont="1" applyFill="1" applyBorder="1" applyAlignment="1">
      <alignment horizontal="right" vertical="center"/>
      <protection/>
    </xf>
    <xf numFmtId="176" fontId="12" fillId="0" borderId="106" xfId="22" applyNumberFormat="1" applyFont="1" applyFill="1" applyBorder="1" applyAlignment="1">
      <alignment vertical="center"/>
      <protection/>
    </xf>
    <xf numFmtId="176" fontId="12" fillId="0" borderId="107" xfId="22" applyNumberFormat="1" applyFont="1" applyFill="1" applyBorder="1" applyAlignment="1">
      <alignment vertical="center"/>
      <protection/>
    </xf>
    <xf numFmtId="0" fontId="2" fillId="0" borderId="108" xfId="22" applyFont="1" applyFill="1" applyBorder="1" applyAlignment="1">
      <alignment horizontal="right" vertical="center"/>
      <protection/>
    </xf>
    <xf numFmtId="0" fontId="2" fillId="0" borderId="11" xfId="22" applyFont="1" applyFill="1" applyBorder="1" applyAlignment="1">
      <alignment horizontal="right" vertical="center"/>
      <protection/>
    </xf>
    <xf numFmtId="176" fontId="12" fillId="0" borderId="109" xfId="22" applyNumberFormat="1" applyFont="1" applyFill="1" applyBorder="1" applyAlignment="1">
      <alignment horizontal="right" vertical="center"/>
      <protection/>
    </xf>
    <xf numFmtId="176" fontId="12" fillId="0" borderId="110" xfId="22" applyNumberFormat="1" applyFont="1" applyFill="1" applyBorder="1" applyAlignment="1">
      <alignment horizontal="right" vertical="center"/>
      <protection/>
    </xf>
    <xf numFmtId="176" fontId="12" fillId="0" borderId="111" xfId="22" applyNumberFormat="1" applyFont="1" applyFill="1" applyBorder="1" applyAlignment="1">
      <alignment horizontal="right" vertical="center"/>
      <protection/>
    </xf>
    <xf numFmtId="176" fontId="12" fillId="0" borderId="70" xfId="22" applyNumberFormat="1" applyFont="1" applyFill="1" applyBorder="1" applyAlignment="1">
      <alignment horizontal="right" vertical="center"/>
      <protection/>
    </xf>
    <xf numFmtId="176" fontId="12" fillId="0" borderId="71" xfId="22" applyNumberFormat="1" applyFont="1" applyFill="1" applyBorder="1" applyAlignment="1">
      <alignment horizontal="right" vertical="center"/>
      <protection/>
    </xf>
    <xf numFmtId="196" fontId="15" fillId="0" borderId="112" xfId="23" applyNumberFormat="1" applyFont="1" applyFill="1" applyBorder="1" applyAlignment="1">
      <alignment horizontal="right" vertical="center"/>
      <protection/>
    </xf>
    <xf numFmtId="196" fontId="15" fillId="0" borderId="113" xfId="23" applyNumberFormat="1" applyFont="1" applyFill="1" applyBorder="1" applyAlignment="1">
      <alignment horizontal="right" vertical="center"/>
      <protection/>
    </xf>
    <xf numFmtId="176" fontId="8" fillId="0" borderId="22" xfId="23" applyNumberFormat="1" applyFont="1" applyFill="1" applyBorder="1" applyAlignment="1">
      <alignment horizontal="right" vertical="center"/>
      <protection/>
    </xf>
    <xf numFmtId="196" fontId="15" fillId="0" borderId="63" xfId="23" applyNumberFormat="1" applyFont="1" applyFill="1" applyBorder="1" applyAlignment="1">
      <alignment horizontal="right" vertical="center"/>
      <protection/>
    </xf>
    <xf numFmtId="196" fontId="15" fillId="0" borderId="114" xfId="23" applyNumberFormat="1" applyFont="1" applyFill="1" applyBorder="1" applyAlignment="1">
      <alignment horizontal="right" vertical="center"/>
      <protection/>
    </xf>
    <xf numFmtId="196" fontId="15" fillId="0" borderId="115" xfId="23" applyNumberFormat="1" applyFont="1" applyFill="1" applyBorder="1" applyAlignment="1">
      <alignment horizontal="right" vertical="center"/>
      <protection/>
    </xf>
    <xf numFmtId="196" fontId="15" fillId="0" borderId="65" xfId="23" applyNumberFormat="1" applyFont="1" applyFill="1" applyBorder="1" applyAlignment="1">
      <alignment horizontal="right" vertical="center"/>
      <protection/>
    </xf>
    <xf numFmtId="0" fontId="8" fillId="0" borderId="27" xfId="22" applyFont="1" applyFill="1" applyBorder="1" applyAlignment="1">
      <alignment horizontal="right" vertical="center" wrapText="1"/>
      <protection/>
    </xf>
    <xf numFmtId="0" fontId="8" fillId="0" borderId="2" xfId="22" applyFont="1" applyFill="1" applyBorder="1" applyAlignment="1">
      <alignment horizontal="right" vertical="center" wrapText="1"/>
      <protection/>
    </xf>
    <xf numFmtId="0" fontId="8" fillId="0" borderId="116" xfId="22" applyFont="1" applyFill="1" applyBorder="1" applyAlignment="1">
      <alignment horizontal="distributed" vertical="center"/>
      <protection/>
    </xf>
    <xf numFmtId="0" fontId="8" fillId="0" borderId="13" xfId="22" applyFont="1" applyFill="1" applyBorder="1" applyAlignment="1">
      <alignment horizontal="right" vertical="center"/>
      <protection/>
    </xf>
    <xf numFmtId="176" fontId="8" fillId="0" borderId="22" xfId="21" applyNumberFormat="1" applyFont="1" applyFill="1" applyBorder="1" applyAlignment="1">
      <alignment horizontal="right" vertical="center" wrapText="1"/>
      <protection/>
    </xf>
    <xf numFmtId="176" fontId="15" fillId="0" borderId="21" xfId="17" applyNumberFormat="1" applyFont="1" applyFill="1" applyBorder="1" applyAlignment="1">
      <alignment horizontal="right" vertical="center"/>
    </xf>
    <xf numFmtId="176" fontId="15" fillId="0" borderId="70" xfId="17" applyNumberFormat="1" applyFont="1" applyFill="1" applyBorder="1" applyAlignment="1">
      <alignment horizontal="right" vertical="center"/>
    </xf>
    <xf numFmtId="176" fontId="15" fillId="0" borderId="64" xfId="17" applyNumberFormat="1" applyFont="1" applyFill="1" applyBorder="1" applyAlignment="1">
      <alignment horizontal="right" vertical="center"/>
    </xf>
    <xf numFmtId="176" fontId="15" fillId="0" borderId="71" xfId="17" applyNumberFormat="1" applyFont="1" applyFill="1" applyBorder="1" applyAlignment="1">
      <alignment vertical="center"/>
    </xf>
    <xf numFmtId="176" fontId="15" fillId="0" borderId="13" xfId="17" applyNumberFormat="1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right" vertical="center" wrapText="1"/>
      <protection/>
    </xf>
    <xf numFmtId="0" fontId="8" fillId="0" borderId="4" xfId="23" applyFont="1" applyFill="1" applyBorder="1" applyAlignment="1">
      <alignment horizontal="distributed" vertical="center"/>
      <protection/>
    </xf>
    <xf numFmtId="0" fontId="2" fillId="0" borderId="28" xfId="22" applyFont="1" applyFill="1" applyBorder="1" applyAlignment="1">
      <alignment horizontal="right" vertical="center"/>
      <protection/>
    </xf>
    <xf numFmtId="181" fontId="12" fillId="0" borderId="101" xfId="22" applyNumberFormat="1" applyFont="1" applyFill="1" applyBorder="1" applyAlignment="1">
      <alignment horizontal="right" vertical="center"/>
      <protection/>
    </xf>
    <xf numFmtId="181" fontId="12" fillId="0" borderId="117" xfId="22" applyNumberFormat="1" applyFont="1" applyFill="1" applyBorder="1" applyAlignment="1">
      <alignment horizontal="right" vertical="center"/>
      <protection/>
    </xf>
    <xf numFmtId="0" fontId="2" fillId="0" borderId="48" xfId="22" applyFont="1" applyFill="1" applyBorder="1" applyAlignment="1">
      <alignment vertical="center"/>
      <protection/>
    </xf>
    <xf numFmtId="0" fontId="2" fillId="0" borderId="27" xfId="22" applyFont="1" applyFill="1" applyBorder="1" applyAlignment="1">
      <alignment horizontal="right" vertical="center"/>
      <protection/>
    </xf>
    <xf numFmtId="0" fontId="2" fillId="0" borderId="0" xfId="22" applyFont="1" applyFill="1" applyBorder="1" applyAlignment="1">
      <alignment horizontal="right" vertical="center"/>
      <protection/>
    </xf>
    <xf numFmtId="176" fontId="12" fillId="0" borderId="86" xfId="22" applyNumberFormat="1" applyFont="1" applyFill="1" applyBorder="1" applyAlignment="1">
      <alignment vertical="center"/>
      <protection/>
    </xf>
    <xf numFmtId="176" fontId="12" fillId="0" borderId="118" xfId="22" applyNumberFormat="1" applyFont="1" applyFill="1" applyBorder="1" applyAlignment="1">
      <alignment vertical="center"/>
      <protection/>
    </xf>
    <xf numFmtId="176" fontId="12" fillId="0" borderId="112" xfId="22" applyNumberFormat="1" applyFont="1" applyFill="1" applyBorder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0" fontId="8" fillId="0" borderId="10" xfId="22" applyFont="1" applyFill="1" applyBorder="1" applyAlignment="1" quotePrefix="1">
      <alignment horizontal="center" vertical="top" wrapText="1" shrinkToFit="1"/>
      <protection/>
    </xf>
    <xf numFmtId="0" fontId="8" fillId="0" borderId="43" xfId="22" applyFont="1" applyFill="1" applyBorder="1" applyAlignment="1" applyProtection="1">
      <alignment horizontal="center" vertical="top" wrapText="1" shrinkToFit="1"/>
      <protection locked="0"/>
    </xf>
    <xf numFmtId="0" fontId="9" fillId="0" borderId="25" xfId="21" applyFont="1" applyFill="1" applyBorder="1" applyAlignment="1">
      <alignment horizontal="right" wrapText="1"/>
      <protection/>
    </xf>
    <xf numFmtId="0" fontId="9" fillId="0" borderId="15" xfId="22" applyFont="1" applyFill="1" applyBorder="1" applyAlignment="1">
      <alignment horizontal="right" wrapText="1"/>
      <protection/>
    </xf>
    <xf numFmtId="0" fontId="9" fillId="0" borderId="25" xfId="21" applyFont="1" applyFill="1" applyBorder="1" applyAlignment="1">
      <alignment horizontal="right"/>
      <protection/>
    </xf>
    <xf numFmtId="0" fontId="9" fillId="0" borderId="119" xfId="21" applyFont="1" applyFill="1" applyBorder="1" applyAlignment="1">
      <alignment horizontal="right"/>
      <protection/>
    </xf>
    <xf numFmtId="187" fontId="13" fillId="0" borderId="37" xfId="17" applyNumberFormat="1" applyFont="1" applyFill="1" applyBorder="1" applyAlignment="1">
      <alignment horizontal="right" vertical="center"/>
    </xf>
    <xf numFmtId="181" fontId="13" fillId="0" borderId="83" xfId="22" applyNumberFormat="1" applyFont="1" applyFill="1" applyBorder="1" applyAlignment="1">
      <alignment horizontal="right"/>
      <protection/>
    </xf>
    <xf numFmtId="187" fontId="13" fillId="0" borderId="40" xfId="17" applyNumberFormat="1" applyFont="1" applyFill="1" applyBorder="1" applyAlignment="1">
      <alignment horizontal="right" vertical="center"/>
    </xf>
    <xf numFmtId="187" fontId="13" fillId="0" borderId="30" xfId="17" applyNumberFormat="1" applyFont="1" applyFill="1" applyBorder="1" applyAlignment="1">
      <alignment horizontal="right" vertical="center"/>
    </xf>
    <xf numFmtId="181" fontId="13" fillId="0" borderId="56" xfId="22" applyNumberFormat="1" applyFont="1" applyFill="1" applyBorder="1" applyAlignment="1">
      <alignment horizontal="right"/>
      <protection/>
    </xf>
    <xf numFmtId="176" fontId="8" fillId="0" borderId="13" xfId="23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center"/>
    </xf>
    <xf numFmtId="0" fontId="8" fillId="0" borderId="28" xfId="22" applyFont="1" applyFill="1" applyBorder="1" applyAlignment="1">
      <alignment horizontal="right" vertical="center" wrapText="1"/>
      <protection/>
    </xf>
    <xf numFmtId="176" fontId="8" fillId="0" borderId="2" xfId="21" applyNumberFormat="1" applyFont="1" applyFill="1" applyBorder="1" applyAlignment="1">
      <alignment horizontal="right" vertical="center" wrapText="1"/>
      <protection/>
    </xf>
    <xf numFmtId="176" fontId="8" fillId="0" borderId="47" xfId="21" applyNumberFormat="1" applyFont="1" applyFill="1" applyBorder="1" applyAlignment="1">
      <alignment horizontal="right" vertical="center" wrapText="1"/>
      <protection/>
    </xf>
    <xf numFmtId="176" fontId="15" fillId="0" borderId="86" xfId="17" applyNumberFormat="1" applyFont="1" applyFill="1" applyBorder="1" applyAlignment="1">
      <alignment horizontal="right" vertical="center" wrapText="1"/>
    </xf>
    <xf numFmtId="181" fontId="15" fillId="0" borderId="75" xfId="17" applyNumberFormat="1" applyFont="1" applyFill="1" applyBorder="1" applyAlignment="1">
      <alignment horizontal="right" vertical="center" wrapText="1"/>
    </xf>
    <xf numFmtId="176" fontId="15" fillId="0" borderId="0" xfId="17" applyNumberFormat="1" applyFont="1" applyFill="1" applyBorder="1" applyAlignment="1">
      <alignment horizontal="right" vertical="center" wrapText="1"/>
    </xf>
    <xf numFmtId="181" fontId="15" fillId="0" borderId="48" xfId="17" applyNumberFormat="1" applyFont="1" applyFill="1" applyBorder="1" applyAlignment="1">
      <alignment horizontal="right" vertical="center" wrapText="1"/>
    </xf>
    <xf numFmtId="176" fontId="15" fillId="0" borderId="112" xfId="17" applyNumberFormat="1" applyFont="1" applyFill="1" applyBorder="1" applyAlignment="1">
      <alignment horizontal="right" vertical="center" wrapText="1"/>
    </xf>
    <xf numFmtId="181" fontId="15" fillId="0" borderId="80" xfId="17" applyNumberFormat="1" applyFont="1" applyFill="1" applyBorder="1" applyAlignment="1">
      <alignment horizontal="right" vertical="center" wrapText="1"/>
    </xf>
    <xf numFmtId="176" fontId="15" fillId="0" borderId="27" xfId="17" applyNumberFormat="1" applyFont="1" applyFill="1" applyBorder="1" applyAlignment="1">
      <alignment vertical="center"/>
    </xf>
    <xf numFmtId="181" fontId="15" fillId="0" borderId="28" xfId="17" applyNumberFormat="1" applyFont="1" applyFill="1" applyBorder="1" applyAlignment="1">
      <alignment horizontal="right" vertical="center" wrapText="1"/>
    </xf>
    <xf numFmtId="176" fontId="12" fillId="0" borderId="83" xfId="22" applyNumberFormat="1" applyFont="1" applyFill="1" applyBorder="1" applyAlignment="1">
      <alignment vertical="center"/>
      <protection/>
    </xf>
    <xf numFmtId="176" fontId="12" fillId="0" borderId="120" xfId="22" applyNumberFormat="1" applyFont="1" applyFill="1" applyBorder="1" applyAlignment="1">
      <alignment vertical="center"/>
      <protection/>
    </xf>
    <xf numFmtId="181" fontId="12" fillId="0" borderId="75" xfId="22" applyNumberFormat="1" applyFont="1" applyFill="1" applyBorder="1" applyAlignment="1">
      <alignment vertical="center"/>
      <protection/>
    </xf>
    <xf numFmtId="181" fontId="12" fillId="0" borderId="117" xfId="22" applyNumberFormat="1" applyFont="1" applyFill="1" applyBorder="1" applyAlignment="1">
      <alignment vertical="center"/>
      <protection/>
    </xf>
    <xf numFmtId="176" fontId="12" fillId="0" borderId="3" xfId="22" applyNumberFormat="1" applyFont="1" applyFill="1" applyBorder="1" applyAlignment="1">
      <alignment vertical="center"/>
      <protection/>
    </xf>
    <xf numFmtId="181" fontId="12" fillId="0" borderId="80" xfId="22" applyNumberFormat="1" applyFont="1" applyFill="1" applyBorder="1" applyAlignment="1">
      <alignment vertical="center"/>
      <protection/>
    </xf>
    <xf numFmtId="176" fontId="12" fillId="0" borderId="17" xfId="22" applyNumberFormat="1" applyFont="1" applyFill="1" applyBorder="1" applyAlignment="1">
      <alignment vertical="center"/>
      <protection/>
    </xf>
    <xf numFmtId="181" fontId="2" fillId="0" borderId="48" xfId="22" applyNumberFormat="1" applyFont="1" applyFill="1" applyBorder="1" applyAlignment="1">
      <alignment vertical="center"/>
      <protection/>
    </xf>
    <xf numFmtId="0" fontId="2" fillId="0" borderId="16" xfId="22" applyFont="1" applyFill="1" applyBorder="1" applyAlignment="1">
      <alignment vertical="center"/>
      <protection/>
    </xf>
    <xf numFmtId="0" fontId="8" fillId="0" borderId="23" xfId="22" applyFont="1" applyFill="1" applyBorder="1" applyAlignment="1">
      <alignment horizontal="left" vertical="center" wrapText="1"/>
      <protection/>
    </xf>
    <xf numFmtId="0" fontId="8" fillId="0" borderId="119" xfId="22" applyFont="1" applyFill="1" applyBorder="1" applyAlignment="1">
      <alignment horizontal="left" vertical="center" wrapText="1"/>
      <protection/>
    </xf>
    <xf numFmtId="0" fontId="8" fillId="0" borderId="15" xfId="22" applyFont="1" applyFill="1" applyBorder="1" applyAlignment="1">
      <alignment horizontal="distributed" vertical="center"/>
      <protection/>
    </xf>
    <xf numFmtId="0" fontId="8" fillId="0" borderId="1" xfId="22" applyFont="1" applyFill="1" applyBorder="1" applyAlignment="1" quotePrefix="1">
      <alignment horizontal="center" vertical="center"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23" xfId="22" applyFont="1" applyFill="1" applyBorder="1" applyAlignment="1">
      <alignment horizontal="center" vertical="center"/>
      <protection/>
    </xf>
    <xf numFmtId="0" fontId="8" fillId="0" borderId="119" xfId="22" applyFont="1" applyFill="1" applyBorder="1" applyAlignment="1">
      <alignment horizontal="center" vertical="center"/>
      <protection/>
    </xf>
    <xf numFmtId="0" fontId="8" fillId="0" borderId="45" xfId="22" applyFont="1" applyFill="1" applyBorder="1" applyAlignment="1">
      <alignment horizontal="distributed" vertical="center"/>
      <protection/>
    </xf>
    <xf numFmtId="0" fontId="2" fillId="0" borderId="20" xfId="22" applyFont="1" applyFill="1" applyBorder="1" applyAlignment="1">
      <alignment horizontal="distributed" vertical="center"/>
      <protection/>
    </xf>
    <xf numFmtId="0" fontId="2" fillId="0" borderId="59" xfId="22" applyFont="1" applyFill="1" applyBorder="1" applyAlignment="1">
      <alignment horizontal="distributed" vertical="center"/>
      <protection/>
    </xf>
    <xf numFmtId="0" fontId="2" fillId="0" borderId="18" xfId="22" applyFont="1" applyFill="1" applyBorder="1" applyAlignment="1">
      <alignment horizontal="distributed" vertical="center"/>
      <protection/>
    </xf>
    <xf numFmtId="0" fontId="8" fillId="0" borderId="121" xfId="22" applyFont="1" applyFill="1" applyBorder="1" applyAlignment="1">
      <alignment horizontal="center" vertical="center" wrapText="1"/>
      <protection/>
    </xf>
    <xf numFmtId="0" fontId="8" fillId="0" borderId="31" xfId="22" applyFont="1" applyFill="1" applyBorder="1" applyAlignment="1">
      <alignment horizontal="center" vertical="center" wrapText="1"/>
      <protection/>
    </xf>
    <xf numFmtId="0" fontId="8" fillId="0" borderId="95" xfId="22" applyFont="1" applyFill="1" applyBorder="1" applyAlignment="1">
      <alignment horizontal="distributed" vertical="center"/>
      <protection/>
    </xf>
    <xf numFmtId="0" fontId="8" fillId="0" borderId="83" xfId="22" applyFont="1" applyFill="1" applyBorder="1" applyAlignment="1">
      <alignment horizontal="distributed" vertical="center"/>
      <protection/>
    </xf>
    <xf numFmtId="0" fontId="8" fillId="0" borderId="16" xfId="22" applyFont="1" applyFill="1" applyBorder="1" applyAlignment="1">
      <alignment horizontal="distributed" vertical="center"/>
      <protection/>
    </xf>
    <xf numFmtId="0" fontId="8" fillId="0" borderId="6" xfId="22" applyFont="1" applyFill="1" applyBorder="1" applyAlignment="1">
      <alignment horizontal="distributed" vertical="center"/>
      <protection/>
    </xf>
    <xf numFmtId="0" fontId="2" fillId="0" borderId="9" xfId="22" applyFont="1" applyFill="1" applyBorder="1" applyAlignment="1">
      <alignment horizontal="distributed" vertical="center"/>
      <protection/>
    </xf>
    <xf numFmtId="0" fontId="2" fillId="0" borderId="43" xfId="2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2" fillId="0" borderId="2" xfId="2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47" xfId="22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/>
    </xf>
    <xf numFmtId="0" fontId="8" fillId="0" borderId="0" xfId="22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2" fillId="0" borderId="1" xfId="22" applyFont="1" applyFill="1" applyBorder="1" applyAlignment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2" fillId="0" borderId="6" xfId="22" applyFont="1" applyFill="1" applyBorder="1" applyAlignment="1">
      <alignment horizontal="center" vertical="center"/>
      <protection/>
    </xf>
    <xf numFmtId="0" fontId="8" fillId="0" borderId="6" xfId="22" applyFont="1" applyFill="1" applyBorder="1" applyAlignment="1" quotePrefix="1">
      <alignment horizontal="left" vertical="center" wrapText="1"/>
      <protection/>
    </xf>
    <xf numFmtId="0" fontId="8" fillId="0" borderId="0" xfId="22" applyFont="1" applyFill="1" applyBorder="1" applyAlignment="1">
      <alignment horizontal="left" vertical="center" wrapText="1"/>
      <protection/>
    </xf>
    <xf numFmtId="0" fontId="8" fillId="0" borderId="10" xfId="22" applyFont="1" applyFill="1" applyBorder="1" applyAlignment="1">
      <alignment vertical="center" textRotation="255"/>
      <protection/>
    </xf>
    <xf numFmtId="0" fontId="0" fillId="0" borderId="2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8" fillId="0" borderId="27" xfId="22" applyFont="1" applyFill="1" applyBorder="1" applyAlignment="1">
      <alignment horizontal="left" vertical="center" wrapText="1"/>
      <protection/>
    </xf>
    <xf numFmtId="0" fontId="2" fillId="0" borderId="48" xfId="22" applyFont="1" applyFill="1" applyBorder="1" applyAlignment="1">
      <alignment horizontal="center" vertical="center"/>
      <protection/>
    </xf>
    <xf numFmtId="0" fontId="8" fillId="0" borderId="121" xfId="22" applyFont="1" applyFill="1" applyBorder="1" applyAlignment="1">
      <alignment horizontal="distributed" vertical="center"/>
      <protection/>
    </xf>
    <xf numFmtId="0" fontId="8" fillId="0" borderId="8" xfId="22" applyFont="1" applyFill="1" applyBorder="1" applyAlignment="1">
      <alignment horizontal="distributed" vertical="center"/>
      <protection/>
    </xf>
    <xf numFmtId="0" fontId="2" fillId="0" borderId="22" xfId="22" applyFont="1" applyFill="1" applyBorder="1" applyAlignment="1">
      <alignment horizontal="center" vertical="center" wrapText="1"/>
      <protection/>
    </xf>
    <xf numFmtId="0" fontId="2" fillId="0" borderId="21" xfId="22" applyFont="1" applyFill="1" applyBorder="1" applyAlignment="1">
      <alignment horizontal="center" vertical="center"/>
      <protection/>
    </xf>
    <xf numFmtId="0" fontId="8" fillId="0" borderId="60" xfId="22" applyFont="1" applyFill="1" applyBorder="1" applyAlignment="1">
      <alignment horizontal="distributed" vertical="center"/>
      <protection/>
    </xf>
    <xf numFmtId="0" fontId="8" fillId="0" borderId="23" xfId="22" applyFont="1" applyFill="1" applyBorder="1" applyAlignment="1" quotePrefix="1">
      <alignment horizontal="left" vertical="center" wrapText="1"/>
      <protection/>
    </xf>
    <xf numFmtId="0" fontId="8" fillId="0" borderId="2" xfId="22" applyFont="1" applyFill="1" applyBorder="1" applyAlignment="1" quotePrefix="1">
      <alignment horizontal="left" vertical="center" wrapText="1"/>
      <protection/>
    </xf>
    <xf numFmtId="0" fontId="11" fillId="0" borderId="2" xfId="22" applyFont="1" applyFill="1" applyBorder="1" applyAlignment="1">
      <alignment vertical="center" wrapText="1"/>
      <protection/>
    </xf>
    <xf numFmtId="0" fontId="11" fillId="0" borderId="0" xfId="22" applyFont="1" applyFill="1" applyBorder="1" applyAlignment="1">
      <alignment vertical="center" wrapText="1"/>
      <protection/>
    </xf>
    <xf numFmtId="0" fontId="8" fillId="0" borderId="121" xfId="22" applyFont="1" applyFill="1" applyBorder="1" applyAlignment="1" quotePrefix="1">
      <alignment horizontal="distributed" vertical="center"/>
      <protection/>
    </xf>
    <xf numFmtId="0" fontId="9" fillId="0" borderId="121" xfId="22" applyFont="1" applyFill="1" applyBorder="1" applyAlignment="1">
      <alignment horizontal="center" vertical="center" wrapText="1"/>
      <protection/>
    </xf>
    <xf numFmtId="0" fontId="9" fillId="0" borderId="31" xfId="22" applyFont="1" applyFill="1" applyBorder="1" applyAlignment="1">
      <alignment horizontal="center" vertical="center" wrapText="1"/>
      <protection/>
    </xf>
    <xf numFmtId="0" fontId="8" fillId="0" borderId="66" xfId="22" applyFont="1" applyFill="1" applyBorder="1" applyAlignment="1">
      <alignment horizontal="center" vertical="center"/>
      <protection/>
    </xf>
    <xf numFmtId="0" fontId="8" fillId="0" borderId="100" xfId="22" applyFont="1" applyFill="1" applyBorder="1" applyAlignment="1">
      <alignment horizontal="center" vertical="center"/>
      <protection/>
    </xf>
    <xf numFmtId="0" fontId="2" fillId="0" borderId="122" xfId="22" applyFont="1" applyFill="1" applyBorder="1" applyAlignment="1" quotePrefix="1">
      <alignment horizontal="center" vertical="top" wrapText="1"/>
      <protection/>
    </xf>
    <xf numFmtId="0" fontId="2" fillId="0" borderId="123" xfId="22" applyFont="1" applyFill="1" applyBorder="1" applyAlignment="1" quotePrefix="1">
      <alignment horizontal="center" vertical="top" wrapText="1"/>
      <protection/>
    </xf>
    <xf numFmtId="0" fontId="2" fillId="0" borderId="124" xfId="22" applyFont="1" applyFill="1" applyBorder="1" applyAlignment="1" quotePrefix="1">
      <alignment horizontal="center" vertical="top" wrapText="1"/>
      <protection/>
    </xf>
    <xf numFmtId="0" fontId="2" fillId="0" borderId="122" xfId="22" applyFont="1" applyFill="1" applyBorder="1" applyAlignment="1">
      <alignment horizontal="center" vertical="top" wrapText="1"/>
      <protection/>
    </xf>
    <xf numFmtId="0" fontId="2" fillId="0" borderId="123" xfId="22" applyFont="1" applyFill="1" applyBorder="1" applyAlignment="1">
      <alignment horizontal="center" vertical="top" wrapText="1"/>
      <protection/>
    </xf>
    <xf numFmtId="0" fontId="8" fillId="0" borderId="106" xfId="22" applyFont="1" applyFill="1" applyBorder="1" applyAlignment="1">
      <alignment horizontal="distributed" vertical="center"/>
      <protection/>
    </xf>
    <xf numFmtId="0" fontId="2" fillId="0" borderId="12" xfId="22" applyFont="1" applyFill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/>
    </xf>
    <xf numFmtId="0" fontId="2" fillId="0" borderId="44" xfId="22" applyFont="1" applyFill="1" applyBorder="1" applyAlignment="1">
      <alignment horizontal="center" vertical="center" wrapText="1"/>
      <protection/>
    </xf>
    <xf numFmtId="0" fontId="0" fillId="0" borderId="105" xfId="0" applyFont="1" applyFill="1" applyBorder="1" applyAlignment="1">
      <alignment horizontal="center" vertical="center"/>
    </xf>
    <xf numFmtId="0" fontId="8" fillId="0" borderId="125" xfId="22" applyFont="1" applyFill="1" applyBorder="1" applyAlignment="1">
      <alignment horizontal="center" vertical="center" wrapText="1"/>
      <protection/>
    </xf>
    <xf numFmtId="0" fontId="8" fillId="0" borderId="64" xfId="22" applyFont="1" applyFill="1" applyBorder="1" applyAlignment="1">
      <alignment horizontal="center" vertical="center"/>
      <protection/>
    </xf>
    <xf numFmtId="0" fontId="2" fillId="0" borderId="10" xfId="22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2" fillId="0" borderId="35" xfId="2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176" fontId="8" fillId="0" borderId="124" xfId="21" applyNumberFormat="1" applyFont="1" applyFill="1" applyBorder="1" applyAlignment="1">
      <alignment horizontal="center" vertical="center"/>
      <protection/>
    </xf>
    <xf numFmtId="0" fontId="8" fillId="0" borderId="124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176" fontId="8" fillId="0" borderId="126" xfId="23" applyNumberFormat="1" applyFont="1" applyFill="1" applyBorder="1" applyAlignment="1">
      <alignment horizontal="center" vertical="center" wrapText="1" shrinkToFit="1"/>
      <protection/>
    </xf>
    <xf numFmtId="0" fontId="3" fillId="0" borderId="127" xfId="0" applyFont="1" applyFill="1" applyBorder="1" applyAlignment="1">
      <alignment horizontal="center" vertical="center"/>
    </xf>
    <xf numFmtId="0" fontId="8" fillId="0" borderId="47" xfId="23" applyFont="1" applyFill="1" applyBorder="1" applyAlignment="1">
      <alignment horizontal="center" vertical="center" wrapText="1" shrinkToFit="1"/>
      <protection/>
    </xf>
    <xf numFmtId="0" fontId="3" fillId="0" borderId="48" xfId="0" applyFont="1" applyFill="1" applyBorder="1" applyAlignment="1">
      <alignment vertical="center"/>
    </xf>
    <xf numFmtId="176" fontId="8" fillId="0" borderId="128" xfId="23" applyNumberFormat="1" applyFont="1" applyFill="1" applyBorder="1" applyAlignment="1">
      <alignment horizontal="center" vertical="center" wrapText="1" shrinkToFit="1"/>
      <protection/>
    </xf>
    <xf numFmtId="176" fontId="8" fillId="0" borderId="129" xfId="23" applyNumberFormat="1" applyFont="1" applyFill="1" applyBorder="1" applyAlignment="1">
      <alignment horizontal="center"/>
      <protection/>
    </xf>
    <xf numFmtId="0" fontId="8" fillId="0" borderId="46" xfId="23" applyFont="1" applyFill="1" applyBorder="1" applyAlignment="1">
      <alignment horizontal="center" vertical="center" wrapText="1" shrinkToFit="1"/>
      <protection/>
    </xf>
    <xf numFmtId="0" fontId="8" fillId="0" borderId="46" xfId="23" applyFont="1" applyFill="1" applyBorder="1" applyAlignment="1">
      <alignment horizontal="center"/>
      <protection/>
    </xf>
    <xf numFmtId="176" fontId="8" fillId="0" borderId="130" xfId="23" applyNumberFormat="1" applyFont="1" applyFill="1" applyBorder="1" applyAlignment="1">
      <alignment horizontal="center" vertical="center" wrapText="1" shrinkToFit="1"/>
      <protection/>
    </xf>
    <xf numFmtId="176" fontId="8" fillId="0" borderId="131" xfId="23" applyNumberFormat="1" applyFont="1" applyFill="1" applyBorder="1" applyAlignment="1">
      <alignment horizontal="center"/>
      <protection/>
    </xf>
    <xf numFmtId="0" fontId="8" fillId="0" borderId="48" xfId="23" applyFont="1" applyFill="1" applyBorder="1" applyAlignment="1">
      <alignment horizontal="center" vertical="center" wrapText="1" shrinkToFit="1"/>
      <protection/>
    </xf>
    <xf numFmtId="0" fontId="8" fillId="0" borderId="48" xfId="23" applyFont="1" applyFill="1" applyBorder="1" applyAlignment="1">
      <alignment horizontal="center"/>
      <protection/>
    </xf>
    <xf numFmtId="0" fontId="8" fillId="0" borderId="66" xfId="22" applyFont="1" applyFill="1" applyBorder="1" applyAlignment="1" quotePrefix="1">
      <alignment horizontal="center" vertical="center"/>
      <protection/>
    </xf>
    <xf numFmtId="0" fontId="8" fillId="0" borderId="27" xfId="22" applyFont="1" applyFill="1" applyBorder="1" applyAlignment="1">
      <alignment horizontal="center" vertical="center"/>
      <protection/>
    </xf>
    <xf numFmtId="0" fontId="8" fillId="0" borderId="126" xfId="22" applyFont="1" applyFill="1" applyBorder="1" applyAlignment="1">
      <alignment horizontal="center" vertical="top" wrapText="1"/>
      <protection/>
    </xf>
    <xf numFmtId="0" fontId="8" fillId="0" borderId="127" xfId="22" applyFont="1" applyFill="1" applyBorder="1" applyAlignment="1" quotePrefix="1">
      <alignment horizontal="center" vertical="top"/>
      <protection/>
    </xf>
    <xf numFmtId="176" fontId="8" fillId="0" borderId="132" xfId="23" applyNumberFormat="1" applyFont="1" applyFill="1" applyBorder="1" applyAlignment="1">
      <alignment horizontal="center" vertical="center" wrapText="1" shrinkToFit="1"/>
      <protection/>
    </xf>
    <xf numFmtId="0" fontId="3" fillId="0" borderId="12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8" fillId="0" borderId="61" xfId="23" applyFont="1" applyFill="1" applyBorder="1" applyAlignment="1">
      <alignment horizontal="distributed" vertical="center"/>
      <protection/>
    </xf>
    <xf numFmtId="0" fontId="3" fillId="0" borderId="118" xfId="0" applyFont="1" applyFill="1" applyBorder="1" applyAlignment="1">
      <alignment horizontal="distributed" vertical="center"/>
    </xf>
    <xf numFmtId="0" fontId="8" fillId="0" borderId="31" xfId="23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vertical="center"/>
    </xf>
    <xf numFmtId="0" fontId="8" fillId="0" borderId="66" xfId="23" applyFont="1" applyFill="1" applyBorder="1" applyAlignment="1">
      <alignment horizontal="center" vertical="center"/>
      <protection/>
    </xf>
    <xf numFmtId="0" fontId="3" fillId="0" borderId="100" xfId="0" applyFont="1" applyFill="1" applyBorder="1" applyAlignment="1">
      <alignment horizontal="center" vertical="center"/>
    </xf>
    <xf numFmtId="0" fontId="8" fillId="0" borderId="23" xfId="23" applyFont="1" applyFill="1" applyBorder="1" applyAlignment="1">
      <alignment horizontal="left" vertical="center" wrapText="1"/>
      <protection/>
    </xf>
    <xf numFmtId="0" fontId="8" fillId="0" borderId="27" xfId="23" applyFont="1" applyFill="1" applyBorder="1" applyAlignment="1">
      <alignment horizontal="left" vertical="center" wrapText="1"/>
      <protection/>
    </xf>
    <xf numFmtId="0" fontId="8" fillId="0" borderId="59" xfId="23" applyFont="1" applyFill="1" applyBorder="1" applyAlignment="1">
      <alignment horizontal="distributed" vertical="center"/>
      <protection/>
    </xf>
    <xf numFmtId="0" fontId="3" fillId="0" borderId="86" xfId="0" applyFont="1" applyFill="1" applyBorder="1" applyAlignment="1">
      <alignment horizontal="distributed" vertical="center"/>
    </xf>
    <xf numFmtId="0" fontId="8" fillId="0" borderId="99" xfId="22" applyFont="1" applyFill="1" applyBorder="1" applyAlignment="1">
      <alignment horizontal="distributed" vertical="center"/>
      <protection/>
    </xf>
    <xf numFmtId="0" fontId="8" fillId="0" borderId="31" xfId="22" applyFont="1" applyFill="1" applyBorder="1" applyAlignment="1">
      <alignment horizontal="center" vertical="center" textRotation="255" wrapText="1"/>
      <protection/>
    </xf>
    <xf numFmtId="0" fontId="8" fillId="0" borderId="24" xfId="22" applyFont="1" applyFill="1" applyBorder="1" applyAlignment="1">
      <alignment horizontal="center" vertical="center" textRotation="255" wrapText="1"/>
      <protection/>
    </xf>
    <xf numFmtId="0" fontId="8" fillId="0" borderId="14" xfId="22" applyFont="1" applyFill="1" applyBorder="1" applyAlignment="1">
      <alignment horizontal="center" vertical="center" textRotation="255" wrapText="1"/>
      <protection/>
    </xf>
    <xf numFmtId="176" fontId="8" fillId="0" borderId="22" xfId="23" applyNumberFormat="1" applyFont="1" applyFill="1" applyBorder="1" applyAlignment="1">
      <alignment horizontal="center" vertical="center" wrapText="1" shrinkToFit="1"/>
      <protection/>
    </xf>
    <xf numFmtId="0" fontId="3" fillId="0" borderId="21" xfId="0" applyFont="1" applyFill="1" applyBorder="1" applyAlignment="1">
      <alignment horizontal="center" vertical="center"/>
    </xf>
    <xf numFmtId="0" fontId="8" fillId="0" borderId="47" xfId="22" applyFont="1" applyFill="1" applyBorder="1" applyAlignment="1">
      <alignment horizontal="center" vertical="center"/>
      <protection/>
    </xf>
    <xf numFmtId="0" fontId="8" fillId="0" borderId="48" xfId="22" applyFont="1" applyFill="1" applyBorder="1" applyAlignment="1" quotePrefix="1">
      <alignment horizontal="center" vertical="center"/>
      <protection/>
    </xf>
    <xf numFmtId="0" fontId="8" fillId="0" borderId="0" xfId="22" applyFont="1" applyFill="1" applyBorder="1" applyAlignment="1">
      <alignment horizontal="distributed" vertical="center"/>
      <protection/>
    </xf>
    <xf numFmtId="0" fontId="8" fillId="0" borderId="22" xfId="22" applyFont="1" applyFill="1" applyBorder="1" applyAlignment="1">
      <alignment horizontal="center" vertical="center" wrapText="1"/>
      <protection/>
    </xf>
    <xf numFmtId="0" fontId="8" fillId="0" borderId="21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集計表_1_コンピュータ" xfId="22"/>
    <cellStyle name="標準_集計表_4_教員実態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800100"/>
          <a:ext cx="11906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639300" y="8001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25</xdr:row>
      <xdr:rowOff>0</xdr:rowOff>
    </xdr:from>
    <xdr:to>
      <xdr:col>3</xdr:col>
      <xdr:colOff>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171450" y="6905625"/>
          <a:ext cx="11906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4" name="Line 5"/>
        <xdr:cNvSpPr>
          <a:spLocks/>
        </xdr:cNvSpPr>
      </xdr:nvSpPr>
      <xdr:spPr>
        <a:xfrm>
          <a:off x="9639300" y="69056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2667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2667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80975" y="276225"/>
          <a:ext cx="1009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3</xdr:col>
      <xdr:colOff>0</xdr:colOff>
      <xdr:row>19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80975" y="4972050"/>
          <a:ext cx="1009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8572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80975" y="276225"/>
          <a:ext cx="10096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80975" y="276225"/>
          <a:ext cx="1009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30194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3</xdr:col>
      <xdr:colOff>0</xdr:colOff>
      <xdr:row>15</xdr:row>
      <xdr:rowOff>171450</xdr:rowOff>
    </xdr:to>
    <xdr:sp>
      <xdr:nvSpPr>
        <xdr:cNvPr id="3" name="Line 4"/>
        <xdr:cNvSpPr>
          <a:spLocks/>
        </xdr:cNvSpPr>
      </xdr:nvSpPr>
      <xdr:spPr>
        <a:xfrm>
          <a:off x="180975" y="3352800"/>
          <a:ext cx="1009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" y="2286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2</xdr:col>
      <xdr:colOff>790575</xdr:colOff>
      <xdr:row>4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09550" y="257175"/>
          <a:ext cx="9525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85775" y="0"/>
          <a:ext cx="2571750" cy="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（８）項目削除、シート名変更</a:t>
          </a:r>
        </a:p>
      </xdr:txBody>
    </xdr:sp>
    <xdr:clientData/>
  </xdr:twoCellAnchor>
  <xdr:twoCellAnchor>
    <xdr:from>
      <xdr:col>0</xdr:col>
      <xdr:colOff>171450</xdr:colOff>
      <xdr:row>17</xdr:row>
      <xdr:rowOff>0</xdr:rowOff>
    </xdr:from>
    <xdr:to>
      <xdr:col>2</xdr:col>
      <xdr:colOff>800100</xdr:colOff>
      <xdr:row>19</xdr:row>
      <xdr:rowOff>152400</xdr:rowOff>
    </xdr:to>
    <xdr:sp>
      <xdr:nvSpPr>
        <xdr:cNvPr id="6" name="Line 7"/>
        <xdr:cNvSpPr>
          <a:spLocks/>
        </xdr:cNvSpPr>
      </xdr:nvSpPr>
      <xdr:spPr>
        <a:xfrm>
          <a:off x="171450" y="5038725"/>
          <a:ext cx="1000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375" style="10" customWidth="1"/>
    <col min="2" max="2" width="3.125" style="10" customWidth="1"/>
    <col min="3" max="3" width="12.375" style="10" customWidth="1"/>
    <col min="4" max="4" width="14.625" style="10" customWidth="1"/>
    <col min="5" max="5" width="18.00390625" style="10" customWidth="1"/>
    <col min="6" max="6" width="14.625" style="10" customWidth="1"/>
    <col min="7" max="7" width="16.125" style="10" customWidth="1"/>
    <col min="8" max="8" width="16.00390625" style="10" customWidth="1"/>
    <col min="9" max="10" width="14.625" style="10" customWidth="1"/>
    <col min="11" max="11" width="16.125" style="10" customWidth="1"/>
    <col min="12" max="16384" width="8.00390625" style="10" customWidth="1"/>
  </cols>
  <sheetData>
    <row r="1" spans="1:11" s="2" customFormat="1" ht="21" customHeight="1">
      <c r="A1" s="28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21" customHeight="1">
      <c r="A2" s="28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21" customHeight="1" thickBot="1">
      <c r="A3" s="3" t="s">
        <v>78</v>
      </c>
      <c r="C3" s="1"/>
      <c r="D3" s="1"/>
      <c r="E3" s="1"/>
      <c r="F3" s="1"/>
      <c r="G3" s="1"/>
      <c r="H3" s="1"/>
      <c r="I3" s="1"/>
      <c r="J3" s="1"/>
      <c r="K3" s="1"/>
    </row>
    <row r="4" spans="1:10" s="6" customFormat="1" ht="53.25" customHeight="1">
      <c r="A4" s="4"/>
      <c r="B4" s="5"/>
      <c r="C4" s="33"/>
      <c r="D4" s="115" t="s">
        <v>1</v>
      </c>
      <c r="E4" s="116" t="s">
        <v>25</v>
      </c>
      <c r="F4" s="117" t="s">
        <v>26</v>
      </c>
      <c r="G4" s="268" t="s">
        <v>148</v>
      </c>
      <c r="H4" s="118" t="s">
        <v>30</v>
      </c>
      <c r="I4" s="119" t="s">
        <v>24</v>
      </c>
      <c r="J4" s="200" t="s">
        <v>28</v>
      </c>
    </row>
    <row r="5" spans="1:10" s="8" customFormat="1" ht="16.5" customHeight="1" thickBot="1">
      <c r="A5" s="7"/>
      <c r="B5" s="301" t="s">
        <v>2</v>
      </c>
      <c r="C5" s="302"/>
      <c r="D5" s="120"/>
      <c r="E5" s="121" t="s">
        <v>55</v>
      </c>
      <c r="F5" s="122" t="s">
        <v>56</v>
      </c>
      <c r="G5" s="120" t="s">
        <v>57</v>
      </c>
      <c r="H5" s="121" t="s">
        <v>58</v>
      </c>
      <c r="I5" s="121" t="s">
        <v>59</v>
      </c>
      <c r="J5" s="122"/>
    </row>
    <row r="6" spans="1:10" s="11" customFormat="1" ht="18" customHeight="1">
      <c r="A6" s="9"/>
      <c r="B6" s="26"/>
      <c r="C6" s="34"/>
      <c r="D6" s="35" t="s">
        <v>3</v>
      </c>
      <c r="E6" s="36" t="s">
        <v>27</v>
      </c>
      <c r="F6" s="37" t="s">
        <v>27</v>
      </c>
      <c r="G6" s="201" t="s">
        <v>4</v>
      </c>
      <c r="H6" s="38" t="s">
        <v>4</v>
      </c>
      <c r="I6" s="39" t="s">
        <v>5</v>
      </c>
      <c r="J6" s="202" t="s">
        <v>4</v>
      </c>
    </row>
    <row r="7" spans="1:10" s="11" customFormat="1" ht="21" customHeight="1">
      <c r="A7" s="9"/>
      <c r="B7" s="317" t="s">
        <v>6</v>
      </c>
      <c r="C7" s="318"/>
      <c r="D7" s="79">
        <v>22250</v>
      </c>
      <c r="E7" s="80">
        <v>7067828</v>
      </c>
      <c r="F7" s="81">
        <v>402387</v>
      </c>
      <c r="G7" s="203">
        <v>940899</v>
      </c>
      <c r="H7" s="82">
        <v>794523</v>
      </c>
      <c r="I7" s="83">
        <f>IF(H7&gt;0,E7/H7,"-")</f>
        <v>8.895687097793267</v>
      </c>
      <c r="J7" s="204">
        <v>157456</v>
      </c>
    </row>
    <row r="8" spans="2:10" ht="21" customHeight="1">
      <c r="B8" s="310"/>
      <c r="C8" s="311"/>
      <c r="D8" s="138">
        <v>22057</v>
      </c>
      <c r="E8" s="139">
        <v>7011855</v>
      </c>
      <c r="F8" s="140">
        <v>401027</v>
      </c>
      <c r="G8" s="138">
        <v>1034909</v>
      </c>
      <c r="H8" s="139">
        <v>831829</v>
      </c>
      <c r="I8" s="135">
        <f aca="true" t="shared" si="0" ref="I8:I24">IF(H8&gt;0,E8/H8,"-")</f>
        <v>8.429442830197072</v>
      </c>
      <c r="J8" s="140">
        <v>260020</v>
      </c>
    </row>
    <row r="9" spans="2:10" ht="21" customHeight="1">
      <c r="B9" s="308" t="s">
        <v>7</v>
      </c>
      <c r="C9" s="309"/>
      <c r="D9" s="84">
        <v>10115</v>
      </c>
      <c r="E9" s="85">
        <v>3320682</v>
      </c>
      <c r="F9" s="86">
        <v>226195</v>
      </c>
      <c r="G9" s="205">
        <v>582287</v>
      </c>
      <c r="H9" s="87">
        <v>497753</v>
      </c>
      <c r="I9" s="83">
        <f t="shared" si="0"/>
        <v>6.671345024540284</v>
      </c>
      <c r="J9" s="204">
        <v>89031</v>
      </c>
    </row>
    <row r="10" spans="2:10" ht="21" customHeight="1">
      <c r="B10" s="310"/>
      <c r="C10" s="311"/>
      <c r="D10" s="138">
        <v>10076</v>
      </c>
      <c r="E10" s="139">
        <v>3327518</v>
      </c>
      <c r="F10" s="140">
        <v>226751</v>
      </c>
      <c r="G10" s="138">
        <v>627522</v>
      </c>
      <c r="H10" s="139">
        <v>510262</v>
      </c>
      <c r="I10" s="136">
        <f t="shared" si="0"/>
        <v>6.521194993944287</v>
      </c>
      <c r="J10" s="140">
        <v>155686</v>
      </c>
    </row>
    <row r="11" spans="2:10" ht="21" customHeight="1">
      <c r="B11" s="308" t="s">
        <v>8</v>
      </c>
      <c r="C11" s="309"/>
      <c r="D11" s="84">
        <v>4021</v>
      </c>
      <c r="E11" s="85">
        <v>2537559</v>
      </c>
      <c r="F11" s="86">
        <v>185468</v>
      </c>
      <c r="G11" s="205">
        <v>593002</v>
      </c>
      <c r="H11" s="87">
        <v>465564</v>
      </c>
      <c r="I11" s="83">
        <f t="shared" si="0"/>
        <v>5.450505193700544</v>
      </c>
      <c r="J11" s="204">
        <v>72368</v>
      </c>
    </row>
    <row r="12" spans="2:10" ht="21" customHeight="1">
      <c r="B12" s="310"/>
      <c r="C12" s="311"/>
      <c r="D12" s="138">
        <v>3949</v>
      </c>
      <c r="E12" s="139">
        <v>2474267</v>
      </c>
      <c r="F12" s="140">
        <v>182376</v>
      </c>
      <c r="G12" s="138">
        <v>628294</v>
      </c>
      <c r="H12" s="139">
        <v>473489</v>
      </c>
      <c r="I12" s="136">
        <f t="shared" si="0"/>
        <v>5.225606085885839</v>
      </c>
      <c r="J12" s="140">
        <v>130783</v>
      </c>
    </row>
    <row r="13" spans="2:10" ht="21" customHeight="1">
      <c r="B13" s="308" t="s">
        <v>9</v>
      </c>
      <c r="C13" s="309"/>
      <c r="D13" s="88">
        <v>15</v>
      </c>
      <c r="E13" s="87">
        <v>5622</v>
      </c>
      <c r="F13" s="89">
        <v>404</v>
      </c>
      <c r="G13" s="88">
        <v>1284</v>
      </c>
      <c r="H13" s="87">
        <v>864</v>
      </c>
      <c r="I13" s="83">
        <f t="shared" si="0"/>
        <v>6.506944444444445</v>
      </c>
      <c r="J13" s="204">
        <v>74</v>
      </c>
    </row>
    <row r="14" spans="2:10" ht="21" customHeight="1">
      <c r="B14" s="310"/>
      <c r="C14" s="311"/>
      <c r="D14" s="138">
        <v>17</v>
      </c>
      <c r="E14" s="139">
        <v>7417</v>
      </c>
      <c r="F14" s="140">
        <v>592</v>
      </c>
      <c r="G14" s="138">
        <v>1567</v>
      </c>
      <c r="H14" s="139">
        <v>1127</v>
      </c>
      <c r="I14" s="136">
        <f t="shared" si="0"/>
        <v>6.5811889973380655</v>
      </c>
      <c r="J14" s="140">
        <v>359</v>
      </c>
    </row>
    <row r="15" spans="2:10" ht="21" customHeight="1">
      <c r="B15" s="312" t="s">
        <v>108</v>
      </c>
      <c r="C15" s="314" t="s">
        <v>10</v>
      </c>
      <c r="D15" s="84">
        <v>68</v>
      </c>
      <c r="E15" s="85">
        <v>3171</v>
      </c>
      <c r="F15" s="86">
        <v>3157</v>
      </c>
      <c r="G15" s="205">
        <v>3578</v>
      </c>
      <c r="H15" s="87">
        <v>2084</v>
      </c>
      <c r="I15" s="90">
        <f t="shared" si="0"/>
        <v>1.5215930902111325</v>
      </c>
      <c r="J15" s="204">
        <v>651</v>
      </c>
    </row>
    <row r="16" spans="2:10" ht="21" customHeight="1">
      <c r="B16" s="312"/>
      <c r="C16" s="315"/>
      <c r="D16" s="138">
        <v>68</v>
      </c>
      <c r="E16" s="139">
        <v>3320</v>
      </c>
      <c r="F16" s="140">
        <v>3068</v>
      </c>
      <c r="G16" s="138">
        <v>3859</v>
      </c>
      <c r="H16" s="139">
        <v>2105</v>
      </c>
      <c r="I16" s="136">
        <f t="shared" si="0"/>
        <v>1.5771971496437054</v>
      </c>
      <c r="J16" s="140">
        <v>954</v>
      </c>
    </row>
    <row r="17" spans="2:10" ht="21" customHeight="1">
      <c r="B17" s="312"/>
      <c r="C17" s="314" t="s">
        <v>22</v>
      </c>
      <c r="D17" s="84">
        <v>102</v>
      </c>
      <c r="E17" s="85">
        <v>4984</v>
      </c>
      <c r="F17" s="86">
        <v>4197</v>
      </c>
      <c r="G17" s="205">
        <v>6129</v>
      </c>
      <c r="H17" s="87">
        <v>4022</v>
      </c>
      <c r="I17" s="90">
        <f t="shared" si="0"/>
        <v>1.2391844853306813</v>
      </c>
      <c r="J17" s="204">
        <v>1264</v>
      </c>
    </row>
    <row r="18" spans="2:10" ht="21" customHeight="1">
      <c r="B18" s="312"/>
      <c r="C18" s="315"/>
      <c r="D18" s="138">
        <v>100</v>
      </c>
      <c r="E18" s="139">
        <v>6170</v>
      </c>
      <c r="F18" s="140">
        <v>4135</v>
      </c>
      <c r="G18" s="138">
        <v>7129</v>
      </c>
      <c r="H18" s="139">
        <v>4065</v>
      </c>
      <c r="I18" s="136">
        <f t="shared" si="0"/>
        <v>1.5178351783517836</v>
      </c>
      <c r="J18" s="140">
        <v>1401</v>
      </c>
    </row>
    <row r="19" spans="2:10" ht="21" customHeight="1">
      <c r="B19" s="312"/>
      <c r="C19" s="314" t="s">
        <v>11</v>
      </c>
      <c r="D19" s="91">
        <v>776</v>
      </c>
      <c r="E19" s="92">
        <v>91009</v>
      </c>
      <c r="F19" s="93">
        <v>55625</v>
      </c>
      <c r="G19" s="206">
        <v>40930</v>
      </c>
      <c r="H19" s="94">
        <v>25767</v>
      </c>
      <c r="I19" s="90">
        <f t="shared" si="0"/>
        <v>3.5319982923894906</v>
      </c>
      <c r="J19" s="204">
        <v>9366</v>
      </c>
    </row>
    <row r="20" spans="2:10" ht="21" customHeight="1">
      <c r="B20" s="313"/>
      <c r="C20" s="316"/>
      <c r="D20" s="141">
        <v>783</v>
      </c>
      <c r="E20" s="142">
        <v>94803</v>
      </c>
      <c r="F20" s="143">
        <v>54431</v>
      </c>
      <c r="G20" s="141">
        <v>51026</v>
      </c>
      <c r="H20" s="142">
        <v>27059</v>
      </c>
      <c r="I20" s="136">
        <f t="shared" si="0"/>
        <v>3.503566281089471</v>
      </c>
      <c r="J20" s="140">
        <v>10110</v>
      </c>
    </row>
    <row r="21" spans="2:10" ht="21" customHeight="1">
      <c r="B21" s="313"/>
      <c r="C21" s="314" t="s">
        <v>12</v>
      </c>
      <c r="D21" s="91">
        <f aca="true" t="shared" si="1" ref="D21:H22">D15+D17+D19</f>
        <v>946</v>
      </c>
      <c r="E21" s="92">
        <f t="shared" si="1"/>
        <v>99164</v>
      </c>
      <c r="F21" s="93">
        <f t="shared" si="1"/>
        <v>62979</v>
      </c>
      <c r="G21" s="206">
        <f t="shared" si="1"/>
        <v>50637</v>
      </c>
      <c r="H21" s="94">
        <f t="shared" si="1"/>
        <v>31873</v>
      </c>
      <c r="I21" s="90">
        <f t="shared" si="0"/>
        <v>3.1112226649515264</v>
      </c>
      <c r="J21" s="207">
        <f>J15+J17+J19</f>
        <v>11281</v>
      </c>
    </row>
    <row r="22" spans="2:10" ht="21" customHeight="1" thickBot="1">
      <c r="B22" s="313"/>
      <c r="C22" s="303"/>
      <c r="D22" s="144">
        <f t="shared" si="1"/>
        <v>951</v>
      </c>
      <c r="E22" s="145">
        <f t="shared" si="1"/>
        <v>104293</v>
      </c>
      <c r="F22" s="146">
        <f t="shared" si="1"/>
        <v>61634</v>
      </c>
      <c r="G22" s="144">
        <f t="shared" si="1"/>
        <v>62014</v>
      </c>
      <c r="H22" s="227">
        <f t="shared" si="1"/>
        <v>33229</v>
      </c>
      <c r="I22" s="137">
        <f t="shared" si="0"/>
        <v>3.1386138613861387</v>
      </c>
      <c r="J22" s="146">
        <f>J16+J18+J20</f>
        <v>12465</v>
      </c>
    </row>
    <row r="23" spans="2:10" ht="21" customHeight="1">
      <c r="B23" s="304" t="s">
        <v>13</v>
      </c>
      <c r="C23" s="305"/>
      <c r="D23" s="96">
        <f aca="true" t="shared" si="2" ref="D23:H24">D7+D9+D11+D13+D21</f>
        <v>37347</v>
      </c>
      <c r="E23" s="97">
        <f t="shared" si="2"/>
        <v>13030855</v>
      </c>
      <c r="F23" s="98">
        <f t="shared" si="2"/>
        <v>877433</v>
      </c>
      <c r="G23" s="96">
        <f t="shared" si="2"/>
        <v>2168109</v>
      </c>
      <c r="H23" s="97">
        <f t="shared" si="2"/>
        <v>1790577</v>
      </c>
      <c r="I23" s="99">
        <f t="shared" si="0"/>
        <v>7.2774613993143</v>
      </c>
      <c r="J23" s="98">
        <f>J7+J9+J11+J13+J21</f>
        <v>330210</v>
      </c>
    </row>
    <row r="24" spans="2:10" s="12" customFormat="1" ht="21" customHeight="1" thickBot="1">
      <c r="B24" s="306"/>
      <c r="C24" s="307"/>
      <c r="D24" s="144">
        <f t="shared" si="2"/>
        <v>37050</v>
      </c>
      <c r="E24" s="145">
        <f t="shared" si="2"/>
        <v>12925350</v>
      </c>
      <c r="F24" s="146">
        <f t="shared" si="2"/>
        <v>872380</v>
      </c>
      <c r="G24" s="144">
        <f t="shared" si="2"/>
        <v>2354306</v>
      </c>
      <c r="H24" s="145">
        <f t="shared" si="2"/>
        <v>1849936</v>
      </c>
      <c r="I24" s="137">
        <f t="shared" si="0"/>
        <v>6.986917385250084</v>
      </c>
      <c r="J24" s="146">
        <f>J8+J10+J12+J14+J22</f>
        <v>559313</v>
      </c>
    </row>
    <row r="25" spans="2:11" s="12" customFormat="1" ht="15" customHeight="1" thickBot="1">
      <c r="B25" s="41"/>
      <c r="C25" s="41"/>
      <c r="D25" s="100"/>
      <c r="E25" s="100"/>
      <c r="F25" s="100"/>
      <c r="G25" s="101"/>
      <c r="H25" s="101"/>
      <c r="I25" s="102"/>
      <c r="J25" s="101"/>
      <c r="K25" s="101"/>
    </row>
    <row r="26" spans="1:10" s="6" customFormat="1" ht="38.25" customHeight="1">
      <c r="A26" s="4"/>
      <c r="B26" s="5"/>
      <c r="C26" s="33"/>
      <c r="D26" s="123" t="s">
        <v>149</v>
      </c>
      <c r="E26" s="269" t="s">
        <v>150</v>
      </c>
      <c r="F26" s="123" t="s">
        <v>139</v>
      </c>
      <c r="G26" s="269" t="s">
        <v>151</v>
      </c>
      <c r="H26" s="123" t="s">
        <v>29</v>
      </c>
      <c r="I26" s="123" t="s">
        <v>87</v>
      </c>
      <c r="J26" s="124" t="s">
        <v>156</v>
      </c>
    </row>
    <row r="27" spans="1:10" s="8" customFormat="1" ht="16.5" customHeight="1" thickBot="1">
      <c r="A27" s="7"/>
      <c r="B27" s="301" t="s">
        <v>2</v>
      </c>
      <c r="C27" s="302"/>
      <c r="D27" s="270" t="s">
        <v>132</v>
      </c>
      <c r="E27" s="271" t="s">
        <v>133</v>
      </c>
      <c r="F27" s="270" t="s">
        <v>134</v>
      </c>
      <c r="G27" s="271" t="s">
        <v>135</v>
      </c>
      <c r="H27" s="272" t="s">
        <v>136</v>
      </c>
      <c r="I27" s="272" t="s">
        <v>137</v>
      </c>
      <c r="J27" s="273" t="s">
        <v>138</v>
      </c>
    </row>
    <row r="28" spans="1:10" s="11" customFormat="1" ht="18" customHeight="1">
      <c r="A28" s="9"/>
      <c r="B28" s="26"/>
      <c r="C28" s="34"/>
      <c r="D28" s="40" t="s">
        <v>4</v>
      </c>
      <c r="E28" s="194" t="s">
        <v>60</v>
      </c>
      <c r="F28" s="40" t="s">
        <v>4</v>
      </c>
      <c r="G28" s="194" t="s">
        <v>60</v>
      </c>
      <c r="H28" s="29" t="s">
        <v>20</v>
      </c>
      <c r="I28" s="29" t="s">
        <v>20</v>
      </c>
      <c r="J28" s="25" t="s">
        <v>61</v>
      </c>
    </row>
    <row r="29" spans="1:10" s="11" customFormat="1" ht="21" customHeight="1">
      <c r="A29" s="9"/>
      <c r="B29" s="317" t="s">
        <v>6</v>
      </c>
      <c r="C29" s="318"/>
      <c r="D29" s="103">
        <v>146376</v>
      </c>
      <c r="E29" s="199">
        <f aca="true" t="shared" si="3" ref="E29:E46">IF(D29&gt;0,D29/F7,"-")</f>
        <v>0.3637692072557016</v>
      </c>
      <c r="F29" s="274" t="s">
        <v>117</v>
      </c>
      <c r="G29" s="199" t="s">
        <v>117</v>
      </c>
      <c r="H29" s="104">
        <v>263228</v>
      </c>
      <c r="I29" s="104">
        <v>132545</v>
      </c>
      <c r="J29" s="105">
        <f>IF(H29&gt;0,I29/H29,"-")</f>
        <v>0.5035368577810871</v>
      </c>
    </row>
    <row r="30" spans="2:10" ht="21" customHeight="1">
      <c r="B30" s="310"/>
      <c r="C30" s="311"/>
      <c r="D30" s="106">
        <v>203080</v>
      </c>
      <c r="E30" s="196">
        <f t="shared" si="3"/>
        <v>0.5063998184660883</v>
      </c>
      <c r="F30" s="106">
        <v>170951</v>
      </c>
      <c r="G30" s="275">
        <f>IF(F30&gt;0,F30/D30,"-")</f>
        <v>0.8417914122513295</v>
      </c>
      <c r="H30" s="107">
        <v>259079</v>
      </c>
      <c r="I30" s="107">
        <v>146509</v>
      </c>
      <c r="J30" s="147">
        <f aca="true" t="shared" si="4" ref="J30:J46">IF(H30&gt;0,I30/H30,"-")</f>
        <v>0.5654993264602689</v>
      </c>
    </row>
    <row r="31" spans="2:10" ht="21" customHeight="1">
      <c r="B31" s="308" t="s">
        <v>7</v>
      </c>
      <c r="C31" s="309"/>
      <c r="D31" s="108">
        <v>84534</v>
      </c>
      <c r="E31" s="195">
        <f t="shared" si="3"/>
        <v>0.3737217887221203</v>
      </c>
      <c r="F31" s="276" t="s">
        <v>117</v>
      </c>
      <c r="G31" s="195" t="s">
        <v>117</v>
      </c>
      <c r="H31" s="104">
        <v>108056</v>
      </c>
      <c r="I31" s="104">
        <v>57012</v>
      </c>
      <c r="J31" s="105">
        <f t="shared" si="4"/>
        <v>0.5276153105796995</v>
      </c>
    </row>
    <row r="32" spans="2:10" ht="21" customHeight="1">
      <c r="B32" s="310"/>
      <c r="C32" s="311"/>
      <c r="D32" s="106">
        <v>117260</v>
      </c>
      <c r="E32" s="196">
        <f t="shared" si="3"/>
        <v>0.5171311262133353</v>
      </c>
      <c r="F32" s="106">
        <v>99884</v>
      </c>
      <c r="G32" s="275">
        <f>IF(F32&gt;0,F32/D32,"-")</f>
        <v>0.8518164762067201</v>
      </c>
      <c r="H32" s="107">
        <v>106570</v>
      </c>
      <c r="I32" s="107">
        <v>63838</v>
      </c>
      <c r="J32" s="147">
        <f t="shared" si="4"/>
        <v>0.5990241156047669</v>
      </c>
    </row>
    <row r="33" spans="2:10" ht="21" customHeight="1">
      <c r="B33" s="308" t="s">
        <v>8</v>
      </c>
      <c r="C33" s="309"/>
      <c r="D33" s="108">
        <v>127438</v>
      </c>
      <c r="E33" s="195">
        <f t="shared" si="3"/>
        <v>0.6871158366942006</v>
      </c>
      <c r="F33" s="276" t="s">
        <v>118</v>
      </c>
      <c r="G33" s="195" t="s">
        <v>117</v>
      </c>
      <c r="H33" s="104">
        <v>71329</v>
      </c>
      <c r="I33" s="104">
        <v>57185</v>
      </c>
      <c r="J33" s="105">
        <f t="shared" si="4"/>
        <v>0.8017075803670316</v>
      </c>
    </row>
    <row r="34" spans="2:10" ht="21" customHeight="1">
      <c r="B34" s="310"/>
      <c r="C34" s="311"/>
      <c r="D34" s="106">
        <v>154805</v>
      </c>
      <c r="E34" s="196">
        <f t="shared" si="3"/>
        <v>0.8488233100846603</v>
      </c>
      <c r="F34" s="106">
        <v>132320</v>
      </c>
      <c r="G34" s="275">
        <f>IF(F34&gt;0,F34/D34,"-")</f>
        <v>0.8547527534640355</v>
      </c>
      <c r="H34" s="107">
        <v>71103</v>
      </c>
      <c r="I34" s="107">
        <v>60715</v>
      </c>
      <c r="J34" s="147">
        <f t="shared" si="4"/>
        <v>0.8539020857066509</v>
      </c>
    </row>
    <row r="35" spans="2:10" ht="21" customHeight="1">
      <c r="B35" s="308" t="s">
        <v>9</v>
      </c>
      <c r="C35" s="309"/>
      <c r="D35" s="108">
        <v>420</v>
      </c>
      <c r="E35" s="195">
        <f t="shared" si="3"/>
        <v>1.0396039603960396</v>
      </c>
      <c r="F35" s="276" t="s">
        <v>117</v>
      </c>
      <c r="G35" s="195" t="s">
        <v>117</v>
      </c>
      <c r="H35" s="104">
        <v>195</v>
      </c>
      <c r="I35" s="104">
        <v>129</v>
      </c>
      <c r="J35" s="105">
        <f t="shared" si="4"/>
        <v>0.6615384615384615</v>
      </c>
    </row>
    <row r="36" spans="2:10" ht="21" customHeight="1">
      <c r="B36" s="310"/>
      <c r="C36" s="311"/>
      <c r="D36" s="106">
        <v>440</v>
      </c>
      <c r="E36" s="196">
        <f t="shared" si="3"/>
        <v>0.7432432432432432</v>
      </c>
      <c r="F36" s="106">
        <v>422</v>
      </c>
      <c r="G36" s="275">
        <f>IF(F36&gt;0,F36/D36,"-")</f>
        <v>0.9590909090909091</v>
      </c>
      <c r="H36" s="107">
        <v>272</v>
      </c>
      <c r="I36" s="107">
        <v>187</v>
      </c>
      <c r="J36" s="147">
        <f t="shared" si="4"/>
        <v>0.6875</v>
      </c>
    </row>
    <row r="37" spans="2:10" ht="21" customHeight="1">
      <c r="B37" s="312" t="s">
        <v>108</v>
      </c>
      <c r="C37" s="314" t="s">
        <v>10</v>
      </c>
      <c r="D37" s="108">
        <v>1494</v>
      </c>
      <c r="E37" s="195">
        <f t="shared" si="3"/>
        <v>0.47323408299018055</v>
      </c>
      <c r="F37" s="276" t="s">
        <v>117</v>
      </c>
      <c r="G37" s="195" t="s">
        <v>117</v>
      </c>
      <c r="H37" s="104">
        <v>1339</v>
      </c>
      <c r="I37" s="104">
        <v>1003</v>
      </c>
      <c r="J37" s="105">
        <f t="shared" si="4"/>
        <v>0.7490664675130695</v>
      </c>
    </row>
    <row r="38" spans="2:10" ht="21" customHeight="1">
      <c r="B38" s="312"/>
      <c r="C38" s="315"/>
      <c r="D38" s="106">
        <v>1754</v>
      </c>
      <c r="E38" s="196">
        <f t="shared" si="3"/>
        <v>0.5717079530638852</v>
      </c>
      <c r="F38" s="106">
        <v>1458</v>
      </c>
      <c r="G38" s="275">
        <f>IF(F38&gt;0,F38/D38,"-")</f>
        <v>0.8312428734321551</v>
      </c>
      <c r="H38" s="107">
        <v>1382</v>
      </c>
      <c r="I38" s="107">
        <v>1032</v>
      </c>
      <c r="J38" s="147">
        <f t="shared" si="4"/>
        <v>0.7467438494934877</v>
      </c>
    </row>
    <row r="39" spans="2:10" ht="21" customHeight="1">
      <c r="B39" s="312"/>
      <c r="C39" s="314" t="s">
        <v>22</v>
      </c>
      <c r="D39" s="108">
        <v>2107</v>
      </c>
      <c r="E39" s="195">
        <f t="shared" si="3"/>
        <v>0.5020252561353348</v>
      </c>
      <c r="F39" s="276" t="s">
        <v>117</v>
      </c>
      <c r="G39" s="195" t="s">
        <v>117</v>
      </c>
      <c r="H39" s="104">
        <v>2060</v>
      </c>
      <c r="I39" s="104">
        <v>1560</v>
      </c>
      <c r="J39" s="105">
        <f t="shared" si="4"/>
        <v>0.7572815533980582</v>
      </c>
    </row>
    <row r="40" spans="2:10" ht="21" customHeight="1">
      <c r="B40" s="312"/>
      <c r="C40" s="315"/>
      <c r="D40" s="106">
        <v>3064</v>
      </c>
      <c r="E40" s="196">
        <f t="shared" si="3"/>
        <v>0.7409915356711003</v>
      </c>
      <c r="F40" s="106">
        <v>2732</v>
      </c>
      <c r="G40" s="275">
        <f>IF(F40&gt;0,F40/D40,"-")</f>
        <v>0.891644908616188</v>
      </c>
      <c r="H40" s="107">
        <v>2125</v>
      </c>
      <c r="I40" s="107">
        <v>1616</v>
      </c>
      <c r="J40" s="147">
        <f t="shared" si="4"/>
        <v>0.7604705882352941</v>
      </c>
    </row>
    <row r="41" spans="2:10" ht="21" customHeight="1">
      <c r="B41" s="312"/>
      <c r="C41" s="314" t="s">
        <v>11</v>
      </c>
      <c r="D41" s="108">
        <v>15163</v>
      </c>
      <c r="E41" s="195">
        <f t="shared" si="3"/>
        <v>0.2725932584269663</v>
      </c>
      <c r="F41" s="276" t="s">
        <v>117</v>
      </c>
      <c r="G41" s="195" t="s">
        <v>117</v>
      </c>
      <c r="H41" s="104">
        <v>18171</v>
      </c>
      <c r="I41" s="104">
        <v>11536</v>
      </c>
      <c r="J41" s="105">
        <f t="shared" si="4"/>
        <v>0.6348577403555116</v>
      </c>
    </row>
    <row r="42" spans="2:10" ht="21" customHeight="1">
      <c r="B42" s="313"/>
      <c r="C42" s="316"/>
      <c r="D42" s="109">
        <v>23967</v>
      </c>
      <c r="E42" s="196">
        <f t="shared" si="3"/>
        <v>0.44031893590049787</v>
      </c>
      <c r="F42" s="109">
        <v>21501</v>
      </c>
      <c r="G42" s="275">
        <f>IF(F42&gt;0,F42/D42,"-")</f>
        <v>0.8971085242208036</v>
      </c>
      <c r="H42" s="107">
        <v>18416</v>
      </c>
      <c r="I42" s="107">
        <v>13077</v>
      </c>
      <c r="J42" s="147">
        <f t="shared" si="4"/>
        <v>0.7100890529973936</v>
      </c>
    </row>
    <row r="43" spans="2:10" ht="21" customHeight="1">
      <c r="B43" s="313"/>
      <c r="C43" s="314" t="s">
        <v>12</v>
      </c>
      <c r="D43" s="110">
        <f>D37+D39+D41</f>
        <v>18764</v>
      </c>
      <c r="E43" s="195">
        <f t="shared" si="3"/>
        <v>0.29794058336905954</v>
      </c>
      <c r="F43" s="277" t="s">
        <v>117</v>
      </c>
      <c r="G43" s="195" t="s">
        <v>117</v>
      </c>
      <c r="H43" s="91">
        <f>H37+H39+H41</f>
        <v>21570</v>
      </c>
      <c r="I43" s="104">
        <f>I37+I39+I41</f>
        <v>14099</v>
      </c>
      <c r="J43" s="105">
        <f t="shared" si="4"/>
        <v>0.6536393138618452</v>
      </c>
    </row>
    <row r="44" spans="2:10" ht="21" customHeight="1" thickBot="1">
      <c r="B44" s="313"/>
      <c r="C44" s="303"/>
      <c r="D44" s="95">
        <f>D38+D40+D42</f>
        <v>28785</v>
      </c>
      <c r="E44" s="197">
        <f t="shared" si="3"/>
        <v>0.4670311840867054</v>
      </c>
      <c r="F44" s="95">
        <f>F38+F40+F42</f>
        <v>25691</v>
      </c>
      <c r="G44" s="278">
        <f>IF(F44&gt;0,F44/D44,"-")</f>
        <v>0.892513461872503</v>
      </c>
      <c r="H44" s="144">
        <f>H38+H40+H42</f>
        <v>21923</v>
      </c>
      <c r="I44" s="111">
        <f>I38+I40+I42</f>
        <v>15725</v>
      </c>
      <c r="J44" s="148">
        <f t="shared" si="4"/>
        <v>0.7172832185376089</v>
      </c>
    </row>
    <row r="45" spans="2:10" ht="21" customHeight="1">
      <c r="B45" s="304" t="s">
        <v>13</v>
      </c>
      <c r="C45" s="305"/>
      <c r="D45" s="97">
        <f>D29+D31+D33+D35+D43</f>
        <v>377532</v>
      </c>
      <c r="E45" s="198">
        <f t="shared" si="3"/>
        <v>0.430268749864662</v>
      </c>
      <c r="F45" s="97" t="s">
        <v>117</v>
      </c>
      <c r="G45" s="198" t="s">
        <v>117</v>
      </c>
      <c r="H45" s="96">
        <f>H29+H31+H33+H35+H43</f>
        <v>464378</v>
      </c>
      <c r="I45" s="97">
        <f>I29+I31+I33+I35+I43</f>
        <v>260970</v>
      </c>
      <c r="J45" s="105">
        <f t="shared" si="4"/>
        <v>0.5619775269284936</v>
      </c>
    </row>
    <row r="46" spans="2:10" s="12" customFormat="1" ht="21" customHeight="1" thickBot="1">
      <c r="B46" s="306"/>
      <c r="C46" s="307"/>
      <c r="D46" s="114">
        <f>D30+D32+D34+D36+D44</f>
        <v>504370</v>
      </c>
      <c r="E46" s="197">
        <f t="shared" si="3"/>
        <v>0.578154015451982</v>
      </c>
      <c r="F46" s="114">
        <f>F30+F32+F34+F36+F44</f>
        <v>429268</v>
      </c>
      <c r="G46" s="278">
        <f>IF(F46&gt;0,F46/D46,"-")</f>
        <v>0.8510974086484129</v>
      </c>
      <c r="H46" s="144">
        <f>H30+H32+H34+H36+H44</f>
        <v>458947</v>
      </c>
      <c r="I46" s="111">
        <f>I30+I32+I34+I36+I44</f>
        <v>286974</v>
      </c>
      <c r="J46" s="148">
        <f t="shared" si="4"/>
        <v>0.6252878872723866</v>
      </c>
    </row>
    <row r="47" spans="2:7" ht="15.75" customHeight="1">
      <c r="B47" s="27" t="s">
        <v>62</v>
      </c>
      <c r="D47" s="13"/>
      <c r="E47" s="13"/>
      <c r="F47" s="13"/>
      <c r="G47" s="13"/>
    </row>
    <row r="48" ht="15.75" customHeight="1">
      <c r="B48" s="27" t="s">
        <v>116</v>
      </c>
    </row>
    <row r="49" ht="15.75" customHeight="1">
      <c r="B49" s="27" t="s">
        <v>141</v>
      </c>
    </row>
    <row r="50" ht="15.75" customHeight="1">
      <c r="B50" s="27" t="s">
        <v>152</v>
      </c>
    </row>
    <row r="51" ht="12">
      <c r="B51" s="10" t="s">
        <v>147</v>
      </c>
    </row>
  </sheetData>
  <mergeCells count="22">
    <mergeCell ref="B23:C24"/>
    <mergeCell ref="B13:C14"/>
    <mergeCell ref="B15:B22"/>
    <mergeCell ref="C15:C16"/>
    <mergeCell ref="C17:C18"/>
    <mergeCell ref="C19:C20"/>
    <mergeCell ref="C21:C22"/>
    <mergeCell ref="B5:C5"/>
    <mergeCell ref="B7:C8"/>
    <mergeCell ref="B9:C10"/>
    <mergeCell ref="B11:C12"/>
    <mergeCell ref="B27:C27"/>
    <mergeCell ref="B29:C30"/>
    <mergeCell ref="B31:C32"/>
    <mergeCell ref="B33:C34"/>
    <mergeCell ref="B45:C46"/>
    <mergeCell ref="B35:C36"/>
    <mergeCell ref="B37:B44"/>
    <mergeCell ref="C37:C38"/>
    <mergeCell ref="C39:C40"/>
    <mergeCell ref="C41:C42"/>
    <mergeCell ref="C43:C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6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2.375" style="10" customWidth="1"/>
    <col min="2" max="2" width="2.50390625" style="10" customWidth="1"/>
    <col min="3" max="3" width="10.75390625" style="10" customWidth="1"/>
    <col min="4" max="12" width="15.25390625" style="10" customWidth="1"/>
    <col min="13" max="16384" width="8.00390625" style="10" customWidth="1"/>
  </cols>
  <sheetData>
    <row r="1" spans="1:13" s="2" customFormat="1" ht="21" customHeight="1" thickBot="1">
      <c r="A1" s="14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50"/>
    </row>
    <row r="2" spans="1:13" s="17" customFormat="1" ht="15" customHeight="1">
      <c r="A2" s="15"/>
      <c r="B2" s="16"/>
      <c r="C2" s="21"/>
      <c r="D2" s="327" t="s">
        <v>43</v>
      </c>
      <c r="E2" s="327" t="s">
        <v>46</v>
      </c>
      <c r="F2" s="323" t="s">
        <v>17</v>
      </c>
      <c r="G2" s="321" t="s">
        <v>86</v>
      </c>
      <c r="H2" s="323" t="s">
        <v>17</v>
      </c>
      <c r="I2" s="321" t="s">
        <v>112</v>
      </c>
      <c r="J2" s="323" t="s">
        <v>17</v>
      </c>
      <c r="K2" s="321" t="s">
        <v>47</v>
      </c>
      <c r="L2" s="319" t="s">
        <v>113</v>
      </c>
      <c r="M2" s="51"/>
    </row>
    <row r="3" spans="1:13" s="19" customFormat="1" ht="39" customHeight="1">
      <c r="A3" s="18"/>
      <c r="B3" s="330"/>
      <c r="C3" s="331"/>
      <c r="D3" s="329"/>
      <c r="E3" s="328"/>
      <c r="F3" s="324"/>
      <c r="G3" s="322"/>
      <c r="H3" s="324"/>
      <c r="I3" s="322"/>
      <c r="J3" s="324"/>
      <c r="K3" s="322"/>
      <c r="L3" s="320"/>
      <c r="M3" s="41"/>
    </row>
    <row r="4" spans="1:13" s="19" customFormat="1" ht="14.25" thickBot="1">
      <c r="A4" s="18"/>
      <c r="B4" s="301" t="s">
        <v>42</v>
      </c>
      <c r="C4" s="336"/>
      <c r="D4" s="58" t="s">
        <v>73</v>
      </c>
      <c r="E4" s="58" t="s">
        <v>74</v>
      </c>
      <c r="F4" s="258" t="s">
        <v>75</v>
      </c>
      <c r="G4" s="262" t="s">
        <v>76</v>
      </c>
      <c r="H4" s="258" t="s">
        <v>77</v>
      </c>
      <c r="I4" s="262" t="s">
        <v>109</v>
      </c>
      <c r="J4" s="258" t="s">
        <v>110</v>
      </c>
      <c r="K4" s="262" t="s">
        <v>111</v>
      </c>
      <c r="L4" s="46"/>
      <c r="M4" s="41"/>
    </row>
    <row r="5" spans="1:13" s="19" customFormat="1" ht="13.5" customHeight="1">
      <c r="A5" s="18"/>
      <c r="B5" s="332" t="s">
        <v>6</v>
      </c>
      <c r="C5" s="48"/>
      <c r="D5" s="49" t="s">
        <v>20</v>
      </c>
      <c r="E5" s="49" t="s">
        <v>20</v>
      </c>
      <c r="F5" s="216" t="s">
        <v>16</v>
      </c>
      <c r="G5" s="263" t="s">
        <v>20</v>
      </c>
      <c r="H5" s="216" t="s">
        <v>16</v>
      </c>
      <c r="I5" s="263" t="s">
        <v>20</v>
      </c>
      <c r="J5" s="216" t="s">
        <v>16</v>
      </c>
      <c r="K5" s="263" t="s">
        <v>4</v>
      </c>
      <c r="L5" s="47" t="s">
        <v>4</v>
      </c>
      <c r="M5" s="41"/>
    </row>
    <row r="6" spans="2:13" ht="30.75" customHeight="1">
      <c r="B6" s="333"/>
      <c r="C6" s="53" t="s">
        <v>39</v>
      </c>
      <c r="D6" s="149">
        <v>22036</v>
      </c>
      <c r="E6" s="149">
        <v>21236</v>
      </c>
      <c r="F6" s="222">
        <f>IF($D6&gt;0,E6/$D6,"-")</f>
        <v>0.96369577055727</v>
      </c>
      <c r="G6" s="264">
        <v>20891</v>
      </c>
      <c r="H6" s="222">
        <f>IF($D6&gt;0,G6/$D6,"-")</f>
        <v>0.9480395716100926</v>
      </c>
      <c r="I6" s="264">
        <v>19820</v>
      </c>
      <c r="J6" s="294">
        <f>IF($D6&gt;0,I6/$D6,"-")</f>
        <v>0.8994372844436377</v>
      </c>
      <c r="K6" s="264">
        <v>595337</v>
      </c>
      <c r="L6" s="292">
        <v>167243</v>
      </c>
      <c r="M6" s="22"/>
    </row>
    <row r="7" spans="2:13" ht="30.75" customHeight="1">
      <c r="B7" s="333"/>
      <c r="C7" s="54" t="s">
        <v>40</v>
      </c>
      <c r="D7" s="149">
        <v>259079</v>
      </c>
      <c r="E7" s="149">
        <v>68363</v>
      </c>
      <c r="F7" s="222">
        <f>IF($D7&gt;0,E7/$D7,"-")</f>
        <v>0.26386932171268224</v>
      </c>
      <c r="G7" s="264">
        <v>146509</v>
      </c>
      <c r="H7" s="222">
        <f>IF($D7&gt;0,G7/$D7,"-")</f>
        <v>0.5654993264602689</v>
      </c>
      <c r="I7" s="264">
        <v>110779</v>
      </c>
      <c r="J7" s="294">
        <f>IF($D7&gt;0,I7/$D7,"-")</f>
        <v>0.4275877242076741</v>
      </c>
      <c r="K7" s="264">
        <v>92698</v>
      </c>
      <c r="L7" s="292">
        <v>59727</v>
      </c>
      <c r="M7" s="22"/>
    </row>
    <row r="8" spans="2:13" ht="30.75" customHeight="1">
      <c r="B8" s="333"/>
      <c r="C8" s="54" t="s">
        <v>41</v>
      </c>
      <c r="D8" s="149">
        <v>237829</v>
      </c>
      <c r="E8" s="149">
        <v>28445</v>
      </c>
      <c r="F8" s="222">
        <f>IF($D8&gt;0,E8/$D8,"-")</f>
        <v>0.11960273978362605</v>
      </c>
      <c r="G8" s="264">
        <v>88930</v>
      </c>
      <c r="H8" s="222">
        <f>IF($D8&gt;0,G8/$D8,"-")</f>
        <v>0.37392412195316804</v>
      </c>
      <c r="I8" s="264">
        <v>64886</v>
      </c>
      <c r="J8" s="294">
        <f aca="true" t="shared" si="0" ref="J8:J33">IF($D8&gt;0,I8/$D8,"-")</f>
        <v>0.272826274339967</v>
      </c>
      <c r="K8" s="264">
        <v>50110</v>
      </c>
      <c r="L8" s="292">
        <v>18718</v>
      </c>
      <c r="M8" s="22"/>
    </row>
    <row r="9" spans="2:13" ht="30.75" customHeight="1">
      <c r="B9" s="333"/>
      <c r="C9" s="23" t="s">
        <v>14</v>
      </c>
      <c r="D9" s="152">
        <v>67670</v>
      </c>
      <c r="E9" s="152">
        <v>28790</v>
      </c>
      <c r="F9" s="260">
        <f>IF($D9&gt;0,E9/$D9,"-")</f>
        <v>0.4254470223141717</v>
      </c>
      <c r="G9" s="265">
        <v>38459</v>
      </c>
      <c r="H9" s="260">
        <f>IF($D9&gt;0,G9/$D9,"-")</f>
        <v>0.568331609280331</v>
      </c>
      <c r="I9" s="265">
        <v>34150</v>
      </c>
      <c r="J9" s="295">
        <f t="shared" si="0"/>
        <v>0.5046549431062509</v>
      </c>
      <c r="K9" s="265">
        <v>93684</v>
      </c>
      <c r="L9" s="296">
        <v>14332</v>
      </c>
      <c r="M9" s="22"/>
    </row>
    <row r="10" spans="2:13" ht="30.75" customHeight="1" thickBot="1">
      <c r="B10" s="335"/>
      <c r="C10" s="52" t="s">
        <v>45</v>
      </c>
      <c r="D10" s="153">
        <f>SUM(D6:D9)</f>
        <v>586614</v>
      </c>
      <c r="E10" s="153">
        <f>SUM(E6:E9)</f>
        <v>146834</v>
      </c>
      <c r="F10" s="223">
        <f>IF($D10&gt;0,E10/$D10,"-")</f>
        <v>0.250307698077441</v>
      </c>
      <c r="G10" s="266">
        <f>SUM(G6:G9)</f>
        <v>294789</v>
      </c>
      <c r="H10" s="223">
        <f>IF($D10&gt;0,G10/$D10,"-")</f>
        <v>0.5025263631621475</v>
      </c>
      <c r="I10" s="266">
        <f>SUM(I6:I9)</f>
        <v>229635</v>
      </c>
      <c r="J10" s="297">
        <f t="shared" si="0"/>
        <v>0.39145843774611583</v>
      </c>
      <c r="K10" s="266">
        <f>SUM(K6:K9)</f>
        <v>831829</v>
      </c>
      <c r="L10" s="298">
        <f>SUM(L6:L9)</f>
        <v>260020</v>
      </c>
      <c r="M10" s="22"/>
    </row>
    <row r="11" spans="1:13" s="19" customFormat="1" ht="13.5" customHeight="1">
      <c r="A11" s="18"/>
      <c r="B11" s="332" t="s">
        <v>7</v>
      </c>
      <c r="C11" s="48"/>
      <c r="D11" s="169"/>
      <c r="E11" s="169"/>
      <c r="F11" s="261"/>
      <c r="G11" s="267"/>
      <c r="H11" s="261"/>
      <c r="I11" s="267"/>
      <c r="J11" s="299"/>
      <c r="K11" s="267"/>
      <c r="L11" s="300"/>
      <c r="M11" s="41"/>
    </row>
    <row r="12" spans="2:13" ht="30.75" customHeight="1">
      <c r="B12" s="333"/>
      <c r="C12" s="53" t="s">
        <v>39</v>
      </c>
      <c r="D12" s="149">
        <v>10685</v>
      </c>
      <c r="E12" s="149">
        <v>10275</v>
      </c>
      <c r="F12" s="222">
        <f>IF($D12&gt;0,E12/$D12,"-")</f>
        <v>0.9616284510996724</v>
      </c>
      <c r="G12" s="264">
        <v>10188</v>
      </c>
      <c r="H12" s="222">
        <f>IF($D12&gt;0,G12/$D12,"-")</f>
        <v>0.9534861956013102</v>
      </c>
      <c r="I12" s="264">
        <v>9608</v>
      </c>
      <c r="J12" s="294">
        <f t="shared" si="0"/>
        <v>0.8992044922788957</v>
      </c>
      <c r="K12" s="264">
        <v>384818</v>
      </c>
      <c r="L12" s="292">
        <v>109778</v>
      </c>
      <c r="M12" s="22"/>
    </row>
    <row r="13" spans="2:13" ht="30.75" customHeight="1">
      <c r="B13" s="333"/>
      <c r="C13" s="54" t="s">
        <v>40</v>
      </c>
      <c r="D13" s="149">
        <v>106570</v>
      </c>
      <c r="E13" s="149">
        <v>20529</v>
      </c>
      <c r="F13" s="222">
        <f>IF($D13&gt;0,E13/$D13,"-")</f>
        <v>0.19263394951674956</v>
      </c>
      <c r="G13" s="264">
        <v>63838</v>
      </c>
      <c r="H13" s="222">
        <f>IF($D13&gt;0,G13/$D13,"-")</f>
        <v>0.5990241156047669</v>
      </c>
      <c r="I13" s="264">
        <v>43913</v>
      </c>
      <c r="J13" s="294">
        <f t="shared" si="0"/>
        <v>0.41205780238340994</v>
      </c>
      <c r="K13" s="264">
        <v>32451</v>
      </c>
      <c r="L13" s="292">
        <v>22158</v>
      </c>
      <c r="M13" s="22"/>
    </row>
    <row r="14" spans="2:13" ht="30.75" customHeight="1">
      <c r="B14" s="333"/>
      <c r="C14" s="54" t="s">
        <v>41</v>
      </c>
      <c r="D14" s="149">
        <v>172254</v>
      </c>
      <c r="E14" s="149">
        <v>17633</v>
      </c>
      <c r="F14" s="222">
        <f>IF($D14&gt;0,E14/$D14,"-")</f>
        <v>0.10236627306187375</v>
      </c>
      <c r="G14" s="264">
        <v>70595</v>
      </c>
      <c r="H14" s="222">
        <f>IF($D14&gt;0,G14/$D14,"-")</f>
        <v>0.4098308312143695</v>
      </c>
      <c r="I14" s="264">
        <v>48256</v>
      </c>
      <c r="J14" s="294">
        <f t="shared" si="0"/>
        <v>0.2801444378650133</v>
      </c>
      <c r="K14" s="264">
        <v>33474</v>
      </c>
      <c r="L14" s="292">
        <v>13264</v>
      </c>
      <c r="M14" s="22"/>
    </row>
    <row r="15" spans="2:13" ht="30.75" customHeight="1">
      <c r="B15" s="333"/>
      <c r="C15" s="55" t="s">
        <v>14</v>
      </c>
      <c r="D15" s="149">
        <v>37039</v>
      </c>
      <c r="E15" s="149">
        <v>16043</v>
      </c>
      <c r="F15" s="260">
        <f>IF($D15&gt;0,E15/$D15,"-")</f>
        <v>0.43313804368368475</v>
      </c>
      <c r="G15" s="264">
        <v>21938</v>
      </c>
      <c r="H15" s="260">
        <f>IF($D15&gt;0,G15/$D15,"-")</f>
        <v>0.5922946083857555</v>
      </c>
      <c r="I15" s="264">
        <v>18813</v>
      </c>
      <c r="J15" s="294">
        <f t="shared" si="0"/>
        <v>0.5079240800237588</v>
      </c>
      <c r="K15" s="264">
        <v>59519</v>
      </c>
      <c r="L15" s="292">
        <v>10486</v>
      </c>
      <c r="M15" s="22"/>
    </row>
    <row r="16" spans="2:13" ht="30.75" customHeight="1" thickBot="1">
      <c r="B16" s="334"/>
      <c r="C16" s="52" t="s">
        <v>45</v>
      </c>
      <c r="D16" s="153">
        <f>SUM(D12:D15)</f>
        <v>326548</v>
      </c>
      <c r="E16" s="153">
        <f>SUM(E12:E15)</f>
        <v>64480</v>
      </c>
      <c r="F16" s="223">
        <f>IF($D16&gt;0,E16/$D16,"-")</f>
        <v>0.19745948528240873</v>
      </c>
      <c r="G16" s="266">
        <f>SUM(G12:G15)</f>
        <v>166559</v>
      </c>
      <c r="H16" s="223">
        <f>IF($D16&gt;0,G16/$D16,"-")</f>
        <v>0.5100597768168845</v>
      </c>
      <c r="I16" s="266">
        <f>SUM(I12:I15)</f>
        <v>120590</v>
      </c>
      <c r="J16" s="297">
        <f t="shared" si="0"/>
        <v>0.36928721045604324</v>
      </c>
      <c r="K16" s="266">
        <f>SUM(K12:K15)</f>
        <v>510262</v>
      </c>
      <c r="L16" s="298">
        <f>SUM(L12:L15)</f>
        <v>155686</v>
      </c>
      <c r="M16" s="22"/>
    </row>
    <row r="17" spans="1:13" s="19" customFormat="1" ht="13.5" customHeight="1">
      <c r="A17" s="18"/>
      <c r="B17" s="332" t="s">
        <v>8</v>
      </c>
      <c r="C17" s="48"/>
      <c r="D17" s="169"/>
      <c r="E17" s="169"/>
      <c r="F17" s="261"/>
      <c r="G17" s="267"/>
      <c r="H17" s="261"/>
      <c r="I17" s="267"/>
      <c r="J17" s="299"/>
      <c r="K17" s="267"/>
      <c r="L17" s="300"/>
      <c r="M17" s="41"/>
    </row>
    <row r="18" spans="2:13" ht="30.75" customHeight="1">
      <c r="B18" s="333"/>
      <c r="C18" s="53" t="s">
        <v>39</v>
      </c>
      <c r="D18" s="149">
        <v>8010</v>
      </c>
      <c r="E18" s="149">
        <v>7815</v>
      </c>
      <c r="F18" s="222">
        <f>IF($D18&gt;0,E18/$D18,"-")</f>
        <v>0.9756554307116105</v>
      </c>
      <c r="G18" s="264">
        <v>7729</v>
      </c>
      <c r="H18" s="222">
        <f>IF($D18&gt;0,G18/$D18,"-")</f>
        <v>0.9649188514357053</v>
      </c>
      <c r="I18" s="264">
        <v>6820</v>
      </c>
      <c r="J18" s="294">
        <f t="shared" si="0"/>
        <v>0.8514357053682896</v>
      </c>
      <c r="K18" s="264">
        <v>292230</v>
      </c>
      <c r="L18" s="292">
        <v>77266</v>
      </c>
      <c r="M18" s="22"/>
    </row>
    <row r="19" spans="2:13" ht="30.75" customHeight="1">
      <c r="B19" s="333"/>
      <c r="C19" s="54" t="s">
        <v>40</v>
      </c>
      <c r="D19" s="149">
        <v>71103</v>
      </c>
      <c r="E19" s="149">
        <v>19172</v>
      </c>
      <c r="F19" s="222">
        <f>IF($D19&gt;0,E19/$D19,"-")</f>
        <v>0.26963700547093655</v>
      </c>
      <c r="G19" s="264">
        <v>60715</v>
      </c>
      <c r="H19" s="222">
        <f>IF($D19&gt;0,G19/$D19,"-")</f>
        <v>0.8539020857066509</v>
      </c>
      <c r="I19" s="264">
        <v>42831</v>
      </c>
      <c r="J19" s="294">
        <f t="shared" si="0"/>
        <v>0.6023796464284208</v>
      </c>
      <c r="K19" s="264">
        <v>27670</v>
      </c>
      <c r="L19" s="292">
        <v>20956</v>
      </c>
      <c r="M19" s="22"/>
    </row>
    <row r="20" spans="2:13" ht="30.75" customHeight="1">
      <c r="B20" s="333"/>
      <c r="C20" s="54" t="s">
        <v>41</v>
      </c>
      <c r="D20" s="149">
        <v>125239</v>
      </c>
      <c r="E20" s="149">
        <v>28935</v>
      </c>
      <c r="F20" s="222">
        <f>IF($D20&gt;0,E20/$D20,"-")</f>
        <v>0.23103825485671398</v>
      </c>
      <c r="G20" s="264">
        <v>72682</v>
      </c>
      <c r="H20" s="222">
        <f>IF($D20&gt;0,G20/$D20,"-")</f>
        <v>0.5803463777257883</v>
      </c>
      <c r="I20" s="264">
        <v>49457</v>
      </c>
      <c r="J20" s="294">
        <f t="shared" si="0"/>
        <v>0.3949009493847763</v>
      </c>
      <c r="K20" s="264">
        <v>103079</v>
      </c>
      <c r="L20" s="292">
        <v>25787</v>
      </c>
      <c r="M20" s="22"/>
    </row>
    <row r="21" spans="2:13" ht="30.75" customHeight="1">
      <c r="B21" s="333"/>
      <c r="C21" s="55" t="s">
        <v>14</v>
      </c>
      <c r="D21" s="149">
        <v>25167</v>
      </c>
      <c r="E21" s="149">
        <v>12386</v>
      </c>
      <c r="F21" s="260">
        <f>IF($D21&gt;0,E21/$D21,"-")</f>
        <v>0.4921524218222275</v>
      </c>
      <c r="G21" s="264">
        <v>17761</v>
      </c>
      <c r="H21" s="260">
        <f>IF($D21&gt;0,G21/$D21,"-")</f>
        <v>0.705725751976795</v>
      </c>
      <c r="I21" s="264">
        <v>13867</v>
      </c>
      <c r="J21" s="294">
        <f t="shared" si="0"/>
        <v>0.5509993245122581</v>
      </c>
      <c r="K21" s="264">
        <v>50510</v>
      </c>
      <c r="L21" s="292">
        <v>6774</v>
      </c>
      <c r="M21" s="22"/>
    </row>
    <row r="22" spans="2:13" ht="30.75" customHeight="1" thickBot="1">
      <c r="B22" s="334"/>
      <c r="C22" s="52" t="s">
        <v>45</v>
      </c>
      <c r="D22" s="153">
        <f>SUM(D18:D21)</f>
        <v>229519</v>
      </c>
      <c r="E22" s="153">
        <f>SUM(E18:E21)</f>
        <v>68308</v>
      </c>
      <c r="F22" s="223">
        <f>IF($D22&gt;0,E22/$D22,"-")</f>
        <v>0.2976137051834489</v>
      </c>
      <c r="G22" s="266">
        <f>SUM(G18:G21)</f>
        <v>158887</v>
      </c>
      <c r="H22" s="223">
        <f>IF($D22&gt;0,G22/$D22,"-")</f>
        <v>0.6922607714394016</v>
      </c>
      <c r="I22" s="266">
        <f>SUM(I18:I21)</f>
        <v>112975</v>
      </c>
      <c r="J22" s="297">
        <f t="shared" si="0"/>
        <v>0.4922250445496887</v>
      </c>
      <c r="K22" s="266">
        <f>SUM(K18:K21)</f>
        <v>473489</v>
      </c>
      <c r="L22" s="298">
        <f>SUM(L18:L21)</f>
        <v>130783</v>
      </c>
      <c r="M22" s="22"/>
    </row>
    <row r="23" spans="1:13" s="19" customFormat="1" ht="13.5" customHeight="1">
      <c r="A23" s="18"/>
      <c r="B23" s="332" t="s">
        <v>9</v>
      </c>
      <c r="C23" s="48"/>
      <c r="D23" s="169"/>
      <c r="E23" s="169"/>
      <c r="F23" s="261"/>
      <c r="G23" s="267"/>
      <c r="H23" s="261"/>
      <c r="I23" s="267"/>
      <c r="J23" s="299"/>
      <c r="K23" s="267"/>
      <c r="L23" s="300"/>
      <c r="M23" s="41"/>
    </row>
    <row r="24" spans="2:13" ht="30.75" customHeight="1">
      <c r="B24" s="333"/>
      <c r="C24" s="53" t="s">
        <v>39</v>
      </c>
      <c r="D24" s="149">
        <v>21</v>
      </c>
      <c r="E24" s="149">
        <v>20</v>
      </c>
      <c r="F24" s="222">
        <f>IF($D24&gt;0,E24/$D24,"-")</f>
        <v>0.9523809523809523</v>
      </c>
      <c r="G24" s="264">
        <v>20</v>
      </c>
      <c r="H24" s="222">
        <f>IF($D24&gt;0,G24/$D24,"-")</f>
        <v>0.9523809523809523</v>
      </c>
      <c r="I24" s="264">
        <v>19</v>
      </c>
      <c r="J24" s="294">
        <f t="shared" si="0"/>
        <v>0.9047619047619048</v>
      </c>
      <c r="K24" s="264">
        <v>848</v>
      </c>
      <c r="L24" s="292">
        <v>292</v>
      </c>
      <c r="M24" s="22"/>
    </row>
    <row r="25" spans="2:13" ht="30.75" customHeight="1">
      <c r="B25" s="333"/>
      <c r="C25" s="54" t="s">
        <v>40</v>
      </c>
      <c r="D25" s="149">
        <v>272</v>
      </c>
      <c r="E25" s="149">
        <v>32</v>
      </c>
      <c r="F25" s="222">
        <f>IF($D25&gt;0,E25/$D25,"-")</f>
        <v>0.11764705882352941</v>
      </c>
      <c r="G25" s="264">
        <v>187</v>
      </c>
      <c r="H25" s="222">
        <f>IF($D25&gt;0,G25/$D25,"-")</f>
        <v>0.6875</v>
      </c>
      <c r="I25" s="264">
        <v>125</v>
      </c>
      <c r="J25" s="294">
        <f t="shared" si="0"/>
        <v>0.45955882352941174</v>
      </c>
      <c r="K25" s="264">
        <v>34</v>
      </c>
      <c r="L25" s="292">
        <v>12</v>
      </c>
      <c r="M25" s="22"/>
    </row>
    <row r="26" spans="2:13" ht="30.75" customHeight="1">
      <c r="B26" s="333"/>
      <c r="C26" s="54" t="s">
        <v>41</v>
      </c>
      <c r="D26" s="149">
        <v>506</v>
      </c>
      <c r="E26" s="149">
        <v>64</v>
      </c>
      <c r="F26" s="222">
        <f>IF($D26&gt;0,E26/$D26,"-")</f>
        <v>0.12648221343873517</v>
      </c>
      <c r="G26" s="264">
        <v>339</v>
      </c>
      <c r="H26" s="222">
        <f>IF($D26&gt;0,G26/$D26,"-")</f>
        <v>0.6699604743083004</v>
      </c>
      <c r="I26" s="264">
        <v>209</v>
      </c>
      <c r="J26" s="294">
        <f t="shared" si="0"/>
        <v>0.41304347826086957</v>
      </c>
      <c r="K26" s="264">
        <v>181</v>
      </c>
      <c r="L26" s="292">
        <v>54</v>
      </c>
      <c r="M26" s="22"/>
    </row>
    <row r="27" spans="2:13" ht="30.75" customHeight="1">
      <c r="B27" s="333"/>
      <c r="C27" s="55" t="s">
        <v>14</v>
      </c>
      <c r="D27" s="149">
        <v>126</v>
      </c>
      <c r="E27" s="149">
        <v>27</v>
      </c>
      <c r="F27" s="260">
        <f>IF($D27&gt;0,E27/$D27,"-")</f>
        <v>0.21428571428571427</v>
      </c>
      <c r="G27" s="264">
        <v>82</v>
      </c>
      <c r="H27" s="260">
        <f>IF($D27&gt;0,G27/$D27,"-")</f>
        <v>0.6507936507936508</v>
      </c>
      <c r="I27" s="264">
        <v>73</v>
      </c>
      <c r="J27" s="294">
        <f t="shared" si="0"/>
        <v>0.5793650793650794</v>
      </c>
      <c r="K27" s="264">
        <v>64</v>
      </c>
      <c r="L27" s="292">
        <v>1</v>
      </c>
      <c r="M27" s="22"/>
    </row>
    <row r="28" spans="2:13" ht="30.75" customHeight="1" thickBot="1">
      <c r="B28" s="334"/>
      <c r="C28" s="52" t="s">
        <v>45</v>
      </c>
      <c r="D28" s="153">
        <f>SUM(D24:D27)</f>
        <v>925</v>
      </c>
      <c r="E28" s="153">
        <f>SUM(E24:E27)</f>
        <v>143</v>
      </c>
      <c r="F28" s="223">
        <f>IF($D28&gt;0,E28/$D28,"-")</f>
        <v>0.1545945945945946</v>
      </c>
      <c r="G28" s="266">
        <f>SUM(G24:G27)</f>
        <v>628</v>
      </c>
      <c r="H28" s="223">
        <f>IF($D28&gt;0,G28/$D28,"-")</f>
        <v>0.6789189189189189</v>
      </c>
      <c r="I28" s="266">
        <f>SUM(I24:I27)</f>
        <v>426</v>
      </c>
      <c r="J28" s="297">
        <f t="shared" si="0"/>
        <v>0.46054054054054056</v>
      </c>
      <c r="K28" s="266">
        <f>SUM(K24:K27)</f>
        <v>1127</v>
      </c>
      <c r="L28" s="298">
        <f>SUM(L24:L27)</f>
        <v>359</v>
      </c>
      <c r="M28" s="22"/>
    </row>
    <row r="29" spans="1:13" s="19" customFormat="1" ht="13.5" customHeight="1">
      <c r="A29" s="18"/>
      <c r="B29" s="332" t="s">
        <v>108</v>
      </c>
      <c r="C29" s="48"/>
      <c r="D29" s="169"/>
      <c r="E29" s="169"/>
      <c r="F29" s="261"/>
      <c r="G29" s="267"/>
      <c r="H29" s="261"/>
      <c r="I29" s="267"/>
      <c r="J29" s="299"/>
      <c r="K29" s="267"/>
      <c r="L29" s="300"/>
      <c r="M29" s="41"/>
    </row>
    <row r="30" spans="2:13" ht="30.75" customHeight="1">
      <c r="B30" s="333"/>
      <c r="C30" s="53" t="s">
        <v>39</v>
      </c>
      <c r="D30" s="149">
        <v>1024</v>
      </c>
      <c r="E30" s="149">
        <v>997</v>
      </c>
      <c r="F30" s="222">
        <f>IF($D30&gt;0,E30/$D30,"-")</f>
        <v>0.9736328125</v>
      </c>
      <c r="G30" s="264">
        <v>994</v>
      </c>
      <c r="H30" s="222">
        <f>IF($D30&gt;0,G30/$D30,"-")</f>
        <v>0.970703125</v>
      </c>
      <c r="I30" s="264">
        <v>915</v>
      </c>
      <c r="J30" s="294">
        <f t="shared" si="0"/>
        <v>0.8935546875</v>
      </c>
      <c r="K30" s="264">
        <v>10033</v>
      </c>
      <c r="L30" s="292">
        <v>3284</v>
      </c>
      <c r="M30" s="22"/>
    </row>
    <row r="31" spans="2:13" ht="30.75" customHeight="1">
      <c r="B31" s="333"/>
      <c r="C31" s="54" t="s">
        <v>40</v>
      </c>
      <c r="D31" s="149">
        <v>21923</v>
      </c>
      <c r="E31" s="149">
        <v>6519</v>
      </c>
      <c r="F31" s="222">
        <f>IF($D31&gt;0,E31/$D31,"-")</f>
        <v>0.2973589381015372</v>
      </c>
      <c r="G31" s="264">
        <v>15725</v>
      </c>
      <c r="H31" s="222">
        <f>IF($D31&gt;0,G31/$D31,"-")</f>
        <v>0.7172832185376089</v>
      </c>
      <c r="I31" s="264">
        <v>11626</v>
      </c>
      <c r="J31" s="294">
        <f t="shared" si="0"/>
        <v>0.5303106326688866</v>
      </c>
      <c r="K31" s="264">
        <v>8305</v>
      </c>
      <c r="L31" s="292">
        <v>6229</v>
      </c>
      <c r="M31" s="22"/>
    </row>
    <row r="32" spans="2:13" ht="30.75" customHeight="1">
      <c r="B32" s="333"/>
      <c r="C32" s="54" t="s">
        <v>41</v>
      </c>
      <c r="D32" s="149">
        <v>15315</v>
      </c>
      <c r="E32" s="149">
        <v>2149</v>
      </c>
      <c r="F32" s="222">
        <f>IF($D32&gt;0,E32/$D32,"-")</f>
        <v>0.14031994776363044</v>
      </c>
      <c r="G32" s="264">
        <v>8217</v>
      </c>
      <c r="H32" s="222">
        <f>IF($D32&gt;0,G32/$D32,"-")</f>
        <v>0.5365328109696376</v>
      </c>
      <c r="I32" s="264">
        <v>5484</v>
      </c>
      <c r="J32" s="294">
        <f t="shared" si="0"/>
        <v>0.35808031341821744</v>
      </c>
      <c r="K32" s="264">
        <v>3830</v>
      </c>
      <c r="L32" s="292">
        <v>1511</v>
      </c>
      <c r="M32" s="22"/>
    </row>
    <row r="33" spans="2:13" ht="30.75" customHeight="1">
      <c r="B33" s="333"/>
      <c r="C33" s="55" t="s">
        <v>14</v>
      </c>
      <c r="D33" s="149">
        <v>4601</v>
      </c>
      <c r="E33" s="149">
        <v>2048</v>
      </c>
      <c r="F33" s="260">
        <f>IF($D33&gt;0,E33/$D33,"-")</f>
        <v>0.44512062595088026</v>
      </c>
      <c r="G33" s="264">
        <v>3118</v>
      </c>
      <c r="H33" s="260">
        <f>IF($D33&gt;0,G33/$D33,"-")</f>
        <v>0.677678765485764</v>
      </c>
      <c r="I33" s="264">
        <v>2517</v>
      </c>
      <c r="J33" s="294">
        <f t="shared" si="0"/>
        <v>0.5470549880460769</v>
      </c>
      <c r="K33" s="264">
        <v>11061</v>
      </c>
      <c r="L33" s="292">
        <v>1441</v>
      </c>
      <c r="M33" s="22"/>
    </row>
    <row r="34" spans="2:13" ht="30.75" customHeight="1" thickBot="1">
      <c r="B34" s="334"/>
      <c r="C34" s="52" t="s">
        <v>45</v>
      </c>
      <c r="D34" s="153">
        <f>SUM(D30:D33)</f>
        <v>42863</v>
      </c>
      <c r="E34" s="153">
        <f>SUM(E30:E33)</f>
        <v>11713</v>
      </c>
      <c r="F34" s="223">
        <f>IF($D34&gt;0,E34/$D34,"-")</f>
        <v>0.2732659869817792</v>
      </c>
      <c r="G34" s="266">
        <f>SUM(G30:G33)</f>
        <v>28054</v>
      </c>
      <c r="H34" s="223">
        <f>IF($D34&gt;0,G34/$D34,"-")</f>
        <v>0.6545038844691226</v>
      </c>
      <c r="I34" s="266">
        <f>SUM(I30:I33)</f>
        <v>20542</v>
      </c>
      <c r="J34" s="297">
        <f>IF($D34&gt;0,I34/$D34,"-")</f>
        <v>0.47924783612906235</v>
      </c>
      <c r="K34" s="266">
        <f>SUM(K30:K33)</f>
        <v>33229</v>
      </c>
      <c r="L34" s="298">
        <f>SUM(L30:L33)</f>
        <v>12465</v>
      </c>
      <c r="M34" s="22"/>
    </row>
    <row r="35" spans="1:13" s="19" customFormat="1" ht="13.5" customHeight="1">
      <c r="A35" s="18"/>
      <c r="B35" s="332" t="s">
        <v>44</v>
      </c>
      <c r="C35" s="48"/>
      <c r="D35" s="169"/>
      <c r="E35" s="169"/>
      <c r="F35" s="261"/>
      <c r="G35" s="267"/>
      <c r="H35" s="261"/>
      <c r="I35" s="267"/>
      <c r="J35" s="299"/>
      <c r="K35" s="267"/>
      <c r="L35" s="300"/>
      <c r="M35" s="41"/>
    </row>
    <row r="36" spans="2:13" ht="30.75" customHeight="1">
      <c r="B36" s="333"/>
      <c r="C36" s="53" t="s">
        <v>39</v>
      </c>
      <c r="D36" s="149">
        <f aca="true" t="shared" si="1" ref="D36:E40">D6+D12+D18+D24+D30</f>
        <v>41776</v>
      </c>
      <c r="E36" s="149">
        <f t="shared" si="1"/>
        <v>40343</v>
      </c>
      <c r="F36" s="222">
        <f>IF($D36&gt;0,E36/$D36,"-")</f>
        <v>0.9656980084258905</v>
      </c>
      <c r="G36" s="264">
        <f>G6+G12+G18+G24+G30</f>
        <v>39822</v>
      </c>
      <c r="H36" s="222">
        <f>IF($D36&gt;0,G36/$D36,"-")</f>
        <v>0.9532267330524703</v>
      </c>
      <c r="I36" s="264">
        <f>I6+I12+I18+I24+I30</f>
        <v>37182</v>
      </c>
      <c r="J36" s="294">
        <f>IF($D36&gt;0,I36/$D36,"-")</f>
        <v>0.8900325545767905</v>
      </c>
      <c r="K36" s="264">
        <f aca="true" t="shared" si="2" ref="K36:L40">K6+K12+K18+K24+K30</f>
        <v>1283266</v>
      </c>
      <c r="L36" s="292">
        <f t="shared" si="2"/>
        <v>357863</v>
      </c>
      <c r="M36" s="22"/>
    </row>
    <row r="37" spans="2:13" ht="30.75" customHeight="1">
      <c r="B37" s="333"/>
      <c r="C37" s="54" t="s">
        <v>40</v>
      </c>
      <c r="D37" s="149">
        <f t="shared" si="1"/>
        <v>458947</v>
      </c>
      <c r="E37" s="149">
        <f t="shared" si="1"/>
        <v>114615</v>
      </c>
      <c r="F37" s="222">
        <f>IF($D37&gt;0,E37/$D37,"-")</f>
        <v>0.24973471882374218</v>
      </c>
      <c r="G37" s="264">
        <f>G7+G13+G19+G25+G31</f>
        <v>286974</v>
      </c>
      <c r="H37" s="222">
        <f>IF($D37&gt;0,G37/$D37,"-")</f>
        <v>0.6252878872723866</v>
      </c>
      <c r="I37" s="264">
        <f>I7+I13+I19+I25+I31</f>
        <v>209274</v>
      </c>
      <c r="J37" s="294">
        <f>IF($D37&gt;0,I37/$D37,"-")</f>
        <v>0.4559872926503496</v>
      </c>
      <c r="K37" s="264">
        <f t="shared" si="2"/>
        <v>161158</v>
      </c>
      <c r="L37" s="292">
        <f t="shared" si="2"/>
        <v>109082</v>
      </c>
      <c r="M37" s="22"/>
    </row>
    <row r="38" spans="2:13" ht="30.75" customHeight="1">
      <c r="B38" s="333"/>
      <c r="C38" s="54" t="s">
        <v>41</v>
      </c>
      <c r="D38" s="149">
        <f t="shared" si="1"/>
        <v>551143</v>
      </c>
      <c r="E38" s="149">
        <f t="shared" si="1"/>
        <v>77226</v>
      </c>
      <c r="F38" s="222">
        <f>IF($D38&gt;0,E38/$D38,"-")</f>
        <v>0.14011971484714494</v>
      </c>
      <c r="G38" s="264">
        <f>G8+G14+G20+G26+G32</f>
        <v>240763</v>
      </c>
      <c r="H38" s="222">
        <f>IF($D38&gt;0,G38/$D38,"-")</f>
        <v>0.4368430697659228</v>
      </c>
      <c r="I38" s="264">
        <f>I8+I14+I20+I26+I32</f>
        <v>168292</v>
      </c>
      <c r="J38" s="294">
        <f>IF($D38&gt;0,I38/$D38,"-")</f>
        <v>0.30535087989868326</v>
      </c>
      <c r="K38" s="264">
        <f t="shared" si="2"/>
        <v>190674</v>
      </c>
      <c r="L38" s="292">
        <f t="shared" si="2"/>
        <v>59334</v>
      </c>
      <c r="M38" s="22"/>
    </row>
    <row r="39" spans="2:13" ht="30.75" customHeight="1">
      <c r="B39" s="333"/>
      <c r="C39" s="55" t="s">
        <v>14</v>
      </c>
      <c r="D39" s="149">
        <f t="shared" si="1"/>
        <v>134603</v>
      </c>
      <c r="E39" s="149">
        <f t="shared" si="1"/>
        <v>59294</v>
      </c>
      <c r="F39" s="260">
        <f>IF($D39&gt;0,E39/$D39,"-")</f>
        <v>0.4405102412279073</v>
      </c>
      <c r="G39" s="264">
        <f>G9+G15+G21+G27+G33</f>
        <v>81358</v>
      </c>
      <c r="H39" s="260">
        <f>IF($D39&gt;0,G39/$D39,"-")</f>
        <v>0.6044293217833183</v>
      </c>
      <c r="I39" s="264">
        <f>I9+I15+I21+I27+I33</f>
        <v>69420</v>
      </c>
      <c r="J39" s="294">
        <f>IF($D39&gt;0,I39/$D39,"-")</f>
        <v>0.515738876548071</v>
      </c>
      <c r="K39" s="264">
        <f t="shared" si="2"/>
        <v>214838</v>
      </c>
      <c r="L39" s="292">
        <f t="shared" si="2"/>
        <v>33034</v>
      </c>
      <c r="M39" s="22"/>
    </row>
    <row r="40" spans="2:13" ht="30.75" customHeight="1" thickBot="1">
      <c r="B40" s="334"/>
      <c r="C40" s="52" t="s">
        <v>45</v>
      </c>
      <c r="D40" s="153">
        <f t="shared" si="1"/>
        <v>1186469</v>
      </c>
      <c r="E40" s="153">
        <f t="shared" si="1"/>
        <v>291478</v>
      </c>
      <c r="F40" s="223">
        <f>IF($D40&gt;0,E40/$D40,"-")</f>
        <v>0.24566844982886193</v>
      </c>
      <c r="G40" s="266">
        <f>G10+G16+G22+G28+G34</f>
        <v>648917</v>
      </c>
      <c r="H40" s="223">
        <f>IF($D40&gt;0,G40/$D40,"-")</f>
        <v>0.5469312725406227</v>
      </c>
      <c r="I40" s="266">
        <f>I10+I16+I22+I28+I34</f>
        <v>484168</v>
      </c>
      <c r="J40" s="297">
        <f>IF($D40&gt;0,I40/$D40,"-")</f>
        <v>0.40807471581642674</v>
      </c>
      <c r="K40" s="266">
        <f t="shared" si="2"/>
        <v>1849936</v>
      </c>
      <c r="L40" s="298">
        <f t="shared" si="2"/>
        <v>559313</v>
      </c>
      <c r="M40" s="22"/>
    </row>
    <row r="41" ht="20.25" customHeight="1">
      <c r="B41" s="10" t="s">
        <v>79</v>
      </c>
    </row>
    <row r="42" ht="20.25" customHeight="1">
      <c r="B42" s="10" t="s">
        <v>140</v>
      </c>
    </row>
    <row r="43" ht="20.25" customHeight="1">
      <c r="B43" s="10" t="s">
        <v>141</v>
      </c>
    </row>
    <row r="44" ht="12">
      <c r="B44" s="10" t="s">
        <v>114</v>
      </c>
    </row>
    <row r="45" spans="3:12" ht="26.25" customHeight="1">
      <c r="C45" s="325" t="s">
        <v>88</v>
      </c>
      <c r="D45" s="326"/>
      <c r="E45" s="326"/>
      <c r="F45" s="326"/>
      <c r="G45" s="326"/>
      <c r="H45" s="326"/>
      <c r="I45" s="326"/>
      <c r="J45" s="326"/>
      <c r="K45" s="326"/>
      <c r="L45" s="326"/>
    </row>
    <row r="46" ht="12">
      <c r="B46" s="10" t="s">
        <v>115</v>
      </c>
    </row>
    <row r="49" ht="17.25" customHeight="1"/>
  </sheetData>
  <mergeCells count="18">
    <mergeCell ref="K2:K3"/>
    <mergeCell ref="B17:B22"/>
    <mergeCell ref="B35:B40"/>
    <mergeCell ref="B29:B34"/>
    <mergeCell ref="B23:B28"/>
    <mergeCell ref="B5:B10"/>
    <mergeCell ref="B11:B16"/>
    <mergeCell ref="B4:C4"/>
    <mergeCell ref="L2:L3"/>
    <mergeCell ref="I2:I3"/>
    <mergeCell ref="J2:J3"/>
    <mergeCell ref="C45:L45"/>
    <mergeCell ref="F2:F3"/>
    <mergeCell ref="H2:H3"/>
    <mergeCell ref="G2:G3"/>
    <mergeCell ref="E2:E3"/>
    <mergeCell ref="D2:D3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2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2.375" style="10" customWidth="1"/>
    <col min="2" max="2" width="2.50390625" style="10" customWidth="1"/>
    <col min="3" max="3" width="10.75390625" style="10" customWidth="1"/>
    <col min="4" max="10" width="15.25390625" style="10" customWidth="1"/>
    <col min="11" max="16384" width="8.00390625" style="10" customWidth="1"/>
  </cols>
  <sheetData>
    <row r="1" spans="1:10" s="2" customFormat="1" ht="21" customHeight="1" thickBot="1">
      <c r="A1" s="14" t="s">
        <v>120</v>
      </c>
      <c r="C1" s="1"/>
      <c r="D1" s="1"/>
      <c r="E1" s="1"/>
      <c r="F1" s="1"/>
      <c r="G1" s="1"/>
      <c r="H1" s="1"/>
      <c r="I1" s="1"/>
      <c r="J1" s="1"/>
    </row>
    <row r="2" spans="1:10" s="17" customFormat="1" ht="15" customHeight="1">
      <c r="A2" s="15"/>
      <c r="B2" s="16"/>
      <c r="C2" s="21"/>
      <c r="D2" s="340" t="s">
        <v>31</v>
      </c>
      <c r="E2" s="327" t="s">
        <v>36</v>
      </c>
      <c r="F2" s="323" t="s">
        <v>17</v>
      </c>
      <c r="G2" s="327" t="s">
        <v>37</v>
      </c>
      <c r="H2" s="323" t="s">
        <v>17</v>
      </c>
      <c r="I2" s="327" t="s">
        <v>80</v>
      </c>
      <c r="J2" s="323" t="s">
        <v>17</v>
      </c>
    </row>
    <row r="3" spans="1:10" s="19" customFormat="1" ht="63" customHeight="1">
      <c r="A3" s="18"/>
      <c r="B3" s="330"/>
      <c r="C3" s="331"/>
      <c r="D3" s="341"/>
      <c r="E3" s="329"/>
      <c r="F3" s="337"/>
      <c r="G3" s="329"/>
      <c r="H3" s="337"/>
      <c r="I3" s="329"/>
      <c r="J3" s="337"/>
    </row>
    <row r="4" spans="1:10" s="19" customFormat="1" ht="14.25" thickBot="1">
      <c r="A4" s="18"/>
      <c r="B4" s="343" t="s">
        <v>2</v>
      </c>
      <c r="C4" s="336"/>
      <c r="D4" s="44" t="s">
        <v>89</v>
      </c>
      <c r="E4" s="58" t="s">
        <v>90</v>
      </c>
      <c r="F4" s="258" t="s">
        <v>91</v>
      </c>
      <c r="G4" s="58" t="s">
        <v>92</v>
      </c>
      <c r="H4" s="258" t="s">
        <v>93</v>
      </c>
      <c r="I4" s="58" t="s">
        <v>94</v>
      </c>
      <c r="J4" s="258" t="s">
        <v>95</v>
      </c>
    </row>
    <row r="5" spans="1:10" s="19" customFormat="1" ht="13.5" customHeight="1">
      <c r="A5" s="18"/>
      <c r="B5" s="31"/>
      <c r="C5" s="48"/>
      <c r="D5" s="113" t="s">
        <v>4</v>
      </c>
      <c r="E5" s="49" t="s">
        <v>4</v>
      </c>
      <c r="F5" s="216" t="s">
        <v>60</v>
      </c>
      <c r="G5" s="49" t="s">
        <v>4</v>
      </c>
      <c r="H5" s="216" t="s">
        <v>60</v>
      </c>
      <c r="I5" s="49" t="s">
        <v>4</v>
      </c>
      <c r="J5" s="216" t="s">
        <v>60</v>
      </c>
    </row>
    <row r="6" spans="2:10" ht="22.5" customHeight="1">
      <c r="B6" s="342" t="s">
        <v>6</v>
      </c>
      <c r="C6" s="315"/>
      <c r="D6" s="154">
        <v>831829</v>
      </c>
      <c r="E6" s="157">
        <v>745457</v>
      </c>
      <c r="F6" s="222">
        <f>IF($D6&gt;0,E6/$D6,"-")</f>
        <v>0.8961661591504985</v>
      </c>
      <c r="G6" s="157">
        <v>84160</v>
      </c>
      <c r="H6" s="222">
        <f>IF($D6&gt;0,G6/$D6,"-")</f>
        <v>0.10117464046096013</v>
      </c>
      <c r="I6" s="157">
        <v>2212</v>
      </c>
      <c r="J6" s="222">
        <f aca="true" t="shared" si="0" ref="J6:J14">IF($D6&gt;0,I6/$D6,"-")</f>
        <v>0.002659200388541395</v>
      </c>
    </row>
    <row r="7" spans="2:10" ht="22.5" customHeight="1">
      <c r="B7" s="338" t="s">
        <v>7</v>
      </c>
      <c r="C7" s="339"/>
      <c r="D7" s="154">
        <v>510262</v>
      </c>
      <c r="E7" s="157">
        <v>463993</v>
      </c>
      <c r="F7" s="222">
        <f aca="true" t="shared" si="1" ref="F7:H14">IF($D7&gt;0,E7/$D7,"-")</f>
        <v>0.90932305364695</v>
      </c>
      <c r="G7" s="157">
        <v>44694</v>
      </c>
      <c r="H7" s="222">
        <f t="shared" si="1"/>
        <v>0.08759029674951299</v>
      </c>
      <c r="I7" s="157">
        <v>1575</v>
      </c>
      <c r="J7" s="222">
        <f t="shared" si="0"/>
        <v>0.0030866496035370063</v>
      </c>
    </row>
    <row r="8" spans="2:10" ht="22.5" customHeight="1">
      <c r="B8" s="338" t="s">
        <v>8</v>
      </c>
      <c r="C8" s="339"/>
      <c r="D8" s="154">
        <v>473489</v>
      </c>
      <c r="E8" s="157">
        <v>422629</v>
      </c>
      <c r="F8" s="222">
        <f t="shared" si="1"/>
        <v>0.8925846218180359</v>
      </c>
      <c r="G8" s="157">
        <v>43371</v>
      </c>
      <c r="H8" s="222">
        <f t="shared" si="1"/>
        <v>0.09159874886216998</v>
      </c>
      <c r="I8" s="157">
        <v>7489</v>
      </c>
      <c r="J8" s="222">
        <f t="shared" si="0"/>
        <v>0.015816629319794124</v>
      </c>
    </row>
    <row r="9" spans="2:10" ht="22.5" customHeight="1">
      <c r="B9" s="347" t="s">
        <v>9</v>
      </c>
      <c r="C9" s="339"/>
      <c r="D9" s="154">
        <v>1127</v>
      </c>
      <c r="E9" s="157">
        <v>995</v>
      </c>
      <c r="F9" s="222">
        <f t="shared" si="1"/>
        <v>0.8828748890860693</v>
      </c>
      <c r="G9" s="157">
        <v>132</v>
      </c>
      <c r="H9" s="222">
        <f t="shared" si="1"/>
        <v>0.11712511091393078</v>
      </c>
      <c r="I9" s="157">
        <v>0</v>
      </c>
      <c r="J9" s="222">
        <f t="shared" si="0"/>
        <v>0</v>
      </c>
    </row>
    <row r="10" spans="2:10" ht="22.5" customHeight="1">
      <c r="B10" s="348" t="s">
        <v>108</v>
      </c>
      <c r="C10" s="32" t="s">
        <v>10</v>
      </c>
      <c r="D10" s="154">
        <v>2105</v>
      </c>
      <c r="E10" s="157">
        <v>1758</v>
      </c>
      <c r="F10" s="222">
        <f t="shared" si="1"/>
        <v>0.8351543942992874</v>
      </c>
      <c r="G10" s="157">
        <v>319</v>
      </c>
      <c r="H10" s="222">
        <f t="shared" si="1"/>
        <v>0.1515439429928741</v>
      </c>
      <c r="I10" s="157">
        <v>28</v>
      </c>
      <c r="J10" s="222">
        <f t="shared" si="0"/>
        <v>0.01330166270783848</v>
      </c>
    </row>
    <row r="11" spans="2:10" ht="22.5" customHeight="1">
      <c r="B11" s="348"/>
      <c r="C11" s="32" t="s">
        <v>23</v>
      </c>
      <c r="D11" s="154">
        <v>4065</v>
      </c>
      <c r="E11" s="157">
        <v>3736</v>
      </c>
      <c r="F11" s="222">
        <f t="shared" si="1"/>
        <v>0.9190651906519065</v>
      </c>
      <c r="G11" s="157">
        <v>260</v>
      </c>
      <c r="H11" s="222">
        <f t="shared" si="1"/>
        <v>0.06396063960639606</v>
      </c>
      <c r="I11" s="157">
        <v>69</v>
      </c>
      <c r="J11" s="222">
        <f t="shared" si="0"/>
        <v>0.016974169741697416</v>
      </c>
    </row>
    <row r="12" spans="2:10" ht="22.5" customHeight="1">
      <c r="B12" s="348"/>
      <c r="C12" s="32" t="s">
        <v>11</v>
      </c>
      <c r="D12" s="154">
        <v>27059</v>
      </c>
      <c r="E12" s="157">
        <v>24844</v>
      </c>
      <c r="F12" s="222">
        <f t="shared" si="1"/>
        <v>0.918141838205403</v>
      </c>
      <c r="G12" s="157">
        <v>1946</v>
      </c>
      <c r="H12" s="222">
        <f t="shared" si="1"/>
        <v>0.07191692228094164</v>
      </c>
      <c r="I12" s="157">
        <v>269</v>
      </c>
      <c r="J12" s="222">
        <f t="shared" si="0"/>
        <v>0.009941239513655345</v>
      </c>
    </row>
    <row r="13" spans="2:10" ht="22.5" customHeight="1" thickBot="1">
      <c r="B13" s="349"/>
      <c r="C13" s="24" t="s">
        <v>12</v>
      </c>
      <c r="D13" s="155">
        <f>SUM(D10:D12)</f>
        <v>33229</v>
      </c>
      <c r="E13" s="158">
        <f>SUM(E10:E12)</f>
        <v>30338</v>
      </c>
      <c r="F13" s="259">
        <f t="shared" si="1"/>
        <v>0.9129976827469981</v>
      </c>
      <c r="G13" s="158">
        <f>SUM(G10:G12)</f>
        <v>2525</v>
      </c>
      <c r="H13" s="259">
        <f t="shared" si="1"/>
        <v>0.07598784194528875</v>
      </c>
      <c r="I13" s="158">
        <f>SUM(I10:I12)</f>
        <v>366</v>
      </c>
      <c r="J13" s="259">
        <f t="shared" si="0"/>
        <v>0.011014475307713142</v>
      </c>
    </row>
    <row r="14" spans="2:10" ht="22.5" customHeight="1" thickBot="1">
      <c r="B14" s="350" t="s">
        <v>18</v>
      </c>
      <c r="C14" s="351"/>
      <c r="D14" s="156">
        <f>SUM(D6:D12)</f>
        <v>1849936</v>
      </c>
      <c r="E14" s="159">
        <f>SUM(E6:E12)</f>
        <v>1663412</v>
      </c>
      <c r="F14" s="224">
        <f t="shared" si="1"/>
        <v>0.8991727281376221</v>
      </c>
      <c r="G14" s="159">
        <f>SUM(G6:G12)</f>
        <v>174882</v>
      </c>
      <c r="H14" s="224">
        <f t="shared" si="1"/>
        <v>0.09453408117902456</v>
      </c>
      <c r="I14" s="159">
        <f>SUM(I6:I12)</f>
        <v>11642</v>
      </c>
      <c r="J14" s="224">
        <f t="shared" si="0"/>
        <v>0.00629319068335337</v>
      </c>
    </row>
    <row r="15" spans="2:10" s="20" customFormat="1" ht="20.25" customHeight="1">
      <c r="B15" s="344" t="s">
        <v>81</v>
      </c>
      <c r="C15" s="345"/>
      <c r="D15" s="345"/>
      <c r="E15" s="345"/>
      <c r="F15" s="345"/>
      <c r="G15" s="345"/>
      <c r="H15" s="346"/>
      <c r="I15" s="346"/>
      <c r="J15" s="346"/>
    </row>
    <row r="16" spans="2:10" s="20" customFormat="1" ht="20.25" customHeight="1">
      <c r="B16" s="43"/>
      <c r="C16" s="30"/>
      <c r="D16" s="30"/>
      <c r="E16" s="30"/>
      <c r="F16" s="30"/>
      <c r="G16" s="30"/>
      <c r="H16" s="30"/>
      <c r="I16" s="30"/>
      <c r="J16" s="30"/>
    </row>
    <row r="17" spans="1:10" s="2" customFormat="1" ht="21" customHeight="1" thickBot="1">
      <c r="A17" s="14" t="s">
        <v>119</v>
      </c>
      <c r="C17" s="1"/>
      <c r="D17" s="1"/>
      <c r="E17" s="1"/>
      <c r="F17" s="1"/>
      <c r="G17" s="1"/>
      <c r="H17" s="1"/>
      <c r="I17" s="1"/>
      <c r="J17" s="1"/>
    </row>
    <row r="18" spans="1:10" s="17" customFormat="1" ht="15" customHeight="1">
      <c r="A18" s="15"/>
      <c r="B18" s="16"/>
      <c r="C18" s="21"/>
      <c r="D18" s="327" t="s">
        <v>31</v>
      </c>
      <c r="E18" s="352" t="s">
        <v>72</v>
      </c>
      <c r="F18" s="354"/>
      <c r="G18" s="355" t="s">
        <v>35</v>
      </c>
      <c r="H18" s="356"/>
      <c r="I18" s="352" t="s">
        <v>19</v>
      </c>
      <c r="J18" s="353"/>
    </row>
    <row r="19" spans="1:10" s="19" customFormat="1" ht="39" customHeight="1">
      <c r="A19" s="18"/>
      <c r="B19" s="330"/>
      <c r="C19" s="331"/>
      <c r="D19" s="329"/>
      <c r="E19" s="125" t="s">
        <v>32</v>
      </c>
      <c r="F19" s="208" t="s">
        <v>17</v>
      </c>
      <c r="G19" s="125" t="s">
        <v>33</v>
      </c>
      <c r="H19" s="214" t="s">
        <v>17</v>
      </c>
      <c r="I19" s="126" t="s">
        <v>34</v>
      </c>
      <c r="J19" s="220" t="s">
        <v>17</v>
      </c>
    </row>
    <row r="20" spans="1:10" s="19" customFormat="1" ht="14.25" thickBot="1">
      <c r="A20" s="18"/>
      <c r="B20" s="343" t="s">
        <v>2</v>
      </c>
      <c r="C20" s="336"/>
      <c r="D20" s="58" t="s">
        <v>55</v>
      </c>
      <c r="E20" s="127" t="s">
        <v>56</v>
      </c>
      <c r="F20" s="209" t="s">
        <v>66</v>
      </c>
      <c r="G20" s="127" t="s">
        <v>57</v>
      </c>
      <c r="H20" s="215" t="s">
        <v>67</v>
      </c>
      <c r="I20" s="58" t="s">
        <v>58</v>
      </c>
      <c r="J20" s="221" t="s">
        <v>71</v>
      </c>
    </row>
    <row r="21" spans="1:10" s="19" customFormat="1" ht="13.5">
      <c r="A21" s="18"/>
      <c r="B21" s="31"/>
      <c r="C21" s="48"/>
      <c r="D21" s="49" t="s">
        <v>4</v>
      </c>
      <c r="E21" s="49" t="s">
        <v>4</v>
      </c>
      <c r="F21" s="210" t="s">
        <v>16</v>
      </c>
      <c r="G21" s="49" t="s">
        <v>4</v>
      </c>
      <c r="H21" s="216" t="s">
        <v>16</v>
      </c>
      <c r="I21" s="49" t="s">
        <v>4</v>
      </c>
      <c r="J21" s="216" t="s">
        <v>60</v>
      </c>
    </row>
    <row r="22" spans="2:10" ht="22.5" customHeight="1">
      <c r="B22" s="342" t="s">
        <v>6</v>
      </c>
      <c r="C22" s="315"/>
      <c r="D22" s="157">
        <f>D6</f>
        <v>831829</v>
      </c>
      <c r="E22" s="160">
        <v>625553</v>
      </c>
      <c r="F22" s="211">
        <f aca="true" t="shared" si="2" ref="F22:F30">IF($D22&gt;0,E22/$D22,"-")</f>
        <v>0.752021148577412</v>
      </c>
      <c r="G22" s="160">
        <v>160403</v>
      </c>
      <c r="H22" s="217">
        <f aca="true" t="shared" si="3" ref="H22:H30">IF($D22&gt;0,G22/$D22,"-")</f>
        <v>0.1928316997844509</v>
      </c>
      <c r="I22" s="157">
        <v>45873</v>
      </c>
      <c r="J22" s="222">
        <f aca="true" t="shared" si="4" ref="J22:J30">IF($D22&gt;0,I22/$D22,"-")</f>
        <v>0.055147151638137167</v>
      </c>
    </row>
    <row r="23" spans="2:10" ht="22.5" customHeight="1">
      <c r="B23" s="338" t="s">
        <v>7</v>
      </c>
      <c r="C23" s="339"/>
      <c r="D23" s="157">
        <f aca="true" t="shared" si="5" ref="D23:D30">D7</f>
        <v>510262</v>
      </c>
      <c r="E23" s="160">
        <v>390253</v>
      </c>
      <c r="F23" s="211">
        <f t="shared" si="2"/>
        <v>0.7648090588756364</v>
      </c>
      <c r="G23" s="160">
        <v>96593</v>
      </c>
      <c r="H23" s="217">
        <f t="shared" si="3"/>
        <v>0.189300790574254</v>
      </c>
      <c r="I23" s="157">
        <v>23416</v>
      </c>
      <c r="J23" s="222">
        <f t="shared" si="4"/>
        <v>0.04589015055010955</v>
      </c>
    </row>
    <row r="24" spans="2:10" ht="22.5" customHeight="1">
      <c r="B24" s="338" t="s">
        <v>8</v>
      </c>
      <c r="C24" s="339"/>
      <c r="D24" s="157">
        <f t="shared" si="5"/>
        <v>473489</v>
      </c>
      <c r="E24" s="160">
        <v>222707</v>
      </c>
      <c r="F24" s="211">
        <f t="shared" si="2"/>
        <v>0.47035305994437043</v>
      </c>
      <c r="G24" s="160">
        <v>229594</v>
      </c>
      <c r="H24" s="217">
        <f t="shared" si="3"/>
        <v>0.4848982764119124</v>
      </c>
      <c r="I24" s="157">
        <v>21188</v>
      </c>
      <c r="J24" s="222">
        <f t="shared" si="4"/>
        <v>0.04474866364371717</v>
      </c>
    </row>
    <row r="25" spans="2:10" ht="22.5" customHeight="1">
      <c r="B25" s="347" t="s">
        <v>9</v>
      </c>
      <c r="C25" s="339"/>
      <c r="D25" s="157">
        <f t="shared" si="5"/>
        <v>1127</v>
      </c>
      <c r="E25" s="160">
        <v>517</v>
      </c>
      <c r="F25" s="211">
        <f t="shared" si="2"/>
        <v>0.4587400177462289</v>
      </c>
      <c r="G25" s="160">
        <v>567</v>
      </c>
      <c r="H25" s="217">
        <f t="shared" si="3"/>
        <v>0.5031055900621118</v>
      </c>
      <c r="I25" s="157">
        <v>43</v>
      </c>
      <c r="J25" s="222">
        <f t="shared" si="4"/>
        <v>0.038154392191659274</v>
      </c>
    </row>
    <row r="26" spans="2:10" ht="22.5" customHeight="1">
      <c r="B26" s="348" t="s">
        <v>108</v>
      </c>
      <c r="C26" s="32" t="s">
        <v>10</v>
      </c>
      <c r="D26" s="157">
        <f t="shared" si="5"/>
        <v>2105</v>
      </c>
      <c r="E26" s="160">
        <v>853</v>
      </c>
      <c r="F26" s="211">
        <f t="shared" si="2"/>
        <v>0.4052256532066508</v>
      </c>
      <c r="G26" s="160">
        <v>966</v>
      </c>
      <c r="H26" s="217">
        <f t="shared" si="3"/>
        <v>0.45890736342042754</v>
      </c>
      <c r="I26" s="157">
        <v>286</v>
      </c>
      <c r="J26" s="222">
        <f t="shared" si="4"/>
        <v>0.1358669833729216</v>
      </c>
    </row>
    <row r="27" spans="2:10" ht="22.5" customHeight="1">
      <c r="B27" s="348"/>
      <c r="C27" s="32" t="s">
        <v>23</v>
      </c>
      <c r="D27" s="157">
        <f t="shared" si="5"/>
        <v>4065</v>
      </c>
      <c r="E27" s="160">
        <v>1727</v>
      </c>
      <c r="F27" s="211">
        <f t="shared" si="2"/>
        <v>0.42484624846248464</v>
      </c>
      <c r="G27" s="160">
        <v>2109</v>
      </c>
      <c r="H27" s="217">
        <f t="shared" si="3"/>
        <v>0.5188191881918819</v>
      </c>
      <c r="I27" s="157">
        <v>229</v>
      </c>
      <c r="J27" s="222">
        <f t="shared" si="4"/>
        <v>0.05633456334563346</v>
      </c>
    </row>
    <row r="28" spans="2:10" ht="22.5" customHeight="1">
      <c r="B28" s="348"/>
      <c r="C28" s="32" t="s">
        <v>11</v>
      </c>
      <c r="D28" s="157">
        <f t="shared" si="5"/>
        <v>27059</v>
      </c>
      <c r="E28" s="160">
        <v>13349</v>
      </c>
      <c r="F28" s="211">
        <f t="shared" si="2"/>
        <v>0.49332939133005654</v>
      </c>
      <c r="G28" s="160">
        <v>11087</v>
      </c>
      <c r="H28" s="217">
        <f t="shared" si="3"/>
        <v>0.40973428434162384</v>
      </c>
      <c r="I28" s="157">
        <v>2623</v>
      </c>
      <c r="J28" s="222">
        <f t="shared" si="4"/>
        <v>0.0969363243283196</v>
      </c>
    </row>
    <row r="29" spans="2:10" ht="22.5" customHeight="1" thickBot="1">
      <c r="B29" s="349"/>
      <c r="C29" s="24" t="s">
        <v>12</v>
      </c>
      <c r="D29" s="158">
        <f t="shared" si="5"/>
        <v>33229</v>
      </c>
      <c r="E29" s="161">
        <f>SUM(E26:E28)</f>
        <v>15929</v>
      </c>
      <c r="F29" s="212">
        <f t="shared" si="2"/>
        <v>0.4793704294441602</v>
      </c>
      <c r="G29" s="161">
        <f>SUM(G26:G28)</f>
        <v>14162</v>
      </c>
      <c r="H29" s="218">
        <f t="shared" si="3"/>
        <v>0.426193987179873</v>
      </c>
      <c r="I29" s="158">
        <f>SUM(I26:I28)</f>
        <v>3138</v>
      </c>
      <c r="J29" s="223">
        <f t="shared" si="4"/>
        <v>0.09443558337596678</v>
      </c>
    </row>
    <row r="30" spans="2:10" ht="22.5" customHeight="1" thickBot="1">
      <c r="B30" s="350" t="s">
        <v>18</v>
      </c>
      <c r="C30" s="351"/>
      <c r="D30" s="159">
        <f t="shared" si="5"/>
        <v>1849936</v>
      </c>
      <c r="E30" s="162">
        <f>SUM(E22:E28)</f>
        <v>1254959</v>
      </c>
      <c r="F30" s="213">
        <f t="shared" si="2"/>
        <v>0.6783796844863822</v>
      </c>
      <c r="G30" s="162">
        <f>SUM(G22:G28)</f>
        <v>501319</v>
      </c>
      <c r="H30" s="219">
        <f t="shared" si="3"/>
        <v>0.27099261812300535</v>
      </c>
      <c r="I30" s="159">
        <f>SUM(I22:I28)</f>
        <v>93658</v>
      </c>
      <c r="J30" s="224">
        <f t="shared" si="4"/>
        <v>0.05062769739061243</v>
      </c>
    </row>
    <row r="31" spans="2:10" s="20" customFormat="1" ht="20.25" customHeight="1">
      <c r="B31" s="344" t="s">
        <v>142</v>
      </c>
      <c r="C31" s="345"/>
      <c r="D31" s="345"/>
      <c r="E31" s="345"/>
      <c r="F31" s="345"/>
      <c r="G31" s="345"/>
      <c r="H31" s="346"/>
      <c r="I31" s="346"/>
      <c r="J31" s="346"/>
    </row>
    <row r="32" spans="2:10" s="20" customFormat="1" ht="20.25" customHeight="1">
      <c r="B32" s="43"/>
      <c r="C32" s="30"/>
      <c r="D32" s="30"/>
      <c r="E32" s="30"/>
      <c r="F32" s="30"/>
      <c r="G32" s="30"/>
      <c r="H32" s="30"/>
      <c r="I32" s="30"/>
      <c r="J32" s="30"/>
    </row>
    <row r="33" ht="17.25" customHeight="1"/>
  </sheetData>
  <mergeCells count="29">
    <mergeCell ref="B31:J31"/>
    <mergeCell ref="B25:C25"/>
    <mergeCell ref="B26:B29"/>
    <mergeCell ref="D18:D19"/>
    <mergeCell ref="B19:C19"/>
    <mergeCell ref="E18:F18"/>
    <mergeCell ref="G18:H18"/>
    <mergeCell ref="B20:C20"/>
    <mergeCell ref="B30:C30"/>
    <mergeCell ref="B23:C23"/>
    <mergeCell ref="B24:C24"/>
    <mergeCell ref="B22:C22"/>
    <mergeCell ref="G2:G3"/>
    <mergeCell ref="H2:H3"/>
    <mergeCell ref="B15:J15"/>
    <mergeCell ref="B9:C9"/>
    <mergeCell ref="B10:B13"/>
    <mergeCell ref="B14:C14"/>
    <mergeCell ref="I18:J18"/>
    <mergeCell ref="I2:I3"/>
    <mergeCell ref="J2:J3"/>
    <mergeCell ref="B8:C8"/>
    <mergeCell ref="D2:D3"/>
    <mergeCell ref="B3:C3"/>
    <mergeCell ref="F2:F3"/>
    <mergeCell ref="B6:C6"/>
    <mergeCell ref="E2:E3"/>
    <mergeCell ref="B4:C4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10" customWidth="1"/>
    <col min="2" max="2" width="2.50390625" style="10" customWidth="1"/>
    <col min="3" max="3" width="10.75390625" style="10" customWidth="1"/>
    <col min="4" max="10" width="15.25390625" style="10" customWidth="1"/>
    <col min="11" max="16384" width="8.00390625" style="10" customWidth="1"/>
  </cols>
  <sheetData>
    <row r="1" spans="1:9" s="2" customFormat="1" ht="21" customHeight="1" thickBot="1">
      <c r="A1" s="14" t="s">
        <v>21</v>
      </c>
      <c r="C1" s="1"/>
      <c r="D1" s="1"/>
      <c r="E1" s="1"/>
      <c r="F1" s="1"/>
      <c r="G1" s="1"/>
      <c r="H1" s="1"/>
      <c r="I1" s="1"/>
    </row>
    <row r="2" spans="1:9" s="17" customFormat="1" ht="15" customHeight="1">
      <c r="A2" s="15"/>
      <c r="B2" s="16"/>
      <c r="C2" s="21"/>
      <c r="D2" s="362" t="s">
        <v>15</v>
      </c>
      <c r="E2" s="364" t="s">
        <v>68</v>
      </c>
      <c r="F2" s="358" t="s">
        <v>69</v>
      </c>
      <c r="G2" s="358" t="s">
        <v>96</v>
      </c>
      <c r="H2" s="360" t="s">
        <v>70</v>
      </c>
      <c r="I2" s="319" t="s">
        <v>121</v>
      </c>
    </row>
    <row r="3" spans="1:9" s="19" customFormat="1" ht="39" customHeight="1">
      <c r="A3" s="18"/>
      <c r="B3" s="330"/>
      <c r="C3" s="331"/>
      <c r="D3" s="363"/>
      <c r="E3" s="365"/>
      <c r="F3" s="359"/>
      <c r="G3" s="359"/>
      <c r="H3" s="361"/>
      <c r="I3" s="320"/>
    </row>
    <row r="4" spans="1:9" s="19" customFormat="1" ht="14.25" thickBot="1">
      <c r="A4" s="18"/>
      <c r="B4" s="343" t="s">
        <v>2</v>
      </c>
      <c r="C4" s="336"/>
      <c r="D4" s="56"/>
      <c r="E4" s="45"/>
      <c r="F4" s="60"/>
      <c r="G4" s="60"/>
      <c r="H4" s="228"/>
      <c r="I4" s="46"/>
    </row>
    <row r="5" spans="1:9" s="19" customFormat="1" ht="13.5" customHeight="1">
      <c r="A5" s="18"/>
      <c r="B5" s="31"/>
      <c r="C5" s="42"/>
      <c r="D5" s="57" t="s">
        <v>3</v>
      </c>
      <c r="E5" s="59" t="s">
        <v>4</v>
      </c>
      <c r="F5" s="29" t="s">
        <v>4</v>
      </c>
      <c r="G5" s="29" t="s">
        <v>4</v>
      </c>
      <c r="H5" s="229" t="s">
        <v>4</v>
      </c>
      <c r="I5" s="47" t="s">
        <v>4</v>
      </c>
    </row>
    <row r="6" spans="2:9" ht="22.5" customHeight="1">
      <c r="B6" s="342" t="s">
        <v>6</v>
      </c>
      <c r="C6" s="357"/>
      <c r="D6" s="163">
        <v>22057</v>
      </c>
      <c r="E6" s="150">
        <v>166110</v>
      </c>
      <c r="F6" s="151">
        <v>41817</v>
      </c>
      <c r="G6" s="151">
        <v>39043</v>
      </c>
      <c r="H6" s="230">
        <v>40068</v>
      </c>
      <c r="I6" s="292">
        <v>212982</v>
      </c>
    </row>
    <row r="7" spans="2:9" ht="22.5" customHeight="1">
      <c r="B7" s="338" t="s">
        <v>7</v>
      </c>
      <c r="C7" s="339"/>
      <c r="D7" s="164">
        <v>10076</v>
      </c>
      <c r="E7" s="150">
        <v>86598</v>
      </c>
      <c r="F7" s="151">
        <v>22721</v>
      </c>
      <c r="G7" s="151">
        <v>11349</v>
      </c>
      <c r="H7" s="230">
        <v>19360</v>
      </c>
      <c r="I7" s="292">
        <v>89218</v>
      </c>
    </row>
    <row r="8" spans="2:9" ht="22.5" customHeight="1">
      <c r="B8" s="338" t="s">
        <v>8</v>
      </c>
      <c r="C8" s="339"/>
      <c r="D8" s="164">
        <v>3949</v>
      </c>
      <c r="E8" s="150">
        <v>95556</v>
      </c>
      <c r="F8" s="151">
        <v>19949</v>
      </c>
      <c r="G8" s="151">
        <v>5409</v>
      </c>
      <c r="H8" s="230">
        <v>10739</v>
      </c>
      <c r="I8" s="292">
        <v>28740</v>
      </c>
    </row>
    <row r="9" spans="2:9" ht="22.5" customHeight="1">
      <c r="B9" s="347" t="s">
        <v>9</v>
      </c>
      <c r="C9" s="339"/>
      <c r="D9" s="164">
        <v>17</v>
      </c>
      <c r="E9" s="150">
        <v>272</v>
      </c>
      <c r="F9" s="151">
        <v>41</v>
      </c>
      <c r="G9" s="151">
        <v>12</v>
      </c>
      <c r="H9" s="230">
        <v>44</v>
      </c>
      <c r="I9" s="292">
        <v>203</v>
      </c>
    </row>
    <row r="10" spans="2:9" ht="22.5" customHeight="1" thickBot="1">
      <c r="B10" s="338" t="s">
        <v>108</v>
      </c>
      <c r="C10" s="339"/>
      <c r="D10" s="165">
        <v>951</v>
      </c>
      <c r="E10" s="150">
        <v>11048</v>
      </c>
      <c r="F10" s="151">
        <v>2506</v>
      </c>
      <c r="G10" s="151">
        <v>776</v>
      </c>
      <c r="H10" s="230">
        <v>3642</v>
      </c>
      <c r="I10" s="292">
        <v>5570</v>
      </c>
    </row>
    <row r="11" spans="2:9" ht="22.5" customHeight="1" thickBot="1">
      <c r="B11" s="350" t="s">
        <v>18</v>
      </c>
      <c r="C11" s="351"/>
      <c r="D11" s="166">
        <f aca="true" t="shared" si="0" ref="D11:I11">SUM(D6:D10)</f>
        <v>37050</v>
      </c>
      <c r="E11" s="167">
        <f t="shared" si="0"/>
        <v>359584</v>
      </c>
      <c r="F11" s="168">
        <f t="shared" si="0"/>
        <v>87034</v>
      </c>
      <c r="G11" s="168">
        <f t="shared" si="0"/>
        <v>56589</v>
      </c>
      <c r="H11" s="231">
        <f t="shared" si="0"/>
        <v>73853</v>
      </c>
      <c r="I11" s="293">
        <f t="shared" si="0"/>
        <v>336713</v>
      </c>
    </row>
    <row r="13" ht="12.75" thickBot="1"/>
    <row r="14" spans="1:7" s="17" customFormat="1" ht="15" customHeight="1">
      <c r="A14" s="15"/>
      <c r="B14" s="16"/>
      <c r="C14" s="21"/>
      <c r="D14" s="340" t="s">
        <v>82</v>
      </c>
      <c r="E14" s="366" t="s">
        <v>97</v>
      </c>
      <c r="F14" s="358" t="s">
        <v>38</v>
      </c>
      <c r="G14" s="319" t="s">
        <v>0</v>
      </c>
    </row>
    <row r="15" spans="1:7" s="19" customFormat="1" ht="39" customHeight="1">
      <c r="A15" s="18"/>
      <c r="B15" s="330"/>
      <c r="C15" s="331"/>
      <c r="D15" s="341"/>
      <c r="E15" s="367"/>
      <c r="F15" s="359"/>
      <c r="G15" s="320"/>
    </row>
    <row r="16" spans="1:7" s="19" customFormat="1" ht="14.25" thickBot="1">
      <c r="A16" s="18"/>
      <c r="B16" s="301" t="s">
        <v>42</v>
      </c>
      <c r="C16" s="336"/>
      <c r="D16" s="44"/>
      <c r="E16" s="232"/>
      <c r="F16" s="60"/>
      <c r="G16" s="46"/>
    </row>
    <row r="17" spans="1:7" s="19" customFormat="1" ht="13.5" customHeight="1">
      <c r="A17" s="18"/>
      <c r="B17" s="332" t="s">
        <v>6</v>
      </c>
      <c r="C17" s="48"/>
      <c r="D17" s="113" t="s">
        <v>20</v>
      </c>
      <c r="E17" s="233" t="s">
        <v>4</v>
      </c>
      <c r="F17" s="29" t="s">
        <v>4</v>
      </c>
      <c r="G17" s="47" t="s">
        <v>4</v>
      </c>
    </row>
    <row r="18" spans="2:7" ht="22.5" customHeight="1">
      <c r="B18" s="333"/>
      <c r="C18" s="53" t="s">
        <v>39</v>
      </c>
      <c r="D18" s="154">
        <v>22036</v>
      </c>
      <c r="E18" s="234">
        <v>21821</v>
      </c>
      <c r="F18" s="180">
        <v>3257</v>
      </c>
      <c r="G18" s="181">
        <v>3953</v>
      </c>
    </row>
    <row r="19" spans="2:7" ht="22.5" customHeight="1">
      <c r="B19" s="333"/>
      <c r="C19" s="54" t="s">
        <v>40</v>
      </c>
      <c r="D19" s="154">
        <v>259079</v>
      </c>
      <c r="E19" s="234">
        <v>11875</v>
      </c>
      <c r="F19" s="180">
        <v>1848</v>
      </c>
      <c r="G19" s="181">
        <v>1547</v>
      </c>
    </row>
    <row r="20" spans="2:7" ht="22.5" customHeight="1">
      <c r="B20" s="333"/>
      <c r="C20" s="54" t="s">
        <v>41</v>
      </c>
      <c r="D20" s="154">
        <v>237829</v>
      </c>
      <c r="E20" s="234">
        <v>7489</v>
      </c>
      <c r="F20" s="180">
        <v>2074</v>
      </c>
      <c r="G20" s="181">
        <v>1220</v>
      </c>
    </row>
    <row r="21" spans="2:7" ht="22.5" customHeight="1">
      <c r="B21" s="333"/>
      <c r="C21" s="23" t="s">
        <v>14</v>
      </c>
      <c r="D21" s="237">
        <v>67670</v>
      </c>
      <c r="E21" s="235">
        <v>15017</v>
      </c>
      <c r="F21" s="182">
        <v>869</v>
      </c>
      <c r="G21" s="183">
        <v>637</v>
      </c>
    </row>
    <row r="22" spans="2:7" ht="22.5" customHeight="1" thickBot="1">
      <c r="B22" s="335"/>
      <c r="C22" s="52" t="s">
        <v>45</v>
      </c>
      <c r="D22" s="238">
        <f>SUM(D18:D21)</f>
        <v>586614</v>
      </c>
      <c r="E22" s="236">
        <f>SUM(E18:E21)</f>
        <v>56202</v>
      </c>
      <c r="F22" s="184">
        <f>SUM(F18:F21)</f>
        <v>8048</v>
      </c>
      <c r="G22" s="185">
        <f>SUM(G18:G21)</f>
        <v>7357</v>
      </c>
    </row>
    <row r="23" spans="1:7" s="19" customFormat="1" ht="13.5" customHeight="1">
      <c r="A23" s="18"/>
      <c r="B23" s="332" t="s">
        <v>7</v>
      </c>
      <c r="C23" s="48"/>
      <c r="D23" s="113" t="s">
        <v>20</v>
      </c>
      <c r="E23" s="233" t="s">
        <v>4</v>
      </c>
      <c r="F23" s="29" t="s">
        <v>4</v>
      </c>
      <c r="G23" s="47" t="s">
        <v>4</v>
      </c>
    </row>
    <row r="24" spans="2:7" ht="22.5" customHeight="1">
      <c r="B24" s="333"/>
      <c r="C24" s="53" t="s">
        <v>39</v>
      </c>
      <c r="D24" s="154">
        <v>10685</v>
      </c>
      <c r="E24" s="234">
        <v>9260</v>
      </c>
      <c r="F24" s="180">
        <v>1213</v>
      </c>
      <c r="G24" s="181">
        <v>1644</v>
      </c>
    </row>
    <row r="25" spans="2:7" ht="22.5" customHeight="1">
      <c r="B25" s="333"/>
      <c r="C25" s="54" t="s">
        <v>40</v>
      </c>
      <c r="D25" s="154">
        <v>106570</v>
      </c>
      <c r="E25" s="234">
        <v>3367</v>
      </c>
      <c r="F25" s="180">
        <v>526</v>
      </c>
      <c r="G25" s="181">
        <v>429</v>
      </c>
    </row>
    <row r="26" spans="2:7" ht="22.5" customHeight="1">
      <c r="B26" s="333"/>
      <c r="C26" s="54" t="s">
        <v>41</v>
      </c>
      <c r="D26" s="154">
        <v>172254</v>
      </c>
      <c r="E26" s="234">
        <v>6601</v>
      </c>
      <c r="F26" s="180">
        <v>1417</v>
      </c>
      <c r="G26" s="181">
        <v>779</v>
      </c>
    </row>
    <row r="27" spans="2:7" ht="22.5" customHeight="1">
      <c r="B27" s="333"/>
      <c r="C27" s="55" t="s">
        <v>14</v>
      </c>
      <c r="D27" s="237">
        <v>37039</v>
      </c>
      <c r="E27" s="234">
        <v>9742</v>
      </c>
      <c r="F27" s="180">
        <v>495</v>
      </c>
      <c r="G27" s="181">
        <v>334</v>
      </c>
    </row>
    <row r="28" spans="2:7" ht="22.5" customHeight="1" thickBot="1">
      <c r="B28" s="334"/>
      <c r="C28" s="52" t="s">
        <v>45</v>
      </c>
      <c r="D28" s="238">
        <f>SUM(D24:D27)</f>
        <v>326548</v>
      </c>
      <c r="E28" s="236">
        <f>SUM(E24:E27)</f>
        <v>28970</v>
      </c>
      <c r="F28" s="184">
        <f>SUM(F24:F27)</f>
        <v>3651</v>
      </c>
      <c r="G28" s="185">
        <f>SUM(G24:G27)</f>
        <v>3186</v>
      </c>
    </row>
    <row r="29" spans="1:7" s="19" customFormat="1" ht="13.5" customHeight="1">
      <c r="A29" s="18"/>
      <c r="B29" s="332" t="s">
        <v>8</v>
      </c>
      <c r="C29" s="48"/>
      <c r="D29" s="113" t="s">
        <v>20</v>
      </c>
      <c r="E29" s="233" t="s">
        <v>4</v>
      </c>
      <c r="F29" s="29" t="s">
        <v>4</v>
      </c>
      <c r="G29" s="47" t="s">
        <v>4</v>
      </c>
    </row>
    <row r="30" spans="2:7" ht="22.5" customHeight="1">
      <c r="B30" s="333"/>
      <c r="C30" s="53" t="s">
        <v>39</v>
      </c>
      <c r="D30" s="154">
        <v>8010</v>
      </c>
      <c r="E30" s="234">
        <v>6535</v>
      </c>
      <c r="F30" s="180">
        <v>916</v>
      </c>
      <c r="G30" s="181">
        <v>766</v>
      </c>
    </row>
    <row r="31" spans="2:7" ht="22.5" customHeight="1">
      <c r="B31" s="333"/>
      <c r="C31" s="54" t="s">
        <v>40</v>
      </c>
      <c r="D31" s="154">
        <v>71103</v>
      </c>
      <c r="E31" s="234">
        <v>5179</v>
      </c>
      <c r="F31" s="180">
        <v>354</v>
      </c>
      <c r="G31" s="181">
        <v>71</v>
      </c>
    </row>
    <row r="32" spans="2:7" ht="22.5" customHeight="1">
      <c r="B32" s="333"/>
      <c r="C32" s="54" t="s">
        <v>41</v>
      </c>
      <c r="D32" s="154">
        <v>125239</v>
      </c>
      <c r="E32" s="234">
        <v>9941</v>
      </c>
      <c r="F32" s="180">
        <v>1511</v>
      </c>
      <c r="G32" s="181">
        <v>605</v>
      </c>
    </row>
    <row r="33" spans="2:7" ht="22.5" customHeight="1">
      <c r="B33" s="333"/>
      <c r="C33" s="55" t="s">
        <v>14</v>
      </c>
      <c r="D33" s="237">
        <v>25167</v>
      </c>
      <c r="E33" s="234">
        <v>5308</v>
      </c>
      <c r="F33" s="180">
        <v>474</v>
      </c>
      <c r="G33" s="181">
        <v>238</v>
      </c>
    </row>
    <row r="34" spans="2:7" ht="22.5" customHeight="1" thickBot="1">
      <c r="B34" s="334"/>
      <c r="C34" s="52" t="s">
        <v>45</v>
      </c>
      <c r="D34" s="238">
        <f>SUM(D30:D33)</f>
        <v>229519</v>
      </c>
      <c r="E34" s="236">
        <f>SUM(E30:E33)</f>
        <v>26963</v>
      </c>
      <c r="F34" s="184">
        <f>SUM(F30:F33)</f>
        <v>3255</v>
      </c>
      <c r="G34" s="185">
        <f>SUM(G30:G33)</f>
        <v>1680</v>
      </c>
    </row>
    <row r="35" spans="1:7" s="19" customFormat="1" ht="13.5" customHeight="1">
      <c r="A35" s="18"/>
      <c r="B35" s="332" t="s">
        <v>9</v>
      </c>
      <c r="C35" s="48"/>
      <c r="D35" s="113" t="s">
        <v>20</v>
      </c>
      <c r="E35" s="233" t="s">
        <v>4</v>
      </c>
      <c r="F35" s="29" t="s">
        <v>4</v>
      </c>
      <c r="G35" s="47" t="s">
        <v>4</v>
      </c>
    </row>
    <row r="36" spans="2:7" ht="22.5" customHeight="1">
      <c r="B36" s="333"/>
      <c r="C36" s="53" t="s">
        <v>39</v>
      </c>
      <c r="D36" s="154">
        <v>21</v>
      </c>
      <c r="E36" s="234">
        <v>26</v>
      </c>
      <c r="F36" s="180">
        <v>2</v>
      </c>
      <c r="G36" s="181">
        <v>1</v>
      </c>
    </row>
    <row r="37" spans="2:7" ht="22.5" customHeight="1">
      <c r="B37" s="333"/>
      <c r="C37" s="54" t="s">
        <v>40</v>
      </c>
      <c r="D37" s="154">
        <v>272</v>
      </c>
      <c r="E37" s="234">
        <v>4</v>
      </c>
      <c r="F37" s="180">
        <v>0</v>
      </c>
      <c r="G37" s="181">
        <v>0</v>
      </c>
    </row>
    <row r="38" spans="2:7" ht="22.5" customHeight="1">
      <c r="B38" s="333"/>
      <c r="C38" s="54" t="s">
        <v>41</v>
      </c>
      <c r="D38" s="154">
        <v>506</v>
      </c>
      <c r="E38" s="234">
        <v>33</v>
      </c>
      <c r="F38" s="180">
        <v>8</v>
      </c>
      <c r="G38" s="181">
        <v>2</v>
      </c>
    </row>
    <row r="39" spans="2:7" ht="22.5" customHeight="1">
      <c r="B39" s="333"/>
      <c r="C39" s="55" t="s">
        <v>14</v>
      </c>
      <c r="D39" s="237">
        <v>126</v>
      </c>
      <c r="E39" s="234">
        <v>27</v>
      </c>
      <c r="F39" s="180">
        <v>0</v>
      </c>
      <c r="G39" s="181">
        <v>2</v>
      </c>
    </row>
    <row r="40" spans="2:7" ht="22.5" customHeight="1" thickBot="1">
      <c r="B40" s="334"/>
      <c r="C40" s="52" t="s">
        <v>45</v>
      </c>
      <c r="D40" s="238">
        <f>SUM(D36:D39)</f>
        <v>925</v>
      </c>
      <c r="E40" s="236">
        <f>SUM(E36:E39)</f>
        <v>90</v>
      </c>
      <c r="F40" s="184">
        <f>SUM(F36:F39)</f>
        <v>10</v>
      </c>
      <c r="G40" s="185">
        <f>SUM(G36:G39)</f>
        <v>5</v>
      </c>
    </row>
    <row r="41" spans="1:7" s="19" customFormat="1" ht="13.5" customHeight="1">
      <c r="A41" s="18"/>
      <c r="B41" s="332" t="s">
        <v>108</v>
      </c>
      <c r="C41" s="48"/>
      <c r="D41" s="113" t="s">
        <v>20</v>
      </c>
      <c r="E41" s="233" t="s">
        <v>4</v>
      </c>
      <c r="F41" s="29" t="s">
        <v>4</v>
      </c>
      <c r="G41" s="47" t="s">
        <v>4</v>
      </c>
    </row>
    <row r="42" spans="2:7" ht="22.5" customHeight="1">
      <c r="B42" s="333"/>
      <c r="C42" s="53" t="s">
        <v>39</v>
      </c>
      <c r="D42" s="154">
        <v>1024</v>
      </c>
      <c r="E42" s="234">
        <v>837</v>
      </c>
      <c r="F42" s="180">
        <v>145</v>
      </c>
      <c r="G42" s="181">
        <v>114</v>
      </c>
    </row>
    <row r="43" spans="2:7" ht="22.5" customHeight="1">
      <c r="B43" s="333"/>
      <c r="C43" s="54" t="s">
        <v>40</v>
      </c>
      <c r="D43" s="154">
        <v>21923</v>
      </c>
      <c r="E43" s="234">
        <v>938</v>
      </c>
      <c r="F43" s="180">
        <v>280</v>
      </c>
      <c r="G43" s="181">
        <v>63</v>
      </c>
    </row>
    <row r="44" spans="2:7" ht="22.5" customHeight="1">
      <c r="B44" s="333"/>
      <c r="C44" s="54" t="s">
        <v>41</v>
      </c>
      <c r="D44" s="154">
        <v>15315</v>
      </c>
      <c r="E44" s="234">
        <v>1110</v>
      </c>
      <c r="F44" s="180">
        <v>291</v>
      </c>
      <c r="G44" s="181">
        <v>87</v>
      </c>
    </row>
    <row r="45" spans="2:7" ht="22.5" customHeight="1">
      <c r="B45" s="333"/>
      <c r="C45" s="55" t="s">
        <v>14</v>
      </c>
      <c r="D45" s="237">
        <v>4601</v>
      </c>
      <c r="E45" s="234">
        <v>1013</v>
      </c>
      <c r="F45" s="180">
        <v>122</v>
      </c>
      <c r="G45" s="181">
        <v>52</v>
      </c>
    </row>
    <row r="46" spans="2:7" ht="22.5" customHeight="1" thickBot="1">
      <c r="B46" s="334"/>
      <c r="C46" s="52" t="s">
        <v>45</v>
      </c>
      <c r="D46" s="238">
        <f>SUM(D42:D45)</f>
        <v>42863</v>
      </c>
      <c r="E46" s="236">
        <f>SUM(E42:E45)</f>
        <v>3898</v>
      </c>
      <c r="F46" s="184">
        <f>SUM(F42:F45)</f>
        <v>838</v>
      </c>
      <c r="G46" s="185">
        <f>SUM(G42:G45)</f>
        <v>316</v>
      </c>
    </row>
    <row r="47" spans="1:7" s="19" customFormat="1" ht="13.5" customHeight="1">
      <c r="A47" s="18"/>
      <c r="B47" s="332" t="s">
        <v>44</v>
      </c>
      <c r="C47" s="48"/>
      <c r="D47" s="113" t="s">
        <v>20</v>
      </c>
      <c r="E47" s="233" t="s">
        <v>4</v>
      </c>
      <c r="F47" s="29" t="s">
        <v>4</v>
      </c>
      <c r="G47" s="47" t="s">
        <v>4</v>
      </c>
    </row>
    <row r="48" spans="2:7" ht="22.5" customHeight="1">
      <c r="B48" s="333"/>
      <c r="C48" s="53" t="s">
        <v>39</v>
      </c>
      <c r="D48" s="154">
        <f aca="true" t="shared" si="1" ref="D48:E52">D18+D24+D30+D36+D42</f>
        <v>41776</v>
      </c>
      <c r="E48" s="234">
        <f t="shared" si="1"/>
        <v>38479</v>
      </c>
      <c r="F48" s="180">
        <f aca="true" t="shared" si="2" ref="F48:G52">F18+F24+F30+F36+F42</f>
        <v>5533</v>
      </c>
      <c r="G48" s="181">
        <f t="shared" si="2"/>
        <v>6478</v>
      </c>
    </row>
    <row r="49" spans="2:7" ht="22.5" customHeight="1">
      <c r="B49" s="333"/>
      <c r="C49" s="54" t="s">
        <v>40</v>
      </c>
      <c r="D49" s="154">
        <f t="shared" si="1"/>
        <v>458947</v>
      </c>
      <c r="E49" s="234">
        <f t="shared" si="1"/>
        <v>21363</v>
      </c>
      <c r="F49" s="180">
        <f t="shared" si="2"/>
        <v>3008</v>
      </c>
      <c r="G49" s="181">
        <f t="shared" si="2"/>
        <v>2110</v>
      </c>
    </row>
    <row r="50" spans="2:7" ht="22.5" customHeight="1">
      <c r="B50" s="333"/>
      <c r="C50" s="54" t="s">
        <v>41</v>
      </c>
      <c r="D50" s="154">
        <f t="shared" si="1"/>
        <v>551143</v>
      </c>
      <c r="E50" s="234">
        <f t="shared" si="1"/>
        <v>25174</v>
      </c>
      <c r="F50" s="180">
        <f t="shared" si="2"/>
        <v>5301</v>
      </c>
      <c r="G50" s="181">
        <f t="shared" si="2"/>
        <v>2693</v>
      </c>
    </row>
    <row r="51" spans="2:7" ht="22.5" customHeight="1">
      <c r="B51" s="333"/>
      <c r="C51" s="55" t="s">
        <v>14</v>
      </c>
      <c r="D51" s="154">
        <f t="shared" si="1"/>
        <v>134603</v>
      </c>
      <c r="E51" s="234">
        <f t="shared" si="1"/>
        <v>31107</v>
      </c>
      <c r="F51" s="180">
        <f t="shared" si="2"/>
        <v>1960</v>
      </c>
      <c r="G51" s="181">
        <f t="shared" si="2"/>
        <v>1263</v>
      </c>
    </row>
    <row r="52" spans="2:7" ht="22.5" customHeight="1" thickBot="1">
      <c r="B52" s="334"/>
      <c r="C52" s="52" t="s">
        <v>45</v>
      </c>
      <c r="D52" s="238">
        <f t="shared" si="1"/>
        <v>1186469</v>
      </c>
      <c r="E52" s="236">
        <f t="shared" si="1"/>
        <v>116123</v>
      </c>
      <c r="F52" s="184">
        <f t="shared" si="2"/>
        <v>15802</v>
      </c>
      <c r="G52" s="185">
        <f t="shared" si="2"/>
        <v>12544</v>
      </c>
    </row>
    <row r="53" ht="17.25" customHeight="1">
      <c r="B53" s="10" t="s">
        <v>83</v>
      </c>
    </row>
    <row r="54" ht="17.25" customHeight="1">
      <c r="C54" s="226" t="s">
        <v>153</v>
      </c>
    </row>
    <row r="55" spans="3:11" ht="17.25" customHeight="1">
      <c r="C55" s="226" t="s">
        <v>154</v>
      </c>
      <c r="D55" s="225"/>
      <c r="E55" s="225"/>
      <c r="F55" s="225"/>
      <c r="G55" s="225"/>
      <c r="H55" s="225"/>
      <c r="I55" s="225"/>
      <c r="J55" s="78"/>
      <c r="K55" s="78"/>
    </row>
    <row r="56" ht="12">
      <c r="B56" s="10" t="s">
        <v>84</v>
      </c>
    </row>
    <row r="57" ht="12">
      <c r="B57" s="10" t="s">
        <v>145</v>
      </c>
    </row>
    <row r="58" ht="12">
      <c r="B58" s="10" t="s">
        <v>143</v>
      </c>
    </row>
    <row r="59" spans="2:10" ht="39.75" customHeight="1">
      <c r="B59" s="325" t="s">
        <v>144</v>
      </c>
      <c r="C59" s="325"/>
      <c r="D59" s="325"/>
      <c r="E59" s="325"/>
      <c r="F59" s="325"/>
      <c r="G59" s="325"/>
      <c r="H59" s="325"/>
      <c r="I59" s="325"/>
      <c r="J59" s="325"/>
    </row>
  </sheetData>
  <mergeCells count="27">
    <mergeCell ref="G14:G15"/>
    <mergeCell ref="B11:C11"/>
    <mergeCell ref="B59:J59"/>
    <mergeCell ref="B35:B40"/>
    <mergeCell ref="D14:D15"/>
    <mergeCell ref="B17:B22"/>
    <mergeCell ref="B23:B28"/>
    <mergeCell ref="E14:E15"/>
    <mergeCell ref="F14:F15"/>
    <mergeCell ref="B16:C16"/>
    <mergeCell ref="I2:I3"/>
    <mergeCell ref="B6:C6"/>
    <mergeCell ref="B3:C3"/>
    <mergeCell ref="F2:F3"/>
    <mergeCell ref="G2:G3"/>
    <mergeCell ref="B4:C4"/>
    <mergeCell ref="H2:H3"/>
    <mergeCell ref="D2:D3"/>
    <mergeCell ref="E2:E3"/>
    <mergeCell ref="B29:B34"/>
    <mergeCell ref="B47:B52"/>
    <mergeCell ref="B41:B46"/>
    <mergeCell ref="B7:C7"/>
    <mergeCell ref="B8:C8"/>
    <mergeCell ref="B10:C10"/>
    <mergeCell ref="B15:C15"/>
    <mergeCell ref="B9:C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34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2.375" style="10" customWidth="1"/>
    <col min="2" max="2" width="2.50390625" style="10" customWidth="1"/>
    <col min="3" max="3" width="10.75390625" style="10" customWidth="1"/>
    <col min="4" max="4" width="14.75390625" style="10" customWidth="1"/>
    <col min="5" max="5" width="16.625" style="10" customWidth="1"/>
    <col min="6" max="13" width="14.75390625" style="10" customWidth="1"/>
    <col min="14" max="16384" width="8.00390625" style="10" customWidth="1"/>
  </cols>
  <sheetData>
    <row r="1" spans="1:12" ht="18" thickBot="1">
      <c r="A1" s="14" t="s">
        <v>122</v>
      </c>
      <c r="B1" s="65"/>
      <c r="C1" s="1"/>
      <c r="D1" s="66"/>
      <c r="E1" s="66"/>
      <c r="F1" s="66"/>
      <c r="G1" s="66"/>
      <c r="H1" s="1"/>
      <c r="I1" s="1"/>
      <c r="J1" s="65"/>
      <c r="K1" s="67"/>
      <c r="L1" s="1"/>
    </row>
    <row r="2" spans="1:13" ht="25.5" customHeight="1">
      <c r="A2" s="14"/>
      <c r="B2" s="68"/>
      <c r="C2" s="69"/>
      <c r="D2" s="404" t="s">
        <v>123</v>
      </c>
      <c r="E2" s="404" t="s">
        <v>53</v>
      </c>
      <c r="F2" s="387" t="s">
        <v>49</v>
      </c>
      <c r="G2" s="373" t="s">
        <v>17</v>
      </c>
      <c r="H2" s="368" t="s">
        <v>54</v>
      </c>
      <c r="I2" s="369"/>
      <c r="J2" s="369"/>
      <c r="K2" s="370"/>
      <c r="L2" s="371" t="s">
        <v>50</v>
      </c>
      <c r="M2" s="373" t="s">
        <v>17</v>
      </c>
    </row>
    <row r="3" spans="1:13" ht="25.5" customHeight="1">
      <c r="A3" s="4"/>
      <c r="B3" s="70"/>
      <c r="C3" s="71"/>
      <c r="D3" s="405"/>
      <c r="E3" s="405"/>
      <c r="F3" s="388"/>
      <c r="G3" s="389"/>
      <c r="H3" s="375" t="s">
        <v>51</v>
      </c>
      <c r="I3" s="377" t="s">
        <v>17</v>
      </c>
      <c r="J3" s="379" t="s">
        <v>52</v>
      </c>
      <c r="K3" s="381" t="s">
        <v>17</v>
      </c>
      <c r="L3" s="372"/>
      <c r="M3" s="374"/>
    </row>
    <row r="4" spans="1:13" ht="25.5" customHeight="1">
      <c r="A4" s="4"/>
      <c r="B4" s="70"/>
      <c r="C4" s="71"/>
      <c r="D4" s="405"/>
      <c r="E4" s="405"/>
      <c r="F4" s="388"/>
      <c r="G4" s="389"/>
      <c r="H4" s="376"/>
      <c r="I4" s="378"/>
      <c r="J4" s="380"/>
      <c r="K4" s="382"/>
      <c r="L4" s="372"/>
      <c r="M4" s="374"/>
    </row>
    <row r="5" spans="1:13" ht="14.25" thickBot="1">
      <c r="A5" s="7"/>
      <c r="B5" s="396" t="s">
        <v>2</v>
      </c>
      <c r="C5" s="397"/>
      <c r="D5" s="249" t="s">
        <v>63</v>
      </c>
      <c r="E5" s="279" t="s">
        <v>124</v>
      </c>
      <c r="F5" s="73" t="s">
        <v>125</v>
      </c>
      <c r="G5" s="74" t="s">
        <v>157</v>
      </c>
      <c r="H5" s="73" t="s">
        <v>126</v>
      </c>
      <c r="I5" s="72" t="s">
        <v>127</v>
      </c>
      <c r="J5" s="73" t="s">
        <v>128</v>
      </c>
      <c r="K5" s="74" t="s">
        <v>129</v>
      </c>
      <c r="L5" s="75" t="s">
        <v>130</v>
      </c>
      <c r="M5" s="74" t="s">
        <v>131</v>
      </c>
    </row>
    <row r="6" spans="1:13" ht="12" customHeight="1">
      <c r="A6" s="64"/>
      <c r="B6" s="76"/>
      <c r="C6" s="256"/>
      <c r="D6" s="250" t="s">
        <v>3</v>
      </c>
      <c r="E6" s="241" t="s">
        <v>27</v>
      </c>
      <c r="F6" s="128" t="s">
        <v>27</v>
      </c>
      <c r="G6" s="133" t="s">
        <v>65</v>
      </c>
      <c r="H6" s="128" t="s">
        <v>27</v>
      </c>
      <c r="I6" s="129" t="s">
        <v>65</v>
      </c>
      <c r="J6" s="130" t="s">
        <v>27</v>
      </c>
      <c r="K6" s="131" t="s">
        <v>65</v>
      </c>
      <c r="L6" s="132" t="s">
        <v>3</v>
      </c>
      <c r="M6" s="133" t="s">
        <v>64</v>
      </c>
    </row>
    <row r="7" spans="1:13" ht="25.5" customHeight="1">
      <c r="A7" s="77"/>
      <c r="B7" s="398" t="s">
        <v>6</v>
      </c>
      <c r="C7" s="399"/>
      <c r="D7" s="251">
        <v>22057</v>
      </c>
      <c r="E7" s="242">
        <v>401027</v>
      </c>
      <c r="F7" s="186">
        <v>155017</v>
      </c>
      <c r="G7" s="171">
        <f aca="true" t="shared" si="0" ref="G7:G15">IF($E7&gt;0,F7/$E7,"-")</f>
        <v>0.3865500327908096</v>
      </c>
      <c r="H7" s="186">
        <v>69720</v>
      </c>
      <c r="I7" s="170">
        <f>IF($F7&gt;0,H7/$F7,"-")</f>
        <v>0.4497571234122709</v>
      </c>
      <c r="J7" s="186">
        <f>+F7-H7</f>
        <v>85297</v>
      </c>
      <c r="K7" s="171">
        <f>IF($F7&gt;0,J7/$F7,"-")</f>
        <v>0.5502428765877291</v>
      </c>
      <c r="L7" s="190">
        <v>11521</v>
      </c>
      <c r="M7" s="171">
        <f>IF($D7&gt;0,L7/$D7,"-")</f>
        <v>0.5223285124903658</v>
      </c>
    </row>
    <row r="8" spans="1:13" ht="25.5" customHeight="1">
      <c r="A8" s="77"/>
      <c r="B8" s="390" t="s">
        <v>7</v>
      </c>
      <c r="C8" s="391"/>
      <c r="D8" s="252">
        <v>10076</v>
      </c>
      <c r="E8" s="243">
        <v>226751</v>
      </c>
      <c r="F8" s="187">
        <v>109266</v>
      </c>
      <c r="G8" s="173">
        <f t="shared" si="0"/>
        <v>0.48187659591357923</v>
      </c>
      <c r="H8" s="187">
        <v>62904</v>
      </c>
      <c r="I8" s="172">
        <f aca="true" t="shared" si="1" ref="I8:K15">IF($F8&gt;0,H8/$F8,"-")</f>
        <v>0.5756960079073088</v>
      </c>
      <c r="J8" s="187">
        <f aca="true" t="shared" si="2" ref="J8:J15">+F8-H8</f>
        <v>46362</v>
      </c>
      <c r="K8" s="173">
        <f t="shared" si="1"/>
        <v>0.4243039920926912</v>
      </c>
      <c r="L8" s="191">
        <v>5667</v>
      </c>
      <c r="M8" s="173">
        <f aca="true" t="shared" si="3" ref="M8:M15">IF($D8&gt;0,L8/$D8,"-")</f>
        <v>0.5624255657006749</v>
      </c>
    </row>
    <row r="9" spans="1:13" ht="25.5" customHeight="1">
      <c r="A9" s="77"/>
      <c r="B9" s="390" t="s">
        <v>8</v>
      </c>
      <c r="C9" s="391"/>
      <c r="D9" s="252">
        <v>3949</v>
      </c>
      <c r="E9" s="243">
        <v>182376</v>
      </c>
      <c r="F9" s="187">
        <v>49913</v>
      </c>
      <c r="G9" s="173">
        <f t="shared" si="0"/>
        <v>0.2736818441022942</v>
      </c>
      <c r="H9" s="187">
        <v>33301</v>
      </c>
      <c r="I9" s="172">
        <f t="shared" si="1"/>
        <v>0.6671808947568769</v>
      </c>
      <c r="J9" s="187">
        <f t="shared" si="2"/>
        <v>16612</v>
      </c>
      <c r="K9" s="173">
        <f t="shared" si="1"/>
        <v>0.332819105243123</v>
      </c>
      <c r="L9" s="191">
        <v>2565</v>
      </c>
      <c r="M9" s="173">
        <f t="shared" si="3"/>
        <v>0.6495315269688529</v>
      </c>
    </row>
    <row r="10" spans="1:13" ht="25.5" customHeight="1">
      <c r="A10" s="77"/>
      <c r="B10" s="390" t="s">
        <v>9</v>
      </c>
      <c r="C10" s="391"/>
      <c r="D10" s="252">
        <v>17</v>
      </c>
      <c r="E10" s="243">
        <v>592</v>
      </c>
      <c r="F10" s="187">
        <v>186</v>
      </c>
      <c r="G10" s="173">
        <f t="shared" si="0"/>
        <v>0.3141891891891892</v>
      </c>
      <c r="H10" s="187">
        <v>124</v>
      </c>
      <c r="I10" s="172">
        <f t="shared" si="1"/>
        <v>0.6666666666666666</v>
      </c>
      <c r="J10" s="187">
        <f t="shared" si="2"/>
        <v>62</v>
      </c>
      <c r="K10" s="173">
        <f t="shared" si="1"/>
        <v>0.3333333333333333</v>
      </c>
      <c r="L10" s="191">
        <v>9</v>
      </c>
      <c r="M10" s="173">
        <f t="shared" si="3"/>
        <v>0.5294117647058824</v>
      </c>
    </row>
    <row r="11" spans="1:13" ht="25.5" customHeight="1">
      <c r="A11" s="77"/>
      <c r="B11" s="392" t="s">
        <v>108</v>
      </c>
      <c r="C11" s="257" t="s">
        <v>10</v>
      </c>
      <c r="D11" s="252">
        <v>68</v>
      </c>
      <c r="E11" s="243">
        <v>3068</v>
      </c>
      <c r="F11" s="187">
        <v>1362</v>
      </c>
      <c r="G11" s="173">
        <f t="shared" si="0"/>
        <v>0.4439374185136897</v>
      </c>
      <c r="H11" s="187">
        <v>944</v>
      </c>
      <c r="I11" s="172">
        <f t="shared" si="1"/>
        <v>0.6930983847283406</v>
      </c>
      <c r="J11" s="187">
        <f t="shared" si="2"/>
        <v>418</v>
      </c>
      <c r="K11" s="173">
        <f t="shared" si="1"/>
        <v>0.3069016152716593</v>
      </c>
      <c r="L11" s="191">
        <v>49</v>
      </c>
      <c r="M11" s="173">
        <f t="shared" si="3"/>
        <v>0.7205882352941176</v>
      </c>
    </row>
    <row r="12" spans="1:13" ht="25.5" customHeight="1">
      <c r="A12" s="77"/>
      <c r="B12" s="393"/>
      <c r="C12" s="257" t="s">
        <v>23</v>
      </c>
      <c r="D12" s="252">
        <v>100</v>
      </c>
      <c r="E12" s="243">
        <v>4135</v>
      </c>
      <c r="F12" s="187">
        <v>1428</v>
      </c>
      <c r="G12" s="173">
        <f t="shared" si="0"/>
        <v>0.34534461910519954</v>
      </c>
      <c r="H12" s="187">
        <v>949</v>
      </c>
      <c r="I12" s="172">
        <f t="shared" si="1"/>
        <v>0.6645658263305322</v>
      </c>
      <c r="J12" s="187">
        <f t="shared" si="2"/>
        <v>479</v>
      </c>
      <c r="K12" s="173">
        <f t="shared" si="1"/>
        <v>0.33543417366946776</v>
      </c>
      <c r="L12" s="191">
        <v>77</v>
      </c>
      <c r="M12" s="173">
        <f t="shared" si="3"/>
        <v>0.77</v>
      </c>
    </row>
    <row r="13" spans="1:13" ht="25.5" customHeight="1">
      <c r="A13" s="77"/>
      <c r="B13" s="393"/>
      <c r="C13" s="257" t="s">
        <v>11</v>
      </c>
      <c r="D13" s="253">
        <v>783</v>
      </c>
      <c r="E13" s="243">
        <v>54431</v>
      </c>
      <c r="F13" s="187">
        <v>23752</v>
      </c>
      <c r="G13" s="173">
        <f t="shared" si="0"/>
        <v>0.43636898091161286</v>
      </c>
      <c r="H13" s="187">
        <v>12791</v>
      </c>
      <c r="I13" s="172">
        <f t="shared" si="1"/>
        <v>0.5385230717413271</v>
      </c>
      <c r="J13" s="187">
        <f t="shared" si="2"/>
        <v>10961</v>
      </c>
      <c r="K13" s="173">
        <f t="shared" si="1"/>
        <v>0.461476928258673</v>
      </c>
      <c r="L13" s="191">
        <v>527</v>
      </c>
      <c r="M13" s="173">
        <f t="shared" si="3"/>
        <v>0.6730523627075351</v>
      </c>
    </row>
    <row r="14" spans="1:13" ht="25.5" customHeight="1" thickBot="1">
      <c r="A14" s="77"/>
      <c r="B14" s="393"/>
      <c r="C14" s="257" t="s">
        <v>12</v>
      </c>
      <c r="D14" s="254">
        <f>SUM(D11:D13)</f>
        <v>951</v>
      </c>
      <c r="E14" s="244">
        <f>SUM(E11:E13)</f>
        <v>61634</v>
      </c>
      <c r="F14" s="239">
        <f>SUM(F11:F13)</f>
        <v>26542</v>
      </c>
      <c r="G14" s="176">
        <f t="shared" si="0"/>
        <v>0.4306389330564299</v>
      </c>
      <c r="H14" s="188">
        <f>SUM(H11:H13)</f>
        <v>14684</v>
      </c>
      <c r="I14" s="174">
        <f t="shared" si="1"/>
        <v>0.5532363800768593</v>
      </c>
      <c r="J14" s="188">
        <f t="shared" si="2"/>
        <v>11858</v>
      </c>
      <c r="K14" s="175">
        <f t="shared" si="1"/>
        <v>0.4467636199231407</v>
      </c>
      <c r="L14" s="192">
        <f>SUM(L11:L13)</f>
        <v>653</v>
      </c>
      <c r="M14" s="176">
        <f t="shared" si="3"/>
        <v>0.68664563617245</v>
      </c>
    </row>
    <row r="15" spans="1:13" ht="25.5" customHeight="1" thickBot="1">
      <c r="A15" s="77"/>
      <c r="B15" s="394" t="s">
        <v>18</v>
      </c>
      <c r="C15" s="395"/>
      <c r="D15" s="255">
        <f>SUM(D7:D13)</f>
        <v>37050</v>
      </c>
      <c r="E15" s="245">
        <f>SUM(E7:E13)</f>
        <v>872380</v>
      </c>
      <c r="F15" s="240">
        <f>SUM(F7:F13)</f>
        <v>340924</v>
      </c>
      <c r="G15" s="179">
        <f t="shared" si="0"/>
        <v>0.390797588206974</v>
      </c>
      <c r="H15" s="189">
        <f>SUM(H7:H13)</f>
        <v>180733</v>
      </c>
      <c r="I15" s="177">
        <f t="shared" si="1"/>
        <v>0.5301269491147587</v>
      </c>
      <c r="J15" s="189">
        <f t="shared" si="2"/>
        <v>160191</v>
      </c>
      <c r="K15" s="178">
        <f t="shared" si="1"/>
        <v>0.4698730508852413</v>
      </c>
      <c r="L15" s="193">
        <f>SUM(L7:L13)</f>
        <v>20415</v>
      </c>
      <c r="M15" s="179">
        <f t="shared" si="3"/>
        <v>0.5510121457489878</v>
      </c>
    </row>
    <row r="16" s="280" customFormat="1" ht="25.5" customHeight="1"/>
    <row r="17" spans="1:10" s="2" customFormat="1" ht="21" customHeight="1" thickBot="1">
      <c r="A17" s="14" t="s">
        <v>146</v>
      </c>
      <c r="C17" s="1"/>
      <c r="D17" s="1"/>
      <c r="E17" s="1"/>
      <c r="F17" s="1"/>
      <c r="G17" s="1"/>
      <c r="H17" s="1"/>
      <c r="I17" s="1"/>
      <c r="J17" s="1"/>
    </row>
    <row r="18" spans="1:12" ht="25.5" customHeight="1">
      <c r="A18" s="15"/>
      <c r="B18" s="16"/>
      <c r="C18" s="21"/>
      <c r="D18" s="409" t="s">
        <v>155</v>
      </c>
      <c r="E18" s="385" t="s">
        <v>103</v>
      </c>
      <c r="F18" s="406" t="s">
        <v>17</v>
      </c>
      <c r="G18" s="280"/>
      <c r="H18" s="280"/>
      <c r="I18" s="280"/>
      <c r="J18" s="280"/>
      <c r="K18" s="280"/>
      <c r="L18" s="280"/>
    </row>
    <row r="19" spans="1:12" ht="25.5" customHeight="1">
      <c r="A19" s="18"/>
      <c r="B19" s="330"/>
      <c r="C19" s="331"/>
      <c r="D19" s="410"/>
      <c r="E19" s="386"/>
      <c r="F19" s="407"/>
      <c r="G19" s="280"/>
      <c r="H19" s="280"/>
      <c r="I19" s="280"/>
      <c r="J19" s="280"/>
      <c r="K19" s="280"/>
      <c r="L19" s="280"/>
    </row>
    <row r="20" spans="1:12" ht="14.25" thickBot="1">
      <c r="A20" s="61"/>
      <c r="B20" s="62" t="s">
        <v>98</v>
      </c>
      <c r="C20" s="246"/>
      <c r="D20" s="249" t="s">
        <v>99</v>
      </c>
      <c r="E20" s="246" t="s">
        <v>100</v>
      </c>
      <c r="F20" s="281" t="s">
        <v>101</v>
      </c>
      <c r="G20" s="280"/>
      <c r="H20" s="280"/>
      <c r="I20" s="280"/>
      <c r="J20" s="280"/>
      <c r="K20" s="280"/>
      <c r="L20" s="280"/>
    </row>
    <row r="21" spans="1:12" ht="13.5">
      <c r="A21" s="134"/>
      <c r="B21" s="63"/>
      <c r="C21" s="247"/>
      <c r="D21" s="250" t="s">
        <v>27</v>
      </c>
      <c r="E21" s="282" t="s">
        <v>27</v>
      </c>
      <c r="F21" s="283" t="s">
        <v>102</v>
      </c>
      <c r="G21" s="280"/>
      <c r="H21" s="280"/>
      <c r="I21" s="280"/>
      <c r="J21" s="280"/>
      <c r="K21" s="280"/>
      <c r="L21" s="280"/>
    </row>
    <row r="22" spans="1:12" ht="25.5" customHeight="1">
      <c r="A22" s="9"/>
      <c r="B22" s="317" t="s">
        <v>6</v>
      </c>
      <c r="C22" s="408"/>
      <c r="D22" s="251">
        <v>401027</v>
      </c>
      <c r="E22" s="284">
        <v>105502</v>
      </c>
      <c r="F22" s="285">
        <f>IF($E22&gt;0,E22/$D22,"-")</f>
        <v>0.2630795432726475</v>
      </c>
      <c r="G22" s="280"/>
      <c r="H22" s="280"/>
      <c r="I22" s="280"/>
      <c r="J22" s="280"/>
      <c r="K22" s="280"/>
      <c r="L22" s="280"/>
    </row>
    <row r="23" spans="2:12" ht="25.5" customHeight="1">
      <c r="B23" s="308" t="s">
        <v>7</v>
      </c>
      <c r="C23" s="400"/>
      <c r="D23" s="252">
        <v>226751</v>
      </c>
      <c r="E23" s="284">
        <v>36855</v>
      </c>
      <c r="F23" s="285">
        <f aca="true" t="shared" si="4" ref="F23:F30">IF($E23&gt;0,E23/$D23,"-")</f>
        <v>0.16253511561139752</v>
      </c>
      <c r="G23" s="280"/>
      <c r="H23" s="280"/>
      <c r="I23" s="280"/>
      <c r="J23" s="280"/>
      <c r="K23" s="280"/>
      <c r="L23" s="280"/>
    </row>
    <row r="24" spans="2:12" ht="25.5" customHeight="1">
      <c r="B24" s="308" t="s">
        <v>8</v>
      </c>
      <c r="C24" s="400"/>
      <c r="D24" s="252">
        <v>182376</v>
      </c>
      <c r="E24" s="284">
        <v>19235</v>
      </c>
      <c r="F24" s="285">
        <f t="shared" si="4"/>
        <v>0.10546892134930035</v>
      </c>
      <c r="G24" s="280"/>
      <c r="H24" s="280"/>
      <c r="I24" s="280"/>
      <c r="J24" s="280"/>
      <c r="K24" s="280"/>
      <c r="L24" s="280"/>
    </row>
    <row r="25" spans="2:12" ht="25.5" customHeight="1">
      <c r="B25" s="308" t="s">
        <v>9</v>
      </c>
      <c r="C25" s="400"/>
      <c r="D25" s="252">
        <v>592</v>
      </c>
      <c r="E25" s="284">
        <v>94</v>
      </c>
      <c r="F25" s="285">
        <f t="shared" si="4"/>
        <v>0.15878378378378377</v>
      </c>
      <c r="G25" s="280"/>
      <c r="H25" s="280"/>
      <c r="I25" s="280"/>
      <c r="J25" s="280"/>
      <c r="K25" s="280"/>
      <c r="L25" s="280"/>
    </row>
    <row r="26" spans="2:12" ht="25.5" customHeight="1">
      <c r="B26" s="401" t="s">
        <v>108</v>
      </c>
      <c r="C26" s="24" t="s">
        <v>10</v>
      </c>
      <c r="D26" s="252">
        <v>3068</v>
      </c>
      <c r="E26" s="284">
        <v>557</v>
      </c>
      <c r="F26" s="285">
        <f t="shared" si="4"/>
        <v>0.18155149934810952</v>
      </c>
      <c r="G26" s="280"/>
      <c r="H26" s="280"/>
      <c r="I26" s="280"/>
      <c r="J26" s="280"/>
      <c r="K26" s="280"/>
      <c r="L26" s="280"/>
    </row>
    <row r="27" spans="2:12" ht="25.5" customHeight="1">
      <c r="B27" s="402"/>
      <c r="C27" s="24" t="s">
        <v>23</v>
      </c>
      <c r="D27" s="252">
        <v>4135</v>
      </c>
      <c r="E27" s="284">
        <v>726</v>
      </c>
      <c r="F27" s="285">
        <f t="shared" si="4"/>
        <v>0.17557436517533254</v>
      </c>
      <c r="G27" s="280"/>
      <c r="H27" s="280"/>
      <c r="I27" s="280"/>
      <c r="J27" s="280"/>
      <c r="K27" s="280"/>
      <c r="L27" s="280"/>
    </row>
    <row r="28" spans="2:12" ht="25.5" customHeight="1">
      <c r="B28" s="402"/>
      <c r="C28" s="24" t="s">
        <v>11</v>
      </c>
      <c r="D28" s="253">
        <v>54431</v>
      </c>
      <c r="E28" s="286">
        <v>8713</v>
      </c>
      <c r="F28" s="287">
        <f t="shared" si="4"/>
        <v>0.1600742224100237</v>
      </c>
      <c r="G28" s="280"/>
      <c r="H28" s="280"/>
      <c r="I28" s="280"/>
      <c r="J28" s="280"/>
      <c r="K28" s="280"/>
      <c r="L28" s="280"/>
    </row>
    <row r="29" spans="2:12" ht="25.5" customHeight="1" thickBot="1">
      <c r="B29" s="403"/>
      <c r="C29" s="248" t="s">
        <v>12</v>
      </c>
      <c r="D29" s="254">
        <f>SUM(D26:D28)</f>
        <v>61634</v>
      </c>
      <c r="E29" s="288">
        <f>SUM(E26:E28)</f>
        <v>9996</v>
      </c>
      <c r="F29" s="289">
        <f t="shared" si="4"/>
        <v>0.1621832105655969</v>
      </c>
      <c r="G29" s="280"/>
      <c r="H29" s="280"/>
      <c r="I29" s="280"/>
      <c r="J29" s="280"/>
      <c r="K29" s="280"/>
      <c r="L29" s="280"/>
    </row>
    <row r="30" spans="1:12" ht="25.5" customHeight="1" thickBot="1">
      <c r="A30" s="12"/>
      <c r="B30" s="383" t="s">
        <v>13</v>
      </c>
      <c r="C30" s="384"/>
      <c r="D30" s="255">
        <f>SUM(D22:D28)</f>
        <v>872380</v>
      </c>
      <c r="E30" s="290">
        <f>SUM(E22:E28)</f>
        <v>171682</v>
      </c>
      <c r="F30" s="291">
        <f t="shared" si="4"/>
        <v>0.19679726724592495</v>
      </c>
      <c r="G30" s="280"/>
      <c r="H30" s="280"/>
      <c r="I30" s="280"/>
      <c r="J30" s="280"/>
      <c r="K30" s="280"/>
      <c r="L30" s="280"/>
    </row>
    <row r="31" spans="1:12" ht="18.75">
      <c r="A31" s="12"/>
      <c r="B31" s="10" t="s">
        <v>104</v>
      </c>
      <c r="C31" s="112"/>
      <c r="D31" s="112"/>
      <c r="E31" s="112"/>
      <c r="F31" s="112"/>
      <c r="G31" s="112"/>
      <c r="H31" s="280"/>
      <c r="I31" s="112"/>
      <c r="J31" s="112"/>
      <c r="K31" s="112"/>
      <c r="L31" s="12"/>
    </row>
    <row r="32" spans="2:8" ht="13.5">
      <c r="B32" s="10" t="s">
        <v>105</v>
      </c>
      <c r="H32" s="280"/>
    </row>
    <row r="33" ht="12">
      <c r="B33" s="10" t="s">
        <v>106</v>
      </c>
    </row>
    <row r="34" ht="12">
      <c r="B34" s="10" t="s">
        <v>107</v>
      </c>
    </row>
  </sheetData>
  <mergeCells count="28">
    <mergeCell ref="F18:F19"/>
    <mergeCell ref="B19:C19"/>
    <mergeCell ref="B22:C22"/>
    <mergeCell ref="B23:C23"/>
    <mergeCell ref="D18:D19"/>
    <mergeCell ref="B24:C24"/>
    <mergeCell ref="B25:C25"/>
    <mergeCell ref="B26:B29"/>
    <mergeCell ref="E2:E4"/>
    <mergeCell ref="D2:D4"/>
    <mergeCell ref="B9:C9"/>
    <mergeCell ref="B30:C30"/>
    <mergeCell ref="E18:E19"/>
    <mergeCell ref="F2:F4"/>
    <mergeCell ref="G2:G4"/>
    <mergeCell ref="B10:C10"/>
    <mergeCell ref="B11:B14"/>
    <mergeCell ref="B15:C15"/>
    <mergeCell ref="B5:C5"/>
    <mergeCell ref="B7:C7"/>
    <mergeCell ref="B8:C8"/>
    <mergeCell ref="H2:K2"/>
    <mergeCell ref="L2:L4"/>
    <mergeCell ref="M2:M4"/>
    <mergeCell ref="H3:H4"/>
    <mergeCell ref="I3:I4"/>
    <mergeCell ref="J3:J4"/>
    <mergeCell ref="K3:K4"/>
  </mergeCells>
  <printOptions/>
  <pageMargins left="0.75" right="0.75" top="1" bottom="1" header="0.512" footer="0.512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2008-07-28T02:45:47Z</cp:lastPrinted>
  <dcterms:created xsi:type="dcterms:W3CDTF">2002-07-18T06:56:44Z</dcterms:created>
  <dcterms:modified xsi:type="dcterms:W3CDTF">2008-09-29T01:07:06Z</dcterms:modified>
  <cp:category/>
  <cp:version/>
  <cp:contentType/>
  <cp:contentStatus/>
</cp:coreProperties>
</file>