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2450" windowHeight="6945" tabRatio="852" activeTab="0"/>
  </bookViews>
  <sheets>
    <sheet name="反映状況調" sheetId="1" r:id="rId1"/>
  </sheets>
  <definedNames>
    <definedName name="_xlnm._FilterDatabase" localSheetId="0" hidden="1">'反映状況調'!$A$8:$V$538</definedName>
    <definedName name="_xlnm.Print_Area" localSheetId="0">'反映状況調'!$A$1:$S$538</definedName>
    <definedName name="_xlnm.Print_Titles" localSheetId="0">'反映状況調'!$4:$7</definedName>
  </definedNames>
  <calcPr fullCalcOnLoad="1"/>
</workbook>
</file>

<file path=xl/sharedStrings.xml><?xml version="1.0" encoding="utf-8"?>
<sst xmlns="http://schemas.openxmlformats.org/spreadsheetml/2006/main" count="5091" uniqueCount="1351">
  <si>
    <t>(項)文化振興費
(大事項)芸術文化の振興に必要な経費</t>
  </si>
  <si>
    <t>(項)科学技術・学術政策推進費
(大事項)産学官連携の推進及び地域科学技術の振興に必要な経費</t>
  </si>
  <si>
    <t>(原子力平和利用調査等事業拠出金事業との統合による効率化）</t>
  </si>
  <si>
    <t>（平成２４年度限りの経費）</t>
  </si>
  <si>
    <t>（国際原子力機関拠出金事業との統合による効率化）</t>
  </si>
  <si>
    <t>（予算積算の見直し等によるコスト削減）</t>
  </si>
  <si>
    <t>（予算積算の見直し等によるコスト削減）</t>
  </si>
  <si>
    <t>予算積算の見直し等によるコスト削減</t>
  </si>
  <si>
    <t>アソシエイトにかかる諸謝金の積算の見直しによる縮減</t>
  </si>
  <si>
    <t>旅費の積算の見直しによる縮減</t>
  </si>
  <si>
    <t>外国人招へい旅費の積算の見直し等による縮減</t>
  </si>
  <si>
    <t>委員手当の積算の見直し等による縮減</t>
  </si>
  <si>
    <t>補助事業費の積算の見直しによる縮減</t>
  </si>
  <si>
    <t>物品購入費の積算の見直し等による縮減</t>
  </si>
  <si>
    <t>独立行政法人放射線医学総合研究所運営費交付金に必要な経費</t>
  </si>
  <si>
    <t>安全・安心な社会の構築に資する科学技術の推進</t>
  </si>
  <si>
    <t>日本映画の創造・交流・発信</t>
  </si>
  <si>
    <t>若手映画作家等の育成</t>
  </si>
  <si>
    <t>メディア芸術の創造・発信</t>
  </si>
  <si>
    <t>(項)科学技術・学術政策推進費
(大事項)科学技術システム改革に必要な経費</t>
  </si>
  <si>
    <t>イノベーション創出の総合的推進</t>
  </si>
  <si>
    <t>予備費使用</t>
  </si>
  <si>
    <t>庁費の積算の見直し等による縮減</t>
  </si>
  <si>
    <t>一般管理費の更なる効率化による縮減</t>
  </si>
  <si>
    <t>仕様内容の見直しや十分な公告期間の確保等による契約の競争性の更なる向上</t>
  </si>
  <si>
    <t>旅費、拠出金の積算の見直し等による縮減</t>
  </si>
  <si>
    <t>諸謝金、旅費、庁費の積算の見直しによる縮減</t>
  </si>
  <si>
    <t>衛星総開発費の見直し等</t>
  </si>
  <si>
    <t>きぼう運用事業の効率化による縮減</t>
  </si>
  <si>
    <t>事業内容の精査によるコスト削減</t>
  </si>
  <si>
    <t>新規プログラムの採択件数の見直し等による縮減</t>
  </si>
  <si>
    <t>職員旅費の積算の見直し等による縮減</t>
  </si>
  <si>
    <t>委員等謝金・旅費の見直し等による縮減</t>
  </si>
  <si>
    <t>傭船費、印刷費及び発送費の積算の見直し等による縮減</t>
  </si>
  <si>
    <t>消耗品費、旅費の積算の見直しによる縮減</t>
  </si>
  <si>
    <t>研究開発局</t>
  </si>
  <si>
    <t>オーダーメイド医療の実現プログラム</t>
  </si>
  <si>
    <t>平成25年度以降復興庁で予算計上</t>
  </si>
  <si>
    <t>(項)教育・科学技術等復興事業費
(大事項)公立文教施設整備に必要な経費</t>
  </si>
  <si>
    <t>(項)教育・科学技術等復興政策費
(大事項)生涯を通じた学習機会の拡大に必要な経費</t>
  </si>
  <si>
    <t>受験者数の実績を踏まえ、問題・解答用紙印刷経費の見直し等による縮減</t>
  </si>
  <si>
    <t>私立学校施設災害復旧（私立大学等）（復興関連事業）</t>
  </si>
  <si>
    <t>私立学校等の教育研究環境整備に向けた取組の推進（復興関連事業）</t>
  </si>
  <si>
    <t>私立学校施設事務経費（復興関連事業）</t>
  </si>
  <si>
    <t>大学病院就業環境改善推進事業</t>
  </si>
  <si>
    <t>独立行政法人大学評価・学位授与機構運営費交付金に必要な経費</t>
  </si>
  <si>
    <t>(項)生涯学習振興費
(大事項)教育改革の推進等に必要な経費</t>
  </si>
  <si>
    <t>芸術家・文化人等による文化発信推進事業－文化庁「文化交流使」の派遣等－</t>
  </si>
  <si>
    <t>国際文化交流・協力推進事業</t>
  </si>
  <si>
    <t>芸術による国際交流活動への支援</t>
  </si>
  <si>
    <t>文化財の国際協力の推進</t>
  </si>
  <si>
    <t>文化政策企画立案</t>
  </si>
  <si>
    <t>仕様書の内容の見直し等による契約の競争性の更なる向上</t>
  </si>
  <si>
    <t>(項)教育・科学技術等復興政策費
(大事項)豊かな心の育成に必要な経費</t>
  </si>
  <si>
    <t>(項)教育・科学技術等復興政策費
(大事項)確かな学力の育成に必要な経費</t>
  </si>
  <si>
    <t>(項)教育・科学技術等復興政策費
(大事項)大学等における教育改革に必要な経費</t>
  </si>
  <si>
    <t>(項)東日本大震災復興独立行政法人国立高等専門学校機構運営費
(大事項)東日本大震災復興に係る独立行政法人国立高等専門学校機構運営費交付金に必要な経費</t>
  </si>
  <si>
    <t>(項)教育・科学技術等復興事業費
(大事項)育英事業に必要な経費</t>
  </si>
  <si>
    <t>(項)教育・科学技術等復興政策費
(大事項)私立学校の振興に必要な経費</t>
  </si>
  <si>
    <t>原子力規制委員会設置後、環境省に移管予定のため環境省においてレビューを実施（環境省事業番号0330）</t>
  </si>
  <si>
    <t>（99.709
の内数）</t>
  </si>
  <si>
    <t>平成25年度以降，環境省に移管予定のため，環境省においてレビューを実施（環境省事業番号396）</t>
  </si>
  <si>
    <t>（不必要となった事業を精査し、真に必要な事業に絞り込むこと）</t>
  </si>
  <si>
    <t>（機器更新完了に伴い事業を精査し▲24百万円反映した。）</t>
  </si>
  <si>
    <t>平成25年度以降，環境省に移管予定のため，環境省においてレビューを実施（環境省事業番号384）</t>
  </si>
  <si>
    <t>平成25年度以降，環境省に移管予定のため，環境省においてレビューを実施（環境省事業番号385）</t>
  </si>
  <si>
    <t>平成25年度以降，環境省に移管予定のため，環境省においてレビューを実施（環境省事業番号388）</t>
  </si>
  <si>
    <t>平成25年度以降，環境省に移管予定のため，環境省においてレビューを実施（環境省事業番号387）</t>
  </si>
  <si>
    <t>（全て一者応札となっていることから，手続きの実効性，必要性等について検討すること。）</t>
  </si>
  <si>
    <t>（予算監視・効率化チームの所見を踏まえ事業内容の精査を行い、平成２４年度に実施したSPEEDIネットワークシステムの強化の為の経費の見直しを行うことで平成25年度概算要求において▲25百万円反映した。）</t>
  </si>
  <si>
    <t>平成25年度以降，環境省に移管予定のため，環境省においてレビューを実施（環境省事業番号390）</t>
  </si>
  <si>
    <t>平成25年度以降，環境省に移管予定のため，環境省においてレビューを実施（環境省事業番号389）</t>
  </si>
  <si>
    <t>平成25年度以降，環境省に移管予定のため，環境省においてレビューを実施（環境省事業番号391）</t>
  </si>
  <si>
    <t>平成25年度以降，環境省に移管予定のため，環境省においてレビューを実施（環境省事業番号0383）</t>
  </si>
  <si>
    <t>(抜本的改善)</t>
  </si>
  <si>
    <t>（類似事業を統合し、効果的・効率的な事業運営に努めること）</t>
  </si>
  <si>
    <t>(廃止)</t>
  </si>
  <si>
    <t>（廃止）</t>
  </si>
  <si>
    <t>平成25年度以降，環境省に移管予定のため，環境省においてレビューを実施（環境省事業番号394）</t>
  </si>
  <si>
    <t>（原子力発電施設等緊急時安全対策交付金（環境省事業番号341)と統合）</t>
  </si>
  <si>
    <t>平成25年度以降，環境省に移管予定のため，環境省においてレビューを実施（環境省事業番号397）</t>
  </si>
  <si>
    <t>平成25年度以降，環境省に移管予定のため，環境省においてレビューを実施（環境省事業番号395）</t>
  </si>
  <si>
    <t>平成25年度以降，環境省に移管予定のため，環境省においてレビューを実施（環境省事業番号392）</t>
  </si>
  <si>
    <t>平成25年度以降，環境省に移管予定のため，環境省においてレビューを実施（環境省事業番号393）</t>
  </si>
  <si>
    <t>科学技術システムの現状と課題に係る基盤的調査研究</t>
  </si>
  <si>
    <t>(項)研究振興費
(大事項)学術研究の振興に必要な経費</t>
  </si>
  <si>
    <t>新興・融合領域の研究開発の推進</t>
  </si>
  <si>
    <t>(項)文化振興基盤整備費
(大事項)文化振興の基盤整備に必要な経費</t>
  </si>
  <si>
    <t>制度の裏付けがあり，見直しの余地なし</t>
  </si>
  <si>
    <t>予算の縮減方策について不断に検討</t>
  </si>
  <si>
    <t>活動費の妥当性について検証</t>
  </si>
  <si>
    <t>研究振興局</t>
  </si>
  <si>
    <t>ドーピング防止活動推進事業</t>
  </si>
  <si>
    <t>世界ドーピング防止機構等関係経費</t>
  </si>
  <si>
    <t>世界ドーピング防止機構拠出金</t>
  </si>
  <si>
    <t>国民体育大会開催事業（地方スポーツ振興費補助）</t>
  </si>
  <si>
    <t>日本オリンピック委員会補助</t>
  </si>
  <si>
    <t>日本武道館補助</t>
  </si>
  <si>
    <t>独立行政法人日本スポーツ振興センター運営費交付金に必要な経費</t>
  </si>
  <si>
    <t>(項)国立大学法人船舶建造費
(大事項)国立大学法人船舶建造に必要な経費</t>
  </si>
  <si>
    <t>留学生の受入・派遣体制の改善充実等</t>
  </si>
  <si>
    <t>国際交流の推進</t>
  </si>
  <si>
    <t>事業内容の精査によるコスト縮減等</t>
  </si>
  <si>
    <t>諸謝金及び雑役務費等の積算の見直しによる縮減</t>
  </si>
  <si>
    <t>印刷製本費の積算の見直し等による縮減</t>
  </si>
  <si>
    <t>委託費の積算の見直し等による縮減</t>
  </si>
  <si>
    <t>調査研究委託の一件当たりの積算の見直し等による縮減</t>
  </si>
  <si>
    <t>委員会の謝金や印刷費の積算の見直しによる縮減</t>
  </si>
  <si>
    <t>人件費、物件費の見直し等による縮減</t>
  </si>
  <si>
    <t>委員等旅費の積算の見直し等による縮減</t>
  </si>
  <si>
    <t>印刷・発送費用の積算の見直し等による縮減</t>
  </si>
  <si>
    <t>調査研究に係る旅費の積算の見直しによる縮減</t>
  </si>
  <si>
    <t>雑役務費の積算の見直し等による縮減</t>
  </si>
  <si>
    <t>事業内容の重点化</t>
  </si>
  <si>
    <t>体育・保健体育デジタル教材の作成</t>
  </si>
  <si>
    <t>事業内容の一部を平成24年限りとしたことによる縮減</t>
  </si>
  <si>
    <t>要求額のうち重点要求7,809</t>
  </si>
  <si>
    <t>青少年の国際交流の推進-Road to Japan-</t>
  </si>
  <si>
    <t>要求額のうち重点要求32</t>
  </si>
  <si>
    <t>要求額のうち重点要求1,521</t>
  </si>
  <si>
    <t>要求額のうち重点要求11,923</t>
  </si>
  <si>
    <t>要求額のうち重点要求114</t>
  </si>
  <si>
    <t>要求額のうち重点要求13,113</t>
  </si>
  <si>
    <t>要求額のうち特別重点要求100</t>
  </si>
  <si>
    <t>要求額のうち特別重点要求800</t>
  </si>
  <si>
    <t>要求額のうち重点要求1,999</t>
  </si>
  <si>
    <t>要求額のうち重点要求1,605</t>
  </si>
  <si>
    <t>要求額のうち重点要求766</t>
  </si>
  <si>
    <t>要求額のうち重点要求2,780</t>
  </si>
  <si>
    <t>要求額のうち重点要求5,770</t>
  </si>
  <si>
    <t>要求額のうち特別重点要求6,642</t>
  </si>
  <si>
    <t>要求額のうち特別重点要求1,200</t>
  </si>
  <si>
    <t>要求額のうち特別重点要求340</t>
  </si>
  <si>
    <t>要求額のうち特別重点要求3,462</t>
  </si>
  <si>
    <t>要求額のうち特別重点要求3,445</t>
  </si>
  <si>
    <t>要求額のうち特別重点要求3,010</t>
  </si>
  <si>
    <t>要求額のうち特別重点要求1,402</t>
  </si>
  <si>
    <t>要求額のうち特別重点要求1,144</t>
  </si>
  <si>
    <t>要求額のうち特別重点要求8,647、重点要求2,041</t>
  </si>
  <si>
    <t>(項)公立文教施設整備費
(大事項)公立文教施設整備に必要な経費</t>
  </si>
  <si>
    <t>(項)生涯学習振興費
(大事項)生涯を通じた学習機会の拡大に必要な経費</t>
  </si>
  <si>
    <t>(項)研究振興費
(大事項)学術研究の振興に必要な経費</t>
  </si>
  <si>
    <t>政策や社会の要請に対応した人文・社会科学研究の推進事業</t>
  </si>
  <si>
    <t>制度の裏付けがあり、見直しの余地なし</t>
  </si>
  <si>
    <t>契約の競争性・公平性・透明性の確保</t>
  </si>
  <si>
    <t>(項)電源利用対策費
(大事項)原子力分野の研究及び電力供給の安定化等に必要な経費</t>
  </si>
  <si>
    <t>(項)独立行政法人日本原子力研究開発機構施設整備費
(大事項)独立行政法人日本原子力研究開発機構施設整備に必要な経費</t>
  </si>
  <si>
    <t>(項)国際交流・協力推進費
(大事項)外国人留学生等に必要な経費</t>
  </si>
  <si>
    <t>（消耗品費の積算の見直し等による縮減）</t>
  </si>
  <si>
    <t>設備等備品費及び人件費の積算の見直し等による縮減</t>
  </si>
  <si>
    <t>大学などにおける教育研究の質の向上
大学などにおける教育研究基盤の整備
学術研究の振興</t>
  </si>
  <si>
    <t>Ⅳ-1
Ⅳ-2
Ⅸ-1</t>
  </si>
  <si>
    <t>派遣教員数の過去の実績を踏まえた予算規模の見直しによる縮減</t>
  </si>
  <si>
    <t>会場や機材借料の積算の見直し等による縮減</t>
  </si>
  <si>
    <t>テキスト作成委員の人数の見直し等による縮減</t>
  </si>
  <si>
    <t>原子力災害復興対策補助（復興関連事業）</t>
  </si>
  <si>
    <t>東北メディカル・メガバンク（復興関連事業）</t>
  </si>
  <si>
    <t>日本海溝海底地震津波観測網の整備（復興関連事業）</t>
  </si>
  <si>
    <t>環境修復技術の早期確立（復興関連事業）</t>
  </si>
  <si>
    <t>東北マリンサイエンス拠点の形成（復興関連事業）</t>
  </si>
  <si>
    <t>日本芸術院会館施設整備（復興関連事業）</t>
  </si>
  <si>
    <t>(項)高等教育振興費
(大事項)大学における教育研究拠点の形成等に必要な経費</t>
  </si>
  <si>
    <t>グローバルＣＯＥプログラム</t>
  </si>
  <si>
    <t>組織的な大学院教育改革推進プログラム</t>
  </si>
  <si>
    <t>生涯学習政策局</t>
  </si>
  <si>
    <t>大学教育質向上推進事業</t>
  </si>
  <si>
    <t>マルチサポートを通じたトップアスリートの育成・強化</t>
  </si>
  <si>
    <t>(項)スポーツ振興費
(大事項)国際競技力の向上に必要な経費</t>
  </si>
  <si>
    <t>革新的ハイパフォーマンス・コンピューティング・インフラ（ＨＰＣＩ）の構築</t>
  </si>
  <si>
    <t>事業内容等の精査によるコストの縮減の継続的取り組みの実施</t>
  </si>
  <si>
    <t>事業内容の精査等</t>
  </si>
  <si>
    <t>事業内容等の精査によるコストの縮減の継続的取り組みの実施</t>
  </si>
  <si>
    <t>事業内容の精査及び成果還元の取り組みの実施</t>
  </si>
  <si>
    <t>契約実績を踏まえ、広告媒体制作単価の見直し等による縮減等</t>
  </si>
  <si>
    <t>公開プロセスの結果反映、事業の実施主体の検討、事業内容等の精査によるコストの縮減の継続的取り組みの実施</t>
  </si>
  <si>
    <t>原子力規制委員会設置後、環境省に移管予定のため環境省においてレビューを実施（環境省事業番号0331）</t>
  </si>
  <si>
    <t>仕様書作成マニュアルの整備等による更なる契約の効率化等の確保</t>
  </si>
  <si>
    <t>設備整備費の積算の見直し等による縮減</t>
  </si>
  <si>
    <t>委員会等出席謝金の積算の見直しによる縮減</t>
  </si>
  <si>
    <t>消耗品費の積算の見直し等による縮減</t>
  </si>
  <si>
    <t>謝金の積算の見直し等による縮減</t>
  </si>
  <si>
    <t>通信運搬費の積算の見直し等による縮減</t>
  </si>
  <si>
    <t>仕様書の見直し等による契約の更なる競争性等の確保</t>
  </si>
  <si>
    <t>諸謝金の積算の見直しによる縮減</t>
  </si>
  <si>
    <t>映像制作費の積算の見直しによる縮減</t>
  </si>
  <si>
    <t>諸謝金の積算の見直し等による縮減</t>
  </si>
  <si>
    <t>謝金・旅費の積算の見直し等による縮減</t>
  </si>
  <si>
    <t>過去の執行実績を踏まえた予算規模の見直しによる縮減</t>
  </si>
  <si>
    <t>委員会運営費の積算の見直し等による縮減</t>
  </si>
  <si>
    <t>（放射能調査委託費の備品費の積算の見直し等による縮減）</t>
  </si>
  <si>
    <t>(縮減)</t>
  </si>
  <si>
    <t>日本私立学校振興・共済事業団出資金（復興関連事業）</t>
  </si>
  <si>
    <t>認定子ども園幼保連携型移行・設置促進事業
（被災した幼稚園･保育所における認定こども園整備事業）（復興関連事業）</t>
  </si>
  <si>
    <t>科学研究費助成事業</t>
  </si>
  <si>
    <t>ナノテクノロジー・材料科学技術の戦略的研究開発・基盤整備</t>
  </si>
  <si>
    <t>福島県環境創造センター（仮称）の整備等（復興関連事業）</t>
  </si>
  <si>
    <t>原子力損害賠償の補償等に必要な経費（復興関連事業）</t>
  </si>
  <si>
    <t>原子力発電施設等研修事業費補助金
（概算要求時名称：原子力発電施設等安全対策等研修事業費補助金）</t>
  </si>
  <si>
    <t>文部科学省</t>
  </si>
  <si>
    <t>外国語指導助手の指導力等向上のための取組</t>
  </si>
  <si>
    <t>教員の資質能力の総合的向上方策</t>
  </si>
  <si>
    <t>オーストラリア科学奨学生の派遣</t>
  </si>
  <si>
    <t>原子力基礎基盤戦略研究イニシアティブ</t>
  </si>
  <si>
    <t>Ⅹ-5</t>
  </si>
  <si>
    <t>国際原子力人材育成イニシアティブ</t>
  </si>
  <si>
    <t>地震防災研究戦略プロジェクト</t>
  </si>
  <si>
    <t>(項)研究開発推進費
(大事項)安全・安心な社会構築に資する科学技術の推進に必要な経費</t>
  </si>
  <si>
    <t>(項)独立行政法人防災科学技術研究所施設整備費
(大事項)独立行政法人防災科学技術研究所施設整備に必要な経費
(項)東日本大震災復旧・復興独立行政法人防災科学技術研究所施設整備費
(大事項)東日本大震災復旧・復興に係る独立行政法人防災科学技術研究所施設整備に必要な経費</t>
  </si>
  <si>
    <t>(項)独立行政法人防災科学技術研究所施設整備費
(大事項)独立行政法人防災科学技術研究所施設整備に必要な経費</t>
  </si>
  <si>
    <t>Ⅱ-2</t>
  </si>
  <si>
    <t>平成２３年度
補正後予算額</t>
  </si>
  <si>
    <t>(項)研究開発推進費
(大事項)ナノテクノロジー・材料分野の研究開発の推進に必要な経費</t>
  </si>
  <si>
    <t>光・量子科学研究拠点形成に向けた基盤技術開発</t>
  </si>
  <si>
    <t>平成２５年度</t>
  </si>
  <si>
    <t>青少年の健全育成</t>
  </si>
  <si>
    <t>(項)独立行政法人国立美術館施設整備費
(大事項)独立行政法人国立美術館施設整備に必要な経費</t>
  </si>
  <si>
    <t>独立行政法人日本芸術文化振興会運営費交付金に必要な経費</t>
  </si>
  <si>
    <t>核不拡散・核セキュリティ関連業務</t>
  </si>
  <si>
    <t>研究開発局</t>
  </si>
  <si>
    <t>(項)研究開発推進費
(大事項)原子力分野の研究開発の推進に必要な経費</t>
  </si>
  <si>
    <t>平成24年度以降復興庁で予算計上</t>
  </si>
  <si>
    <t>教育課程の基準の改善</t>
  </si>
  <si>
    <t>高校生交流に関する意見交換会</t>
  </si>
  <si>
    <t>日本・国際連合大学共同研究事業拠出金</t>
  </si>
  <si>
    <t>学校安全教室の推進</t>
  </si>
  <si>
    <t>沖縄県の国際化に対応できる人材育成事業（沖縄県高校生米国派遣事業）</t>
  </si>
  <si>
    <t>外国人高校生（日本語専攻）の短期招致等</t>
  </si>
  <si>
    <t>教員・学習に関する国際調査等</t>
  </si>
  <si>
    <t>(項)独立行政法人日本学生支援機構運営費
(大事項)独立行政法人日本学生支援機構運営費交付金に必要な経費</t>
  </si>
  <si>
    <t>(項)東日本大震災復旧・復興原子力安全対策費
(大事項)東日本大震災復旧・復興に係る原子力利用の安全対策等に必要な経費</t>
  </si>
  <si>
    <t>独立行政法人放射線医学総合研究所施設整備に必要な経費（復興関連事業）</t>
  </si>
  <si>
    <t>(項)独立行政法人放射線医学総合研究所施設整備費
(大事項)独立行政法人放射線医学総合研究所施設整備に必要な経費</t>
  </si>
  <si>
    <t>日本芸術院会員年金の支給等に必要な経費</t>
  </si>
  <si>
    <t>(項)国立大学法人施設整備費
(大事項)国立大学法人施設整備に必要な経費</t>
  </si>
  <si>
    <t>高等教育局</t>
  </si>
  <si>
    <t>(項)原子力安全対策費
(大事項)原子力利用の安全対策等に必要な経費</t>
  </si>
  <si>
    <t>現代日本文学翻訳・普及事業</t>
  </si>
  <si>
    <t>(項)独立行政法人国立特別支援教育総合研究所運営費
(大事項)独立行政法人国立特別支援教育総合研究所運営費交付金に必要な経費</t>
  </si>
  <si>
    <t>独立行政法人国立特別支援教育総合研究所施設整備に必要な経費</t>
  </si>
  <si>
    <t>研究開発局、科学技術・学術政策局</t>
  </si>
  <si>
    <t>私立幼稚園施設整備費補助（復興関連事業）</t>
  </si>
  <si>
    <t>大学等における地域復興のためのセンター的機能の整備（復興関連事業）</t>
  </si>
  <si>
    <t>私立高等学校等経常費助成費等補助（復興関連事業）</t>
  </si>
  <si>
    <t>私立学校教育研究装置等施設整備費補助（復興関連事業）</t>
  </si>
  <si>
    <t>原子力の安全規制</t>
  </si>
  <si>
    <t>地震防災研究戦略プロジェクト（復興関連事業）</t>
  </si>
  <si>
    <t>地震調査研究推進本部（復興関連事業）</t>
  </si>
  <si>
    <t>独立行政法人日本原子力研究開発機構運営費交付金に必要な経費　</t>
  </si>
  <si>
    <t>(項)研究開発推進費
(大事項)海洋分野の研究開発の推進に必要な経費</t>
  </si>
  <si>
    <t>(項)研究開発推進費
(大事項)環境分野の研究開発の推進に必要な経費</t>
  </si>
  <si>
    <t>調達プロセスの効率化や透明性の向上など、契約事務の見直しによる契約の更なる競争性の向上</t>
  </si>
  <si>
    <t>調達プロセスの効率化や透明性の向上など、契約事務の見直しによる契約の更なる競争性の向上</t>
  </si>
  <si>
    <t>グローバル人材育成推進会議審議まとめを踏まえた国際バカロレア認定校数増加促進を目的とする事業内容の再構築</t>
  </si>
  <si>
    <t>事業内容の再構築</t>
  </si>
  <si>
    <t>計画的な予算執行の確保</t>
  </si>
  <si>
    <t>自己収入の確保と業務の効率化等による縮減</t>
  </si>
  <si>
    <t>事務業務の一元化による業務運営の効率化等による縮減</t>
  </si>
  <si>
    <t>一般管理費の効率化等による縮減</t>
  </si>
  <si>
    <t>事務費の効率化等による縮減</t>
  </si>
  <si>
    <t>会議費（諸謝金等）の積算の見直し等による縮減</t>
  </si>
  <si>
    <t>退職手当等の特殊要因経費の見直し</t>
  </si>
  <si>
    <t>雑役務費の積算の見直し等による縮減</t>
  </si>
  <si>
    <t>返還金の回収の強化及び留学生支援事業の見直し等による効率化</t>
  </si>
  <si>
    <t>職員旅費の積算の見直し等による縮減</t>
  </si>
  <si>
    <t>庁費・委託費の積算の見直し等による縮減</t>
  </si>
  <si>
    <t>委託費・旅費の積算の見直し等による縮減</t>
  </si>
  <si>
    <t>謝金の積算の見直しによる縮減</t>
  </si>
  <si>
    <t>諸謝金、借料及び損料の積算の見直し等による縮減</t>
  </si>
  <si>
    <t>会場借料費の積算の見直し等による縮減</t>
  </si>
  <si>
    <t>施設の維持管理の効率化等による縮減</t>
  </si>
  <si>
    <t>文化芸術創造都市の推進</t>
  </si>
  <si>
    <t>国立大学法人運営費交付金に必要な経費</t>
  </si>
  <si>
    <t>在外教育施設教員派遣事業等</t>
  </si>
  <si>
    <t>印刷製本の部数の見直し等による縮減</t>
  </si>
  <si>
    <t>道徳教育推進状況調査の廃止等による縮減</t>
  </si>
  <si>
    <t>生徒指導・進路指導研究センター</t>
  </si>
  <si>
    <t>大学改革研究委託事業</t>
  </si>
  <si>
    <t>育英事業に必要な経費（奨学金貸与等に対応するシステムの構築）（復興関連事業）</t>
  </si>
  <si>
    <t>育英事業に必要な経費（育英資金貸付金）(復興関連事業)</t>
  </si>
  <si>
    <t>執行実績の概算要求への反映</t>
  </si>
  <si>
    <t>運営費交付金事業の効率化等</t>
  </si>
  <si>
    <t>計画的な予算執行の実施</t>
  </si>
  <si>
    <t>運営費交付金事業の効率化等</t>
  </si>
  <si>
    <t>(項)東日本大震災復旧・復興独立行政法人宇宙航空研究開発機構施設整備費
(大事項)東日本大震災復旧・復興に係る独立行政法人宇宙航空研究開発機構施設整備に必要な経費</t>
  </si>
  <si>
    <t>Ⅰ-5</t>
  </si>
  <si>
    <t>公立社会教育施設災害復旧事務費</t>
  </si>
  <si>
    <t>(項)独立行政法人日本芸術文化振興会運営費
(大事項)独立行政法人日本芸術文化振興会運営費交付金に必要な経費</t>
  </si>
  <si>
    <t>独立行政法人日本芸術文化振興会施設整備に必要な経費</t>
  </si>
  <si>
    <t>(項)東日本大震災復旧・復興独立行政法人放射線医学総合研究所施設整備費
(大事項)東日本大震災復旧・復興に係る独立行政法人放射線医学総合研究所施設整備に必要な経費</t>
  </si>
  <si>
    <t>地震・津波観測監視システムの開発に必要な経費</t>
  </si>
  <si>
    <t>国際熱核融合実験炉計画の推進に必要な経費</t>
  </si>
  <si>
    <t>国際熱核融合実験炉計画の推進に必要な経費（復興関連事業）</t>
  </si>
  <si>
    <t>(項)研究開発推進費
(大事項)原子力分野の研究開発の推進に必要な経費</t>
  </si>
  <si>
    <t>(項)東日本大震災復旧・復興研究開発推進費
(大事項)東日本大震災復旧・復興に係る原子力分野の研究開発の推進に必要な経費</t>
  </si>
  <si>
    <t>新学習指導要領移行措置に対応する算数・数学、理科の補助教材の配布事業</t>
  </si>
  <si>
    <t>全国学力・学習状況調査の実施</t>
  </si>
  <si>
    <t>学力調査を活用した専門的な課題分析に関する調査研究</t>
  </si>
  <si>
    <t>学習指導要領等の編集改訂等</t>
  </si>
  <si>
    <t>学校教育における消費者教育の推進</t>
  </si>
  <si>
    <t>環境教育の実践普及</t>
  </si>
  <si>
    <t>外国教育施設日本語指導教員派遣事業</t>
  </si>
  <si>
    <t>司書教諭養成講習会</t>
  </si>
  <si>
    <t>教科書の検定調査発行供給等事務処理</t>
  </si>
  <si>
    <t>教科書の改善・充実</t>
  </si>
  <si>
    <t>義務教育教科書購入費等</t>
  </si>
  <si>
    <t>学校において予防すべき感染症の指導参考資料の作成</t>
  </si>
  <si>
    <t>学校内で安全を見守る支援的スタッフに関する調査研究</t>
  </si>
  <si>
    <t>環境分野の研究開発の重点的推進</t>
  </si>
  <si>
    <t>(項)東日本大震災復旧・復興生涯学習振興費
(大事項)東日本大震災復旧・復興に係る生涯を通じた学習機会の拡大に必要な経費</t>
  </si>
  <si>
    <t>(項)東日本大震災復旧・復興生涯学習振興費
(大事項)東日本大震災復旧・復興に係る地域の教育力の向上に必要な経費</t>
  </si>
  <si>
    <t>文化財管理及び保存活用等</t>
  </si>
  <si>
    <t>平城及び飛鳥・藤原宮跡等の買上</t>
  </si>
  <si>
    <t>要求額のうち重点要求2,656</t>
  </si>
  <si>
    <t>要求額のうち特別重点要求10,580、重点要求21,618</t>
  </si>
  <si>
    <t>要求額のうち特別重点要求 1,547、重点要求27,882</t>
  </si>
  <si>
    <t>原子力研究開発利用の推進
（原子力規制委員会移管予定分）</t>
  </si>
  <si>
    <t>要求額のうち重点要求 8,294</t>
  </si>
  <si>
    <t>要求額のうち重点要求11,399</t>
  </si>
  <si>
    <t>(項)初等中等教育等振興費
(大事項)教育機会の確保に必要な経費
(項)東日本大震災復旧・復興初等中等教育等振興費
(大事項)東日本大震災復旧・復興に係る教育機会の確保に必要な経費</t>
  </si>
  <si>
    <t>(項)東日本大震災復旧・復興高等教育振興費
(大事項)東日本大震災復旧・復興に係る大学等における教育改革に必要な経費</t>
  </si>
  <si>
    <t>原子力システム研究開発委託費</t>
  </si>
  <si>
    <t>栄養教諭を中核とした食育推進事業</t>
  </si>
  <si>
    <t>学校給食の衛生管理等に関する調査研究</t>
  </si>
  <si>
    <t>栄養教諭育成講習事業</t>
  </si>
  <si>
    <t>食生活学習教材の作成・配布</t>
  </si>
  <si>
    <t>災害共済給付事業</t>
  </si>
  <si>
    <t>日本学校保健会補助</t>
  </si>
  <si>
    <t>我が国の国際競技力の向上</t>
  </si>
  <si>
    <t>(項)スポーツ振興費
(大事項)国際競技力の向上に必要な経費</t>
  </si>
  <si>
    <t>子どもの体力向上に向けた調査研究</t>
  </si>
  <si>
    <t>政策評価の体系</t>
  </si>
  <si>
    <t>Ｃのうち
反映額</t>
  </si>
  <si>
    <t>番号</t>
  </si>
  <si>
    <t>施策名</t>
  </si>
  <si>
    <t>執行額</t>
  </si>
  <si>
    <t>評価結果</t>
  </si>
  <si>
    <t>現状通り</t>
  </si>
  <si>
    <t>反映内容</t>
  </si>
  <si>
    <t>エネルギー対策特別会計電源開発促進勘定</t>
  </si>
  <si>
    <t>科学技術システム改革の先導</t>
  </si>
  <si>
    <t>(項)科学技術・学術政策推進費
(大事項)科学技術システム改革に必要な経費</t>
  </si>
  <si>
    <t>情報通信分野の研究開発の重点的推進</t>
  </si>
  <si>
    <t>原子力安全対策、核物質の防護及び環境放射能の把握</t>
  </si>
  <si>
    <t>(項)初等中等教育等振興費
(大事項)確かな学力の育成に必要な経費</t>
  </si>
  <si>
    <t>独立行政法人国立青少年教育振興機構運営費交付金に必要な経費</t>
  </si>
  <si>
    <t>公開プロセスの結果を受け廃止</t>
  </si>
  <si>
    <t>社会教育による地域の教育力強化プロジェクト</t>
  </si>
  <si>
    <t>全国家庭教育支援研究協議会の開催</t>
  </si>
  <si>
    <t>子どもの生活習慣づくり支援事業</t>
  </si>
  <si>
    <t>ＩＣＴの活用による生涯学習支援事業</t>
  </si>
  <si>
    <t>教育用コンテンツ奨励事業</t>
  </si>
  <si>
    <t>独立行政法人国立科学博物館運営費交付金に必要な経費</t>
  </si>
  <si>
    <t>独立行政法人国立女性教育会館運営費交付金に必要な経費</t>
  </si>
  <si>
    <t>国際成人力調査</t>
  </si>
  <si>
    <t>(項)原子力安全対策費
(大事項)原子力利用の安全対策等に必要な経費
(項)東日本大震災復旧・復興原子力安全対策費
(大事項)東日本大震災復旧・復興に係る原子力利用の安全対策等に必要な経費</t>
  </si>
  <si>
    <t>著作権行政の充実</t>
  </si>
  <si>
    <t>独立行政法人日本学生支援機構施設整備に必要な経費（復興関連事業）</t>
  </si>
  <si>
    <t>原子力の安全・防災対策（復興関連事業）</t>
  </si>
  <si>
    <t>大学などにおける教育研究の質の向上
大学などにおける教育研究基盤の整備</t>
  </si>
  <si>
    <t>Ⅳ-1
Ⅳ-2</t>
  </si>
  <si>
    <t>(項)独立行政法人国立高等専門学校機構施設整備費
(大事項)独立行政法人国立高等専門学校機構施設整備に必要な経費</t>
  </si>
  <si>
    <t>国立大学法人施設整備（文教施設費）（復興関連事業）</t>
  </si>
  <si>
    <t>(項)国立大学法人施設整備費
(大事項)国立大学法人施設整備に必要な経費
(項)東日本大震災復旧・復興国立大学法人施設整備費
(大事項)東日本大震災復旧・復興に係る国立大学法人施設整備に必要な経費</t>
  </si>
  <si>
    <t>(項)国立大学法人施設整備費
(大事項)国立大学法人施設整備に必要な経費</t>
  </si>
  <si>
    <t>公立学校施設整備費</t>
  </si>
  <si>
    <t>Ⅰ-3
Ⅱ-7
ⅩⅡ-1</t>
  </si>
  <si>
    <t>地域の教育力の向上
安全・安心で豊かな学校施設の整備推進
子どもの体力の向上</t>
  </si>
  <si>
    <t>(項)私立学校振興費
(大事項)私立学校振興に必要な経費</t>
  </si>
  <si>
    <t>教員のメンタルヘルスに関する調査研究事業の廃止等による縮減</t>
  </si>
  <si>
    <t>講師派遣に要する諸謝金・旅費の見直しによる縮減</t>
  </si>
  <si>
    <t>３ヶ月未満に特化した事業を廃止するとともに、３ヶ月以上１年未満の事業を見直し等</t>
  </si>
  <si>
    <t>総合科学技術会議の改組に係る重要政策課題への調査研究に重点化等</t>
  </si>
  <si>
    <t>段階的に廃止（３年以内）。翻訳者育成事業については、内容を見直しのうえ要求。</t>
  </si>
  <si>
    <t>学習用機器（簡易放射線測定器）の貸出事業を除き廃止。放射線に関する教育の推進については一般会計で放射線に関する教材の作成・配付事業を新規要求。</t>
  </si>
  <si>
    <t>対象経費（補助単価）の見直しによる縮減</t>
  </si>
  <si>
    <t>(項)初等中等教育等振興費
(大事項)青少年の健全育成に必要な経費</t>
  </si>
  <si>
    <t>国立青少年教育施設の民間移管に向けた委託試行経費</t>
  </si>
  <si>
    <t>契約の競争性・公平性・透明性の確保</t>
  </si>
  <si>
    <t>平成２４年度限りの経費</t>
  </si>
  <si>
    <t>奨学金貸与事業にかかる返還金の回収強化</t>
  </si>
  <si>
    <t>不用額を踏まえた予算の大幅な縮減</t>
  </si>
  <si>
    <t>国際約束に基づく拠出金であり，特段の見直しの余地なし</t>
  </si>
  <si>
    <t>(項)東日本大震災復旧・復興私立学校振興費
(大事項)東日本大震災復旧・復興に係る私立学校の振興に必要な経費</t>
  </si>
  <si>
    <t>私立大学等経常費補助（復興関連事業）</t>
  </si>
  <si>
    <t>私立高等学校等経常費助成費等補助</t>
  </si>
  <si>
    <t>私立学校教育研究装置等施設整備費補助</t>
  </si>
  <si>
    <t>事業内容の重点化等</t>
  </si>
  <si>
    <t>ネットワークシステムの交換部品の整備経費の見直しによる縮減</t>
  </si>
  <si>
    <t>Ｅ－ディフェンスの保守点検経費の見直しによる縮減</t>
  </si>
  <si>
    <t>庁費類の積算の見直しによる縮減</t>
  </si>
  <si>
    <t>事業運営費、間接費の効率化による縮減</t>
  </si>
  <si>
    <t>手続きの見直しによる契約の競争性の更なる向上</t>
  </si>
  <si>
    <t>南極地域観測統合推進本部の活動内容の見直しによる縮減</t>
  </si>
  <si>
    <t>研究納入実績データベースの運用開始や調達情報メールマガジンの配信開始による応札者の拡大等</t>
  </si>
  <si>
    <t>学校給食における地場産物の活用促進事業</t>
  </si>
  <si>
    <t>学校給食の現代的課題に関する調査研究</t>
  </si>
  <si>
    <t>学者・教職員等の交流</t>
  </si>
  <si>
    <t>(項)国際交流・協力推進費
(大事項)国際交流の推進に必要な経費</t>
  </si>
  <si>
    <t>計画的かつ速やかな予算執行の確保</t>
  </si>
  <si>
    <t>24年度への繰越額については既に執行済</t>
  </si>
  <si>
    <t>計画的かつ速やかな予算執行の実施</t>
  </si>
  <si>
    <t>計画的な施設整備の実施</t>
  </si>
  <si>
    <t>会議の開催回数や雑役務費の積算の見直し等による縮減</t>
  </si>
  <si>
    <t>教育活動支援員への謝金の積算の見直し等による縮減</t>
  </si>
  <si>
    <t>諸謝金の積算の見直し等による縮減</t>
  </si>
  <si>
    <t>会議開催数及び旅費等の見直しによる縮減</t>
  </si>
  <si>
    <t>雑役務費の積算の見直しによる縮減</t>
  </si>
  <si>
    <t>(項)公立文教施設整備費
(大事項)公立文教施設整備に必要な経費
(項)東日本大震災復旧・復興公立文教施設整備費
(大事項)東日本大震災復旧・復興に係る公立文教施設整備に必要な経費</t>
  </si>
  <si>
    <t>子どもの体力向上支援事業</t>
  </si>
  <si>
    <t>専修学校留学生総合支援プラン</t>
  </si>
  <si>
    <t>史跡等の買上げ</t>
  </si>
  <si>
    <t>(項)東日本大震災復旧・復興独立行政法人国立文化財機構施設整備費
(大事項)東日本大震災復旧・復興に係る独立行政法人国立文化財機構施設整備に必要な経費</t>
  </si>
  <si>
    <t>教員の資質能力向上に係る調査検討事業の廃止及び委託費の積算の見直し等による縮減</t>
  </si>
  <si>
    <t>事業の効果的・効率的な実施による縮減</t>
  </si>
  <si>
    <t>イノベーション創出に向けた産業連携の推進及び地域科学技術の振興
科学技術の国際活動の戦略的推進
科学技術振興のための基盤の強化
ライフサイエンス分野の研究開発の重点的推進及び倫理的課題等への取組
情報通信分野の研究開発の重点的推進
ナノテクノロジー・材料分野の研究開発の重点的推進
新興・融合領域の研究開発の推進</t>
  </si>
  <si>
    <t>(項)独立行政法人防災科学技術研究所施設整備費
(大事項)独立行政法人防災科学技術研究所施設整備に必要な経費</t>
  </si>
  <si>
    <t>(項)独立行政法人国立青少年教育振興機構施設整備費
(大事項)独立行政法人国立青少年教育振興機構施設整備に必要な経費</t>
  </si>
  <si>
    <t>科学技術・学術政策局</t>
  </si>
  <si>
    <t>委託業務内容の一部見直しによる縮減</t>
  </si>
  <si>
    <t>(項)教育・科学技術等復興政策費
(大事項)学校施設の整備推進に必要な経費</t>
  </si>
  <si>
    <t>補助金等の使用状況把握による補助目的に沿った使用の確保、成果の評価の仕組みの検討等</t>
  </si>
  <si>
    <t>補助金等の使用状況把握による補助目的に沿った使用の確保、成果の把握による経費の効率化</t>
  </si>
  <si>
    <t>積算内容の精査等による不用の反映及び補助金等の使用状況把握による補助目的に沿った使用の確保等の実施</t>
  </si>
  <si>
    <t>補助金等の使用状況把握による補助目的に沿った使用の確保等の実施</t>
  </si>
  <si>
    <t>経費の効率化等によるコスト削減及び外部有識者による委員会の結果を踏まえた事業の実施</t>
  </si>
  <si>
    <t>事業の一部廃止及び成果還元の取り組みの実施</t>
  </si>
  <si>
    <t>環境放射能水準調査等委託費
（旧名称：放射能分析確認調査委託費）
（原子力規制委員会移管予定分）</t>
  </si>
  <si>
    <t>緊急時対策総合支援システム調査等委託費
（旧名称：原子力発電施設等緊急時対策技術調査等委託費）
（原子力規制委員会移管予定分）</t>
  </si>
  <si>
    <t>原子力発電施設等従事者追跡健康調査等委託費
（原子力規制委員会移管予定分）</t>
  </si>
  <si>
    <t>原子力関係研修事業等委託費
（原子力規制委員会移管予定分）</t>
  </si>
  <si>
    <t>原子力関係研修事業等委託費
（原子力規制委員会移管予定分）</t>
  </si>
  <si>
    <t>放射線監視等交付金
（原子力規制委員会移管予定分）</t>
  </si>
  <si>
    <t>原子力発電施設等緊急時安全対策交付金
（原子力規制委員会移管予定分）</t>
  </si>
  <si>
    <t>解体撤去等委託費
（原子力規制委員会移管予定分）</t>
  </si>
  <si>
    <t>原子力規制委員会
※平成24年度までは文部科学省研究開発局</t>
  </si>
  <si>
    <t>原子力規制委員会設置後，環境省に移管予定のため，環境省においてレビューを実施（環境省事業番号0327）</t>
  </si>
  <si>
    <t>原子力規制委員会（原子力規制委員会発足後は同委員会において担当予定）
※平成23年度は文部科学省科学技術・学術政策局</t>
  </si>
  <si>
    <t>原子力規制委員会
※平成24年度までは文部科学省科学技術・学術政策局</t>
  </si>
  <si>
    <t>宇宙利用促進の調整に必要な経費</t>
  </si>
  <si>
    <t>(項)国際交流・協力推進費
(大事項)国際協力の推進に必要な経費</t>
  </si>
  <si>
    <t>(項)国立教育政策研究所
(大事項)教育政策の基礎的な調査研究に必要な経費</t>
  </si>
  <si>
    <t>(項)生涯学習振興費
(大事項)教育改革の推進等に必要な経費</t>
  </si>
  <si>
    <t>(項)生涯学習振興費
(大事項)生涯を通じた学習機会の拡大に必要な経費</t>
  </si>
  <si>
    <t>(項)初等中等教育等振興費
(大事項)豊かな心の育成に必要な経費
(項)東日本大震災復旧・復興初等中等教育等振興費
(大事項)東日本大震災復旧・復興に係る豊かな心の育成に必要な経費</t>
  </si>
  <si>
    <t>(項)東日本大震災復旧・復興初等中等教育等振興費
(大事項)東日本大震災復旧・復興に係る幼児教育の振興に必要な経費</t>
  </si>
  <si>
    <t>(項)東日本大震災復旧・復興初等中等教育等振興費
(大事項)東日本大震災復旧・復興に係る教育機会の確保に必要な経費</t>
  </si>
  <si>
    <t>Ⅹ-9</t>
  </si>
  <si>
    <t>(項)放射能調査研究費
(大事項)放射能調査研究に必要な経費
(項)東日本大震災復旧・復興放射能調査研究費
(大事項)東日本大震災復旧・復興に係る放射能調査研究に必要な経費</t>
  </si>
  <si>
    <t>科学技術関係人材の育成及び科学技術に関する国民意識の醸成</t>
  </si>
  <si>
    <t>イノベーション創出に向けた産業連携の推進及び地域科学技術の振興</t>
  </si>
  <si>
    <t>イノベーション創出のメカニズムに係る基盤的研究</t>
  </si>
  <si>
    <t>科学技術イノベーション政策の科学の推進に資する基盤的調査研究</t>
  </si>
  <si>
    <t>社会的課題対応型科学技術に係る調査研究</t>
  </si>
  <si>
    <t>学術研究機関調査支援事業</t>
  </si>
  <si>
    <t>科学研究情報発信基盤の強化</t>
  </si>
  <si>
    <t>創薬等支援技術基盤プラットフォーム</t>
  </si>
  <si>
    <t>橋渡し研究加速ネットワークプログラム</t>
  </si>
  <si>
    <t>研究環境・基盤強化経費</t>
  </si>
  <si>
    <t>(項)独立行政法人国立美術館運営費
(大事項)独立行政法人国立美術館運営費交付金に必要な経費</t>
  </si>
  <si>
    <t>Ⅱ-7</t>
  </si>
  <si>
    <t>(項)東日本大震災復旧・復興研究開発推進費
(大事項)東日本大震災復旧・復興に係る安全・安心な社会構築に資する科学技術の推進に必要な経費</t>
  </si>
  <si>
    <t>(項)研究開発推進費
(大事項)安全・安心な社会構築に資する科学技術の推進に必要な経費</t>
  </si>
  <si>
    <t>(項)独立行政法人日本スポーツ振興センター施設整備費
(大事項)独立行政法人日本スポーツ振興センター施設整備に必要な経費
(大事項)独立行政法人日本スポーツ振興センター研究施設整備に必要な経費</t>
  </si>
  <si>
    <t>(項)東日本大震災復旧・復興研究開発推進費
(大事項)東日本大震災復旧・復興に係る原子力分野の研究開発の推進に必要な経費</t>
  </si>
  <si>
    <t>高校生の授業料減免に対する緊急支援（高校生修学支援基金の延長）（復興関連事業）</t>
  </si>
  <si>
    <t>原子力規制委員会
※平成24年度までは文部科学省研究開発局</t>
  </si>
  <si>
    <t>原子力平和利用調査等事業拠出金
（原子力規制委員会移管予定分）</t>
  </si>
  <si>
    <t>（事業内容等の精査によるコストの縮減の継続的取り組みの実施）</t>
  </si>
  <si>
    <t>（廃止のうえ原子力防災専門人材育成事業（仮称）に統合）</t>
  </si>
  <si>
    <t>独立行政法人物質・材料研究機構施設整備に必要な経費（復興関連事業）</t>
  </si>
  <si>
    <t>独立行政法人理化学研究所施設整備に必要な経費（復興関連事業）</t>
  </si>
  <si>
    <t>地球観測衛星システムの開発に必要な経費（復興関連事業）</t>
  </si>
  <si>
    <t>原子力研究開発利用の推進（復興関連事業）</t>
  </si>
  <si>
    <t>独立行政法人宇宙航空研究開発機構施設整備に必要な経費（復興関連事業）</t>
  </si>
  <si>
    <t>アジア太平洋大学交流機構拠出金</t>
  </si>
  <si>
    <t>科学技術に関する人材の養成・活躍促進及び理解増進</t>
  </si>
  <si>
    <t>私立高等学校産業教育施設整備費補助</t>
  </si>
  <si>
    <t>スーパーサイエンスハイスクール</t>
  </si>
  <si>
    <t>科学技術関係人材の育成及び科学技術に関する国民意識の醸成</t>
  </si>
  <si>
    <t>(項)科学技術・学術政策推進費
(大事項)科学技術関係人材の育成等に必要な経費</t>
  </si>
  <si>
    <t>(項)教育・科学技術等復興政策費
(大事項)地域の教育力の向上に必要な経費</t>
  </si>
  <si>
    <t>独立行政法人国立科学博物館施設整備に必要な経費（復興関連事業）</t>
  </si>
  <si>
    <t>私立学校施設耐震化（専修学校等）（復興関連事業）</t>
  </si>
  <si>
    <t>公立社会教育施設災害復旧（復興関連事業）</t>
  </si>
  <si>
    <t>スクールカウンセラーの緊急派遣（復興関連事業）</t>
  </si>
  <si>
    <t>被災者就学支援特別基金の創設（復興関連事業）</t>
  </si>
  <si>
    <t>防災教育支援事業（学校における地震・津波対策に係る対応マニュアル作成・配布）（復興関連事業）</t>
  </si>
  <si>
    <t>安全安心のための学校給食環境整備事業（復興関連事業）</t>
  </si>
  <si>
    <t>復興教育支援事業（復興関連事業）</t>
  </si>
  <si>
    <t>諸謝金の積算の見直しによる縮減</t>
  </si>
  <si>
    <t>委託費の配分の見直し等による縮減</t>
  </si>
  <si>
    <t>研修事業の見直し等による縮減</t>
  </si>
  <si>
    <t>事業の効率的な実施による縮減</t>
  </si>
  <si>
    <t>プロジェクトの実証等の見直しによる縮減</t>
  </si>
  <si>
    <t>試験研究機関等の試験研究に必要な経費</t>
  </si>
  <si>
    <t>独立行政法人理化学研究所運営費交付金に必要な経費</t>
  </si>
  <si>
    <t>(項)研究開発推進費
(大事項)原子力関係者の資質向上等に必要な経費</t>
  </si>
  <si>
    <t>科学技術戦略推進費</t>
  </si>
  <si>
    <t>－</t>
  </si>
  <si>
    <t>著作権施策の推進</t>
  </si>
  <si>
    <t>国語施策の充実</t>
  </si>
  <si>
    <t>外国人に対する日本語教育の推進</t>
  </si>
  <si>
    <t>宗務行政の推進</t>
  </si>
  <si>
    <t>文化政策情報システムの運用等</t>
  </si>
  <si>
    <t>新興・融合領域の研究開発の推進</t>
  </si>
  <si>
    <t>(項)研究開発推進費
(大事項)新興・融合領域の研究開発の推進に必要な経費</t>
  </si>
  <si>
    <t>独立行政法人物質・材料研究機構運営費交付金に必要な経費</t>
  </si>
  <si>
    <t>(項)独立行政法人物質・材料研究機構運営費
(大事項)独立行政法人物質・材料研究機構運営費交付金に必要な経費</t>
  </si>
  <si>
    <t>独立行政法人物質・材料研究機構施設整備に必要な経費</t>
  </si>
  <si>
    <t>(項)独立行政法人国立大学財務・経営センター運営費
(大事項)独立行政法人国立大学財務・経営センター運営費交付金に必要な経費</t>
  </si>
  <si>
    <t>育英事業に必要な経費</t>
  </si>
  <si>
    <t>(項)研究開発推進費
(大事項)新興・融合領域の研究開発の推進に必要な経費</t>
  </si>
  <si>
    <t>生涯スポーツ振興事業</t>
  </si>
  <si>
    <t>児童生徒の現代的健康課題への対応事業</t>
  </si>
  <si>
    <t>大学の国際化のためのネットワーク形成推進事業</t>
  </si>
  <si>
    <t>コミュニケーション教育推進のための検討</t>
  </si>
  <si>
    <t>要求額のうち特別重点要求9,140</t>
  </si>
  <si>
    <t>要求額のうち重点要求4,500</t>
  </si>
  <si>
    <t>政策の企画立案等に必要な国内外の動向調査・分析等</t>
  </si>
  <si>
    <t>(項)原子力損害賠償補償費
(大事項)原子力損害賠償の補償に必要な経費
(項)東日本大震災復旧・復興原子力損害賠償補償費
(大事項)東日本大震災復旧・復興に係る原子力損害賠償の補償に必要な経費</t>
  </si>
  <si>
    <t>(項)初等中等教育等振興費
(大事項)豊かな心の育成に必要な経費</t>
  </si>
  <si>
    <t>原子力・エネルギー教育支援事業交付金
（旧名称：原子力・エネルギーに関する教育支援事業交付金）</t>
  </si>
  <si>
    <t>担当部局庁</t>
  </si>
  <si>
    <t>事業
番号</t>
  </si>
  <si>
    <t>執行可能額</t>
  </si>
  <si>
    <t>Ｘ線自由電子レーザー（ＸＦＥＬ）の開発・共用</t>
  </si>
  <si>
    <t>大強度陽子加速器施設（Ｊ－ＰＡＲＣ）の整備・共用</t>
  </si>
  <si>
    <t>ⅩⅢ-1</t>
  </si>
  <si>
    <t>ⅩⅢ-3</t>
  </si>
  <si>
    <t>ⅩⅢ-4</t>
  </si>
  <si>
    <t>Ⅶ-2</t>
  </si>
  <si>
    <t>ⅩⅢ-2</t>
  </si>
  <si>
    <t>研究開発局、研究振興局</t>
  </si>
  <si>
    <t>エネルギー対策特別会計電源開発促進勘定</t>
  </si>
  <si>
    <t>(項)文化振興費
(大事項)芸術文化の振興に必要な経費</t>
  </si>
  <si>
    <t>芸術祭・芸術選奨</t>
  </si>
  <si>
    <t>国民文化祭</t>
  </si>
  <si>
    <t>全国高等学校総合文化祭</t>
  </si>
  <si>
    <t>理科教育等設備整備費補助等</t>
  </si>
  <si>
    <t>(項)独立行政法人防災科学技術研究所運営費
(大事項)独立行政法人防災科学技術研究所運営費交付金に必要な経費</t>
  </si>
  <si>
    <t>地球観測に関する政府間会合（GEO）</t>
  </si>
  <si>
    <t>一般会計</t>
  </si>
  <si>
    <t>Ⅰ-4</t>
  </si>
  <si>
    <t>Ⅵ-1</t>
  </si>
  <si>
    <t>ⅩⅣ-2</t>
  </si>
  <si>
    <t>Ⅱ-1</t>
  </si>
  <si>
    <t>Ⅱ-3</t>
  </si>
  <si>
    <t>Ⅱ-2</t>
  </si>
  <si>
    <t>Ⅱ-5</t>
  </si>
  <si>
    <t>Ⅱ-6</t>
  </si>
  <si>
    <t>Ⅱ-8</t>
  </si>
  <si>
    <t>Ⅱ-9</t>
  </si>
  <si>
    <t>Ⅱ-10</t>
  </si>
  <si>
    <t>システムの整備内容の見直し等による縮減</t>
  </si>
  <si>
    <t>事業内容の再点検、再構築</t>
  </si>
  <si>
    <t>フォーラムホームページ管理経費等の見直しによる縮減</t>
  </si>
  <si>
    <t>人件費・管理経費の削減、番組制作費の見直し等による縮減</t>
  </si>
  <si>
    <t>人件費、物件費の見直し等による縮減</t>
  </si>
  <si>
    <t>外国人招聘・地域への講師派遣の見直し等による縮減</t>
  </si>
  <si>
    <t>普及啓発の効率化による縮減</t>
  </si>
  <si>
    <t>計画的かつ速やかな予算執行</t>
  </si>
  <si>
    <t>私立大学等研究設備整備等</t>
  </si>
  <si>
    <t>私立学校施設高度化推進事業費補助</t>
  </si>
  <si>
    <t>諸謝金、印刷製本費並びに会議開催費の積算の見直し等による縮減</t>
  </si>
  <si>
    <t>事務経費の一部見直しによる縮減</t>
  </si>
  <si>
    <t>研究体制の重点化による縮減</t>
  </si>
  <si>
    <t>事業効果の高い精神・神経疾患の克服を目指す脳科学研究開発拠点事業に重点化</t>
  </si>
  <si>
    <t>文化関係資料のアーカイブの構築に関する調査研究</t>
  </si>
  <si>
    <t>スポーツ・青少年局</t>
  </si>
  <si>
    <t>(項)初等中等教育等振興費
(大事項)青少年の健全育成に必要な経費</t>
  </si>
  <si>
    <t>青少年を取り巻く有害環境対策の推進</t>
  </si>
  <si>
    <t>薬物乱用防止教育推進事業</t>
  </si>
  <si>
    <t>健やかな体の育成及び学校安全の推進</t>
  </si>
  <si>
    <t>(項)初等中等教育等振興費
(大事項)健やかな体の育成及び学校安全の推進に必要な経費</t>
  </si>
  <si>
    <t>独立行政法人国立青少年教育振興機構施設整備に必要な経費（復興関連事業）</t>
  </si>
  <si>
    <t>独立行政法人日本スポーツ振興センター施設整備費（復興関連事業）</t>
  </si>
  <si>
    <t>独立行政法人国立文化財機構施設整備に必要な経費（復興関連事業）</t>
  </si>
  <si>
    <t>公立社会教育施設災害復旧事務費（復興関連事業）</t>
  </si>
  <si>
    <t>原子力規制委員会
※平成24年度までは文部科学省研究開発局</t>
  </si>
  <si>
    <t>コスト縮減による経費の効率化等</t>
  </si>
  <si>
    <t>事業内容の見直し等</t>
  </si>
  <si>
    <t>独立行政法人宇宙航空研究開発機構運営費交付金に必要な経費</t>
  </si>
  <si>
    <t>行政事業レビュー点検結果の平成２５年度予算概算要求への反映状況調</t>
  </si>
  <si>
    <t>意欲・能力のある学生に対する奨学金事業の推進</t>
  </si>
  <si>
    <t>特色ある教育研究を展開する私立学校の振興</t>
  </si>
  <si>
    <t>日本留学を希望する外国人留学生のためのジャパン・スタディ・プログラム（復興関連事業）</t>
  </si>
  <si>
    <t>リサーチ・アドミニストレーターを育成・確保するシステムの整備</t>
  </si>
  <si>
    <t>(項)研究振興費
(大事項)科学技術振興の基盤の強化に必要な経費</t>
  </si>
  <si>
    <t>生涯学習施策に関する調査研究</t>
  </si>
  <si>
    <t>国宝・重要文化財等の保存整備等</t>
  </si>
  <si>
    <t>２１世紀気候変動予測革新プログラム</t>
  </si>
  <si>
    <t>気候変動適応戦略イニシアチブ</t>
  </si>
  <si>
    <t>地球観測衛星システムの開発に必要な経費</t>
  </si>
  <si>
    <t>(項)独立行政法人日本原子力研究開発機構施設整備費
(大事項)独立行政法人日本原子力研究開発機構施設整備に必要な経費</t>
  </si>
  <si>
    <t>(項)独立行政法人宇宙航空研究開発機構施設整備費
(大事項)独立行政法人宇宙航空研究開発機構施設整備に必要な経費</t>
  </si>
  <si>
    <t>（単位：百万円）</t>
  </si>
  <si>
    <t>大学などにおける教育研究の質の向上
学術研究の振興</t>
  </si>
  <si>
    <t>年度当初の執行計画に基づいた着実な事業の実施</t>
  </si>
  <si>
    <t>招へい対象国の戦略的精査による重点化</t>
  </si>
  <si>
    <t>派遣先の戦略的精査による重点化</t>
  </si>
  <si>
    <t>経済協力開発機構原子力機関（ＯＥＣＤ／ＮＥＡ）共同事業参加</t>
  </si>
  <si>
    <t>科学技術の国際活動の戦略的推進</t>
  </si>
  <si>
    <t>事　　業　　名</t>
  </si>
  <si>
    <t>独立行政法人防災科学技術研究所運営費交付金に必要な経費</t>
  </si>
  <si>
    <t>(項)初等中等教育等振興費
(大事項)教員の養成・確保に必要な経費</t>
  </si>
  <si>
    <t>文化庁</t>
  </si>
  <si>
    <t>Ⅳ-1
Ⅳ-2
Ⅸ-1</t>
  </si>
  <si>
    <t>ⅩⅣ-1</t>
  </si>
  <si>
    <t>各研究テーマの特徴を踏まえた、課題選定時の観点に基づく評価の実施及び評価結果の反映</t>
  </si>
  <si>
    <t>拠点のスタートアップのための初期投資に重点化</t>
  </si>
  <si>
    <t>物品費、旅費の積算の見直し等による縮減</t>
  </si>
  <si>
    <t>(項)独立行政法人日本原子力研究開発機構運営費
(大事項)独立行政法人日本原子力研究開発機構運営費交付金に必要な経費</t>
  </si>
  <si>
    <t>独立行政法人日本原子力研究開発機構施設整備に必要な経費</t>
  </si>
  <si>
    <t>健康教育関係調査費等</t>
  </si>
  <si>
    <t>日本私学教育研究所研究事業費</t>
  </si>
  <si>
    <t>(項)私立学校振興費
(大事項)私立学校の振興に必要な経費</t>
  </si>
  <si>
    <t>専修学校教員研修事業費</t>
  </si>
  <si>
    <t>国立大学法人船舶建造に必要な経費</t>
  </si>
  <si>
    <t>国立教育政策研究所</t>
  </si>
  <si>
    <t>(項)独立行政法人理化学研究所運営費
(大事項)独立行政法人理化学研究所運営費交付金に必要な経費</t>
  </si>
  <si>
    <t>独立行政法人理化学研究所施設整備に必要な経費</t>
  </si>
  <si>
    <t>(項)科学技術政策研究所
(大事項)科学技術基本政策の基礎的な調査研究等に必要な経費</t>
  </si>
  <si>
    <t>(項)文化財保存施設整備費
(大事項)文化財の保存及び活用のための施設整備に必要な経費</t>
  </si>
  <si>
    <t>科学技術振興のための基盤の強化</t>
  </si>
  <si>
    <t>最先端研究開発戦略的強化費補助金</t>
  </si>
  <si>
    <t>(項)文化振興費
(大事項)文化功労者年金の支給に必要な経費</t>
  </si>
  <si>
    <t>大臣官房文教施設企画部</t>
  </si>
  <si>
    <t>安全・安心で豊かな学校施設の整備推進</t>
  </si>
  <si>
    <t>(項)東日本大震災復旧・復興研究開発推進費
(大事項)東日本大震災復旧・復興に係る原子力分野の研究開発の推進に必要な経費</t>
  </si>
  <si>
    <t>独立行政法人国立大学財務・経営センター運営費交付金に必要な経費</t>
  </si>
  <si>
    <t>(項)スポーツ振興費
(大事項)生涯スポーツ社会の実現に必要な経費</t>
  </si>
  <si>
    <t>ライフステージに応じたスポーツ活動の推進のための調査研究</t>
  </si>
  <si>
    <t>(項)高等教育振興費
(大事項)大学等における教育改革に必要な経費</t>
  </si>
  <si>
    <t>(項)文化財保存事業費
(大事項)文化財の保存及び活用に必要な経費</t>
  </si>
  <si>
    <t>有形文化財</t>
  </si>
  <si>
    <t>無形文化財</t>
  </si>
  <si>
    <t>文化財保護対策の検討等</t>
  </si>
  <si>
    <t>美術館・博物館活動の充実</t>
  </si>
  <si>
    <t>国立大学法人施設整備（大型特別機械整備費等（最先端等））</t>
  </si>
  <si>
    <t>独立行政法人日本学術振興会運営費交付金に必要な経費</t>
  </si>
  <si>
    <t>(項)独立行政法人国立特別支援教育総合研究所施設整備費
(大事項)独立行政法人国立特別支援教育総合研究所施設整備に必要な経費</t>
  </si>
  <si>
    <t>義務教育費国庫負担金に必要な経費</t>
  </si>
  <si>
    <t>入札時期の早期化による契約の更なる競争性等の確保</t>
  </si>
  <si>
    <t>現地調査の箇所数等の見直しによる縮減</t>
  </si>
  <si>
    <t>消耗品費や借料の積算の見直しによる縮減</t>
  </si>
  <si>
    <t>調査研究委託事業の整理等による縮減</t>
  </si>
  <si>
    <t>執行実績の概算要求への反映</t>
  </si>
  <si>
    <t>資料の印刷部数の見直しによるコストの縮減</t>
  </si>
  <si>
    <t>事業の重点化による縮減</t>
  </si>
  <si>
    <t>人件費、設備備品費、会場借料の積算の見直しによる縮減，事業の再構築による重点化</t>
  </si>
  <si>
    <t>時給単価の見直しによる縮減，事業の再構築による重点化</t>
  </si>
  <si>
    <t>留学生交流総合推進会議の廃止等による縮減</t>
  </si>
  <si>
    <t>事務コストの見直し等による縮減</t>
  </si>
  <si>
    <t>(現状通り)</t>
  </si>
  <si>
    <t>（予算積算の見直し等によるコスト削減）</t>
  </si>
  <si>
    <t>（引き続き効率的な事業実施に努めること。また，一者応札が多いので、手続きの実効性，必要性等について検討すること。）</t>
  </si>
  <si>
    <t>（引き続き効率的な事業実施に努めること）</t>
  </si>
  <si>
    <t>（放射線障害防止対策に統合）</t>
  </si>
  <si>
    <r>
      <t>平成25年度以降，環境省に移管予定のため，環境省においてレビューを実施（環境省事業番号</t>
    </r>
    <r>
      <rPr>
        <sz val="11"/>
        <color indexed="8"/>
        <rFont val="ＭＳ ゴシック"/>
        <family val="3"/>
      </rPr>
      <t>0047</t>
    </r>
    <r>
      <rPr>
        <sz val="11"/>
        <rFont val="ＭＳ ゴシック"/>
        <family val="3"/>
      </rPr>
      <t>）</t>
    </r>
  </si>
  <si>
    <t>(項)原子力規制委員会
(大事項)原子力の安全の確保等に必要な経費</t>
  </si>
  <si>
    <t>(項)独立行政法人放射線医学総合研究所運営費
(大事項)独立行政法人放射線医学総合研究所運営費交付金に必要な経費</t>
  </si>
  <si>
    <t>独立行政法人放射線医学総合研究所施設整備に必要な経費</t>
  </si>
  <si>
    <t>段階的廃止</t>
  </si>
  <si>
    <t>縮減</t>
  </si>
  <si>
    <t>執行等改善</t>
  </si>
  <si>
    <t>－</t>
  </si>
  <si>
    <t>(項)スポーツ振興費
(大事項)生涯スポーツ社会の実現に必要な経費</t>
  </si>
  <si>
    <t>全国スポーツ・レクリエーション大会開催事業</t>
  </si>
  <si>
    <t>委託調査費の積算の見直しによる縮減</t>
  </si>
  <si>
    <t>独立行政法人日本原子力研究開発機構施設整備に必要な経費（復興関連事業）</t>
  </si>
  <si>
    <t>デジタル・ミュージアムの実現に向けた研究開発の推進</t>
  </si>
  <si>
    <t>平成24年度以降復興庁で予算計上</t>
  </si>
  <si>
    <t>平成24年度以降復興庁で予算計上</t>
  </si>
  <si>
    <t>事業進捗管理を行うための体制整備</t>
  </si>
  <si>
    <t>計画的な予算執行の実施</t>
  </si>
  <si>
    <t>速やかな公募の実施等による早期執行</t>
  </si>
  <si>
    <t>日本学士院会員年金の支給等に必要な経費</t>
  </si>
  <si>
    <t>(項)日本学士院
(大事項)日本学士院会員年金の支給等に必要な経費</t>
  </si>
  <si>
    <t>原子力規制委員会
※平成24年度までは文部科学省科学技術・学術政策局、研究振興局</t>
  </si>
  <si>
    <t>原子力規制委員会
※平成24年度までは文部科学省科学技術・学術政策局、研究開発局</t>
  </si>
  <si>
    <t>原子力規制委員会設置後、環境省に移管予定のため環境省においてレビューを実施（環境省事業番号0326）</t>
  </si>
  <si>
    <t>原子力規制委員会（原子力規制委員会発足後は同委員会において担当予定）
※平成23年度は文部科学省科学技術・学術政策局</t>
  </si>
  <si>
    <t>Ⅹ-1
Ⅹ-5</t>
  </si>
  <si>
    <t>ライフサイエンス分野の研究開発の重点的推進及び倫理的課題等への取組
原子力分野の研究・開発・利用（紛争解決を含む）の推進</t>
  </si>
  <si>
    <t>Ⅲ-1</t>
  </si>
  <si>
    <t>(項)研究開発推進費
(大事項)環境分野の研究開発の推進に必要な経費</t>
  </si>
  <si>
    <t>海洋分野の研究開発の重点的推進</t>
  </si>
  <si>
    <t>(項)東日本大震災復旧・復興研究開発推進費
(大事項)東日本大震災復旧・復興に係る海洋分野の研究開発の推進に必要な経費</t>
  </si>
  <si>
    <t>(項)東日本大震災復旧・復興初等中等教育等振興費
(大事項)東日本大震災復旧・復興に係る健やかな体の育成及び学校安全の推進に必要な経費</t>
  </si>
  <si>
    <t>広域スポーツセンター機能強化事業</t>
  </si>
  <si>
    <t>スポーツ施設の有効活用・安全管理推進事業</t>
  </si>
  <si>
    <t>次世代アスリート特別強化推進事業</t>
  </si>
  <si>
    <t>大学スポーツ研究活動資源活用事業</t>
  </si>
  <si>
    <t>国際スポーツキャンプの招致・開催支援</t>
  </si>
  <si>
    <t>競技力向上支援体制の充実</t>
  </si>
  <si>
    <t>舞台芸術創造力向上・発信プラン</t>
  </si>
  <si>
    <t>地域スポーツ人材を活用した運動部活動等推進事業</t>
  </si>
  <si>
    <t>中学校武道必修化に向けた地域連携指導実践校</t>
  </si>
  <si>
    <t>行政事業レビュー対象　計</t>
  </si>
  <si>
    <t>行政事業レビュー対象外　計</t>
  </si>
  <si>
    <t>合　　　　　計</t>
  </si>
  <si>
    <t>競技者・指導者等のスポーツキャリア形成支援事業</t>
  </si>
  <si>
    <t>ナショナルトレーニングセンター競技別強化拠点施設活用事業</t>
  </si>
  <si>
    <t>中学校・高等学校スポーツ活動振興事業</t>
  </si>
  <si>
    <t>生涯スポーツ社会の実現</t>
  </si>
  <si>
    <t>国際バカロレア事業への拠出</t>
  </si>
  <si>
    <t>ＯＥＣＤ／ＣＥＲＩ分担金</t>
  </si>
  <si>
    <t>日本ユネスコ国内委員会運営</t>
  </si>
  <si>
    <t>国際統括官</t>
  </si>
  <si>
    <t>ユネスコ会議関係共通経費</t>
  </si>
  <si>
    <t>日本／ユネスコパートナーシップ事業</t>
  </si>
  <si>
    <t>ユネスコ国内委員会の連携強化</t>
  </si>
  <si>
    <t>ユネスコ技術援助専門家の派遣</t>
  </si>
  <si>
    <t>ユネスコ活動の助成</t>
  </si>
  <si>
    <t>文化功労者年金の支給に必要な経費</t>
  </si>
  <si>
    <t>日本・ＯＥＣＤ事業協力信託基金拠出金</t>
  </si>
  <si>
    <t>独立行政法人教員研修センター施設整備に必要な経費</t>
  </si>
  <si>
    <t>全国優秀教員顕彰事業</t>
  </si>
  <si>
    <t>魅力ある優れた教員の養成・確保</t>
  </si>
  <si>
    <t>生涯学習政策局</t>
  </si>
  <si>
    <t>政策研究機能高度化推進経費</t>
  </si>
  <si>
    <t>国際研究協力経費</t>
  </si>
  <si>
    <t>教育研究情報センター</t>
  </si>
  <si>
    <t>教育課程研究センター</t>
  </si>
  <si>
    <t>社会教育実践研究センター</t>
  </si>
  <si>
    <t>文教施設研究センター</t>
  </si>
  <si>
    <t>大学等産学官連携自立化促進プログラム</t>
  </si>
  <si>
    <t>外国語活動・外国語教育の教材整備等
（小学校外国語活動の教材整備事業）</t>
  </si>
  <si>
    <t>平成25年度以降復興庁で予算計上</t>
  </si>
  <si>
    <t>－</t>
  </si>
  <si>
    <t>(項)教育・科学技術等復興政策費
(大事項)私立学校の振興に必要な経費</t>
  </si>
  <si>
    <t>独立行政法人国立高等専門学校機構施設整備に必要な経費</t>
  </si>
  <si>
    <t>(項)国際交流・協力推進費
(大事項)外国人留学性支援団体補助</t>
  </si>
  <si>
    <t>産業教育総合推進事業</t>
  </si>
  <si>
    <t>放射能調査研究に必要な経費
（原子力規制委員会移管予定分）</t>
  </si>
  <si>
    <t>総合核テロ対策技術調査
（原子力規制委員会移管予定分）</t>
  </si>
  <si>
    <t>国際約束に基づく保障措置の実施
（原子力規制委員会移管予定分）</t>
  </si>
  <si>
    <t>電子入札システムの活用等による契約の競争性の更なる向上</t>
  </si>
  <si>
    <t>国立大学法人運営費交付金に必要な経費（復興関連事業）</t>
  </si>
  <si>
    <t>放射能調査研究に必要な経費（復興関連事業）</t>
  </si>
  <si>
    <t>(項)東日本大震災復旧・復興初等中等教育等振興費
(大事項)東日本大震災復旧・復興に係る確かな学力の育成に必要な経費</t>
  </si>
  <si>
    <t>(項)東日本大震災復旧・復興私立学校振興費
(大事項)東日本大震災復旧・復興に係る私立学校の振興に必要な経費</t>
  </si>
  <si>
    <t>(項)東日本大震災復旧・復興国際交流・協力推進費
(大事項)東日本大震災復旧・復興に係る外国人留学生等に必要な経費</t>
  </si>
  <si>
    <t>(項)東日本大震災復旧・復興研究開発推進費
(大事項)東日本大震災復旧・復興に係るライフサイエンス分野の研究開発の推進等に必要な経費</t>
  </si>
  <si>
    <t>公立学校施設整備費（復興関連事業）</t>
  </si>
  <si>
    <t>東日本大震災からの復旧・復興を担う専門人材育成支援事業（復興関連事業）</t>
  </si>
  <si>
    <t>学びを通じた地域コミュニティ再生支援事業（復興関連事業）</t>
  </si>
  <si>
    <t>日本体育協会補助</t>
  </si>
  <si>
    <t>スポーツ政策の戦略的立案基盤の強化</t>
  </si>
  <si>
    <t>(項)生涯学習振興費
(大事項)情報通信技術を活用した教育・学習の振興に必要な経費</t>
  </si>
  <si>
    <t>教育改革に関する基本的な政策の推進等</t>
  </si>
  <si>
    <t>(項)高等教育振興費
(大事項)大学等における教育改革に必要な経費</t>
  </si>
  <si>
    <t>(項)私立学校振興費
(大事項)私立学校の振興に必要な経費</t>
  </si>
  <si>
    <t>(項)東日本大震災復旧・復興文化財保存事業費
(大事項)東日本大震災復旧・復興に係る文化財の保存及び活用に必要な経費</t>
  </si>
  <si>
    <t>(項)独立行政法人国立文化財機構施設整備費
(大事項)独立行政法人国立文化財機構施設整備に必要な経費</t>
  </si>
  <si>
    <t>大型再処理施設等放射能影響調査交付金</t>
  </si>
  <si>
    <t>経済協力開発機構原子力機関拠出金</t>
  </si>
  <si>
    <t>原子力人材育成プログラム委託費</t>
  </si>
  <si>
    <t>消耗品費や借料の積算の見直し等による縮減</t>
  </si>
  <si>
    <t>企画評価会議の事務費の積算の見直し等による縮減</t>
  </si>
  <si>
    <t>職員旅費の効率化による縮減</t>
  </si>
  <si>
    <t>派遣事業の団体数の見直しによる縮減</t>
  </si>
  <si>
    <t>制作作品の上映状況等の追跡調査を基にした新たな成果指標の設定</t>
  </si>
  <si>
    <t>原子力規制庁設置後，環境省に移管予定のため，環境省においてレビューを実施（環境省事業番号0325）</t>
  </si>
  <si>
    <t>委託事業実施箇所数の見直し等による縮減</t>
  </si>
  <si>
    <t>自然体験活動指導者養成事業の廃止等による縮減</t>
  </si>
  <si>
    <t>施設の維持管理の効率化によるコスト削減等</t>
  </si>
  <si>
    <t>留学生の募集等の実施</t>
  </si>
  <si>
    <t>フォローアップ等の実施</t>
  </si>
  <si>
    <t>特段の見直しの余地なし</t>
  </si>
  <si>
    <t>(項)教育・科学技術等復興政策費
(大事項)私立学校の振興に必要な経費</t>
  </si>
  <si>
    <t>(項)独立行政法人海洋研究開発機構施設整備費
(大事項)独立行政法人海洋研究開発機構施設整備に必要な経費</t>
  </si>
  <si>
    <t>独立行政法人海洋研究開発機構船舶建造に必要な経費</t>
  </si>
  <si>
    <t>南極地域観測事業に必要な経費</t>
  </si>
  <si>
    <t>(項)南極地域観測事業費
(大事項)南極地域観測事業に必要な経費</t>
  </si>
  <si>
    <t>公立学校施設災害復旧費</t>
  </si>
  <si>
    <t>大学等施設の整備に係る基準等の策定等</t>
  </si>
  <si>
    <t>－</t>
  </si>
  <si>
    <t>宇宙・航空分野の研究・開発・利用の推進</t>
  </si>
  <si>
    <t>原子力の安全・防災対策</t>
  </si>
  <si>
    <t>核燃料サイクル関係推進調整等委託費</t>
  </si>
  <si>
    <t>メニューの統合及び謝金の積算の見直し等による縮減</t>
  </si>
  <si>
    <t>事業件数の精査による縮減等</t>
  </si>
  <si>
    <t>研修旅費の積算の見直しによる縮減</t>
  </si>
  <si>
    <t>展示事業の効率的実施等による縮減</t>
  </si>
  <si>
    <t>(項)研究開発推進費
(大事項)安全・安心な社会構築に資する科学技術の推進に必要な経費</t>
  </si>
  <si>
    <t>産業教育設備費補助</t>
  </si>
  <si>
    <t>確かな学力の育成に係る実践的調査研究</t>
  </si>
  <si>
    <t>道徳教育総合支援事業</t>
  </si>
  <si>
    <t>項・事項</t>
  </si>
  <si>
    <t>地域・社会の求める人材を養成する大学等連携事業</t>
  </si>
  <si>
    <t>義務教育に必要な教職員の確保</t>
  </si>
  <si>
    <t>(項)東日本大震災復旧・復興研究開発推進費
(大事項)東日本大震災復旧・復興に係る環境分野の研究開発の推進に必要な経費</t>
  </si>
  <si>
    <t>アイヌ子弟高等学校等進学奨励費補助（大学）</t>
  </si>
  <si>
    <t>教育機会の確保のための支援づくり</t>
  </si>
  <si>
    <t>放射線利用技術・原子力基盤技術移転事業等委託費</t>
  </si>
  <si>
    <t>学校・家庭・地域の連携協力推進事業</t>
  </si>
  <si>
    <t>学びのイノベーション事業</t>
  </si>
  <si>
    <t>大臣官房人事課</t>
  </si>
  <si>
    <t>芸術文化の振興</t>
  </si>
  <si>
    <t>(項)研究開発推進費
(大事項)ライフサイエンス分野の研究開発の推進等に必要な経費</t>
  </si>
  <si>
    <t>感染症研究国際ネットワーク推進プログラム</t>
  </si>
  <si>
    <t>再生医療の実現化プロジェクト</t>
  </si>
  <si>
    <t>脳科学研究戦略推進プログラム</t>
  </si>
  <si>
    <t>革新的タンパク質・細胞解析研究イニシアティブ</t>
  </si>
  <si>
    <t>分子イメージング研究戦略推進プログラム</t>
  </si>
  <si>
    <t>復興庁統括官付参事官（予算会計担当）</t>
  </si>
  <si>
    <t>復興庁統括官付参事官（予算会計担当）</t>
  </si>
  <si>
    <t>（旅費の積算の見直し等による縮減）</t>
  </si>
  <si>
    <t>過去の仕分け結果を踏まえた地域関連事業及び理科支援員配置事業の廃止等による縮減</t>
  </si>
  <si>
    <t>(項)初等中等教育等振興費
(大事項)学校施設の整備推進に必要な経費</t>
  </si>
  <si>
    <t>文教施設に関する整備指針等の策定</t>
  </si>
  <si>
    <t>文教施設の防災対策の強化・推進</t>
  </si>
  <si>
    <t>文教施設の環境対策の推進</t>
  </si>
  <si>
    <t>国立大学法人等施設事務経費</t>
  </si>
  <si>
    <t>大学などにおける教育研究の質の向上</t>
  </si>
  <si>
    <t>次世代がん研究戦略推進プロジェクト</t>
  </si>
  <si>
    <t>(項)高等教育振興費
(大事項)大学等における教育改革に必要な経費</t>
  </si>
  <si>
    <t>(項)日本芸術院
(大事項)日本芸術院会員年金の支給等に必要な経費</t>
  </si>
  <si>
    <t>独立行政法人国立美術館運営費交付金に必要な経費</t>
  </si>
  <si>
    <t>地震調査研究推進本部</t>
  </si>
  <si>
    <t>(項)研究開発推進費
(大事項)安全・安心な社会構築に資する科学技術の推進に必要な経費</t>
  </si>
  <si>
    <t>(項)東日本大震災復旧・復興研究開発推進費
(大事項)東日本大震災復旧・復興に係る安全・安心な社会構築に資する科学技術の推進に必要な経費</t>
  </si>
  <si>
    <t>Ⅹ-7</t>
  </si>
  <si>
    <t>情報提供サイトのサーバ等機器環境の見直し等による縮減</t>
  </si>
  <si>
    <t>Ⅳ-1
Ⅸ-1</t>
  </si>
  <si>
    <t>(項)独立行政法人日本原子力研究開発機構運営費
(大事項)独立行政法人日本原子力研究開発機構運営費交付金に必要な経費</t>
  </si>
  <si>
    <t>独立行政法人防災科学技術研究所施設整備に必要な経費（復興関連事業）</t>
  </si>
  <si>
    <t>(項)初等中等教育等振興費
(大事項)教育機会の確保に必要な経費</t>
  </si>
  <si>
    <t>研究開発局</t>
  </si>
  <si>
    <t>原子力研究開発利用の推進</t>
  </si>
  <si>
    <t>仕様内容の見直し等による競争性の向上</t>
  </si>
  <si>
    <t>東日本大震災復興特別会計
（文部科学省所管分）</t>
  </si>
  <si>
    <t>(項)公立文教施設整備費
(大事項)公立文教施設整備に必要な経費
(項)東日本大震災復旧・復興公立文教施設整備費
(大事項)東日本大震災復旧・復興に係る公立文教施設整備に必要な経費</t>
  </si>
  <si>
    <t>(項)公立文教施設整備費
(大事項)公立文教施設整備に必要な経費</t>
  </si>
  <si>
    <t>(項)公立文教施設整備費
(大事項)公立文教施設整備に必要な経費
(項)東日本大震災復旧・復興公立文教施設整備費
(大事項)東日本大震災復旧・復興に係る公立文教施設整備に必要な経費</t>
  </si>
  <si>
    <t>留学生短期受入れと日本人学生の海外派遣を一体とした交流事業</t>
  </si>
  <si>
    <t>総合型地域スポーツクラブ育成推進事業</t>
  </si>
  <si>
    <t>(項)国際文化交流推進費
(大事項)国際文化交流推進に必要な経費</t>
  </si>
  <si>
    <t>ユネスコ事業への協力</t>
  </si>
  <si>
    <t>初等中等教育局</t>
  </si>
  <si>
    <t>粒子線がん治療に係る人材育成プログラム</t>
  </si>
  <si>
    <t>(項)国立大学法人施設整備費
(大事項)国立大学法人施設整備に必要な経費</t>
  </si>
  <si>
    <t>(項)私立学校振興費
(大事項)私立学校の振興に必要な経費</t>
  </si>
  <si>
    <t>要求額のうち重点要求1,300</t>
  </si>
  <si>
    <t>要求額のうち重点要求4,450</t>
  </si>
  <si>
    <t>要求額のうち重点要求2,062</t>
  </si>
  <si>
    <t>要求額のうち重点要求83,365</t>
  </si>
  <si>
    <t>要求額のうち重点要求12,549</t>
  </si>
  <si>
    <t>要求額のうち重点要求5,132</t>
  </si>
  <si>
    <t>要求額のうち重点要求3,000</t>
  </si>
  <si>
    <t>要求額のうち重点要求37,700</t>
  </si>
  <si>
    <t>要求額のうち重点要求1,417</t>
  </si>
  <si>
    <t>(項)生涯学習振興費
(大事項)家庭の教育力の向上に必要な経費</t>
  </si>
  <si>
    <t>安全・安心に資する科学技術の推進に必要な経費</t>
  </si>
  <si>
    <t>放射線障害防止対策事業等</t>
  </si>
  <si>
    <t>食品成分データベース整備の推進</t>
  </si>
  <si>
    <t>(項)東日本大震災復旧・復興独立行政法人国立青少年教育振興機構施設整備費
(大事項)東日本大震災復旧・復興に係る独立行政法人国立青少年教育振興機構施設整備に必要な経費</t>
  </si>
  <si>
    <t>(項)東日本大震災復旧・復興独立行政法人日本スポーツ振興センター施設整備費
(大事項)東日本大震災復旧・復興に係る独立行政法人日本スポーツ振興センター施設整備に必要な経費</t>
  </si>
  <si>
    <t>(項)研究開発推進費
(大事項)宇宙・航空分野の研究開発の推進に必要な経費</t>
  </si>
  <si>
    <t>ナノテクノロジー・材料分野の研究開発の重点的推進</t>
  </si>
  <si>
    <t>日本学士院</t>
  </si>
  <si>
    <t>高等教育における国際的な学習成果の評価に関する調査研究等</t>
  </si>
  <si>
    <t>独立行政法人日本学生支援機構運営費交付金に必要な経費</t>
  </si>
  <si>
    <t>(項)国立大学法人運営費
(大事項)国立大学法人運営費交付金に必要な経費</t>
  </si>
  <si>
    <t>(項)放射能調査研究費
(大事項)放射能調査研究に必要な経費</t>
  </si>
  <si>
    <t>国際科学技術センター</t>
  </si>
  <si>
    <t>ＯＥＣＤ／ＧＳＦ分担金</t>
  </si>
  <si>
    <t>科学技術国際活動の推進</t>
  </si>
  <si>
    <t>科学技術国際活動の推進事務費</t>
  </si>
  <si>
    <t>頭脳循環を加速する若手研究者戦略的海外派遣事業</t>
  </si>
  <si>
    <t>国際協力の推進</t>
  </si>
  <si>
    <t>－</t>
  </si>
  <si>
    <t>研究開発管理システム運営</t>
  </si>
  <si>
    <t>(項)初等中等教育等振興費
(大事項)特別支援教育の推進に必要な経費</t>
  </si>
  <si>
    <t>特別支援教育設備整備費等補助</t>
  </si>
  <si>
    <t>特別支援教育就学奨励費負担等</t>
  </si>
  <si>
    <t>独立行政法人教員研修センター運営費交付金に必要な経費</t>
  </si>
  <si>
    <t>原子力損害賠償の補償の迅速、公平かつ適正な実施</t>
  </si>
  <si>
    <t>(項)東日本大震災復興国立大学法人運営費
(大事項)東日本大震災復興に係る国立大学法人運営費交付金に必要な経費</t>
  </si>
  <si>
    <t>(項)教育・科学技術等復興政策費
(大事項)ライフサイエンス分野の研究開発の推進等に必要な経費</t>
  </si>
  <si>
    <t>鑑賞・体験機会等充実のための事業推進</t>
  </si>
  <si>
    <t>アイヌ関連施策の推進</t>
  </si>
  <si>
    <t>国宝重要文化財等の買上げ</t>
  </si>
  <si>
    <t>模写模造</t>
  </si>
  <si>
    <t>－</t>
  </si>
  <si>
    <t>(項)東日本大震災復旧・復興日本芸術院施設費
(大事項)東日本大震災復旧・復興に係る日本芸術院施設整備に必要な経費</t>
  </si>
  <si>
    <t>(項)文化振興基盤整備費
(大事項)文化振興の基盤整備に必要な経費</t>
  </si>
  <si>
    <t>私立幼稚園施設整備費補助</t>
  </si>
  <si>
    <t>(項)電源立地対策費
(大事項)原子力の推進及び電源立地地域の振興に必要な経費</t>
  </si>
  <si>
    <t>メリハリのある計画的な予算執行の実施</t>
  </si>
  <si>
    <t>国際会議の開催回数の見直しによる旅費等の縮減</t>
  </si>
  <si>
    <t>一般競争入札等による委託契約額の節減と計画的な予算執行の実施</t>
  </si>
  <si>
    <t>メリハリのある計画的な予算の執行</t>
  </si>
  <si>
    <t>対象経費（補助単価）等の絞り込みによる縮減</t>
  </si>
  <si>
    <t>これまでの取組内容の執行状況等を踏まえ、対象経費（補助単価）を重点化</t>
  </si>
  <si>
    <t>製本部数及び旅費の積算の見直し等による縮減</t>
  </si>
  <si>
    <t>現地調査旅費単価等の見直しによる縮減</t>
  </si>
  <si>
    <t>会議開催経費の積算の見直し等による縮減</t>
  </si>
  <si>
    <t>特別支援教育総合推進事業の廃止等による縮減</t>
  </si>
  <si>
    <t>独立行政法人国立高等専門学校機構施設整備に必要な経費（復興関連事業）</t>
  </si>
  <si>
    <t>(項)東日本大震災復旧・復興育英事業費
(大事項)東日本大震災復旧・復興に係る育英事業に必要な経費</t>
  </si>
  <si>
    <t>Ⅴ-1</t>
  </si>
  <si>
    <t>Ⅴ-1</t>
  </si>
  <si>
    <t>会議開催数の見直しによる縮減</t>
  </si>
  <si>
    <t>委託事業費の積算の見直し等による縮減</t>
  </si>
  <si>
    <t>食育支援者の派遣人数や派遣地域数の見直しによる縮減</t>
  </si>
  <si>
    <t>委託件数の見直しによる縮減</t>
  </si>
  <si>
    <t>委託事業費の見直しによる縮減</t>
  </si>
  <si>
    <t>謝金や印刷製本費の積算の見直し等による縮減</t>
  </si>
  <si>
    <t>引き続き活動費の妥当性について検証</t>
  </si>
  <si>
    <t>スポーツキャリア大学院プログラムの廃止等による縮減</t>
  </si>
  <si>
    <t>原子力教育支援事業委託費
（旧名称：原子力教育支援事業等委託費）</t>
  </si>
  <si>
    <t>旅費及び会議出席開数の積算の見直しによる縮減</t>
  </si>
  <si>
    <t>教師用指導資料の印刷製本部数の見直し等による縮減</t>
  </si>
  <si>
    <t>研修人数の見直し等による減</t>
  </si>
  <si>
    <t>在外施設認定調査（旅費等）の見直しによる縮減</t>
  </si>
  <si>
    <t>諸謝金の見直し等による縮減</t>
  </si>
  <si>
    <t>不登校に関する調査研究事業を廃止したことによる縮減</t>
  </si>
  <si>
    <t>委託費の積算の見直しによる縮減</t>
  </si>
  <si>
    <t>派遣数の見直し等による縮減</t>
  </si>
  <si>
    <t>一般管理費の見直しによる縮減</t>
  </si>
  <si>
    <t>平城宮跡地等整備費</t>
  </si>
  <si>
    <t>独立行政法人国立文化財機構運営費交付金に必要な経費</t>
  </si>
  <si>
    <t>(項)独立行政法人国立文化財機構運営費
(大事項)独立行政法人国立文化財機構運営費交付金に必要な経費</t>
  </si>
  <si>
    <t>独立行政法人国立文化財機構施設整備に必要な経費</t>
  </si>
  <si>
    <t>子どもの体力の向上</t>
  </si>
  <si>
    <t>(項)研究振興費
(大事項)科学技術振興の基盤の強化に必要な経費</t>
  </si>
  <si>
    <t>先端研究施設共用促進事業</t>
  </si>
  <si>
    <t>ナショナルバイオリソースプロジェクト</t>
  </si>
  <si>
    <t>(項)スポーツ振興費
(大事項)子どもの体力の向上に必要な経費</t>
  </si>
  <si>
    <t>成長分野等における中核的専門人材養成の戦略的推進</t>
  </si>
  <si>
    <t>教育改革の総合的推進</t>
  </si>
  <si>
    <t>地方教育費及び行政の実態調査</t>
  </si>
  <si>
    <t>内外教育事情等調査</t>
  </si>
  <si>
    <t>学校教員統計調査</t>
  </si>
  <si>
    <t>学校基本調査</t>
  </si>
  <si>
    <t>Ⅷ-1</t>
  </si>
  <si>
    <t>Ⅸ-2</t>
  </si>
  <si>
    <t>Ⅸ-1</t>
  </si>
  <si>
    <t>Ⅶ-1
Ⅶ-4
Ⅸ-1</t>
  </si>
  <si>
    <t>Ⅹ-1</t>
  </si>
  <si>
    <t>(項)独立行政法人教員研修センター施設整備費
(大事項)独立行政法人教員研修センター施設整備に必要な経費</t>
  </si>
  <si>
    <t>独立行政法人国立特別支援教育総合研究所運営費交付金に必要な経費</t>
  </si>
  <si>
    <t>核燃料サイクル関連施設廃棄物処理処分技術開発等委託費</t>
  </si>
  <si>
    <t>原子力研究環境整備補助金</t>
  </si>
  <si>
    <t>原子力平和利用調査等事業拠出金</t>
  </si>
  <si>
    <t>国有文化財等の保存整備等（復興関連事業）</t>
  </si>
  <si>
    <t>有形文化財等の保存整備等（復興関連事業）</t>
  </si>
  <si>
    <t>要求額のうち重点要求243</t>
  </si>
  <si>
    <t>謝金の積算の見直しによる縮減</t>
  </si>
  <si>
    <t>競争参加条件等の見直しによる契約の更なる競争性等の確保</t>
  </si>
  <si>
    <t>旅費の積算の見直し等による縮減</t>
  </si>
  <si>
    <t>諸謝金の積算の見直しによる縮減</t>
  </si>
  <si>
    <t>要求額のうち重点要求1,707</t>
  </si>
  <si>
    <t>要求額のうち重点要求29,712</t>
  </si>
  <si>
    <t>要求額のうち重点要求28,146</t>
  </si>
  <si>
    <t>要求額のうち重点要求2,909</t>
  </si>
  <si>
    <t>(項)国際交流・協力推進費
(大事項)国際協力の推進に必要な経費</t>
  </si>
  <si>
    <t>(項)研究開発推進費
(大事項)情報通信分野の研究開発の推進に必要な経費</t>
  </si>
  <si>
    <t>先端融合領域イノベーション創出拠点形成プログラム</t>
  </si>
  <si>
    <t>豊かな心の育成</t>
  </si>
  <si>
    <t>過去の補助実績を踏まえた予算規模の見直しによる縮減</t>
  </si>
  <si>
    <t>Ⅶ-1</t>
  </si>
  <si>
    <t>ⅩⅢ-1</t>
  </si>
  <si>
    <t>Ⅶ-3</t>
  </si>
  <si>
    <t>ⅩⅣ-1</t>
  </si>
  <si>
    <t>ⅩⅣ-2</t>
  </si>
  <si>
    <t>確かな学力の育成</t>
  </si>
  <si>
    <t>(項)独立行政法人宇宙航空研究開発機構運営費
(大事項)独立行政法人宇宙航空研究開発機構運営費交付金に必要な経費</t>
  </si>
  <si>
    <t>独立行政法人宇宙航空研究開発機構施設整備に必要な経費</t>
  </si>
  <si>
    <t>文化芸術振興のための基盤の充実</t>
  </si>
  <si>
    <t>生徒指導・進路指導総合推進事業</t>
  </si>
  <si>
    <t>子どもの体力向上啓発事業</t>
  </si>
  <si>
    <t>要求額のうち特別重点要求300</t>
  </si>
  <si>
    <t>要求額のうち特別重点要求2,164</t>
  </si>
  <si>
    <t>要求額のうち特別重点要求200</t>
  </si>
  <si>
    <t>要求額のうち特別重点要求10,571</t>
  </si>
  <si>
    <t>要求額のうち重点要求292</t>
  </si>
  <si>
    <t>要求額のうち重点要求1,500</t>
  </si>
  <si>
    <t>要求額のうち重点要求1,948</t>
  </si>
  <si>
    <t>原子力平和利用確保調査委託費
（旧名称：プルトニウム平和利用確保日米基盤形成調査委託費）</t>
  </si>
  <si>
    <t>プログラム運営に係る業務費の効率化に伴う縮減</t>
  </si>
  <si>
    <t>拠点形成型への重点化による縮減</t>
  </si>
  <si>
    <t>事業内容の精査によるコスト縮減</t>
  </si>
  <si>
    <t>(項)独立行政法人国立高等専門学校機構運営費
(大事項)独立行政法人国立高等専門学校機構運営費交付金に必要な経費</t>
  </si>
  <si>
    <t>(項)育英事業費
(大事項)育英事業に必要な経費</t>
  </si>
  <si>
    <t>意欲・能力のある学生に対する奨学金事業の推進
国際交流の推進</t>
  </si>
  <si>
    <t>Ⅴ-1
ⅩⅣ-1</t>
  </si>
  <si>
    <t>Ⅶ-1
Ⅶ-2
Ⅶ-4
Ⅸ-2
Ⅹ-1
Ⅹ-2
Ⅹ-3</t>
  </si>
  <si>
    <r>
      <t xml:space="preserve">
</t>
    </r>
    <r>
      <rPr>
        <sz val="11"/>
        <rFont val="ＭＳ ゴシック"/>
        <family val="3"/>
      </rPr>
      <t xml:space="preserve">Ⅹ-1
Ⅹ-5
</t>
    </r>
  </si>
  <si>
    <t>　　　　　　　　　　　　　　　　　　　　　　　　　　　　　　　　　　　　　　　　　　　　　　　　　　　　　　　　　　　　　　　　　　　　　　　　　　　　　　　　　　　　　　　　　　　　　　　　　　　　　　　　　　　　　　　　　　　　　　　　　　　　Ⅹ-5</t>
  </si>
  <si>
    <t>公立文教施設事務経費（復興関連事業）</t>
  </si>
  <si>
    <t>Ｂ</t>
  </si>
  <si>
    <t>Ｂ－Ａ＝Ｃ</t>
  </si>
  <si>
    <t>平成２４年度</t>
  </si>
  <si>
    <t>抜本的改善</t>
  </si>
  <si>
    <t>一部改善</t>
  </si>
  <si>
    <t>予算監視・効率化チームの所見</t>
  </si>
  <si>
    <t>所見の概要</t>
  </si>
  <si>
    <t>調査研究費の積算の見直しによる縮減</t>
  </si>
  <si>
    <t>人件費の積算の見直し等による縮減</t>
  </si>
  <si>
    <t>公告時期の早期化等による契約の更なる競争性等の確保</t>
  </si>
  <si>
    <t>環境教育リーダー研修の積算の見直し等による縮減</t>
  </si>
  <si>
    <t>教科書検定調査事務処理に係る積算の見直し等による縮減</t>
  </si>
  <si>
    <t>教材単価、教材輸送費の見直し等による縮減</t>
  </si>
  <si>
    <t>招致及び帰国旅費の積算の見直しによる縮減</t>
  </si>
  <si>
    <t>会場借料の積算の見直し等による縮減</t>
  </si>
  <si>
    <t>公告期間の長期化等による契約の更なる競争性等の確保</t>
  </si>
  <si>
    <t>運転の定常化による人件費の効率化による縮減</t>
  </si>
  <si>
    <t>科学技術関係人材の育成及び科学技術に関する国民意識の醸成
イノベーション創出に向けた産業連携の推進及び地域科学の振興
科学技術の国際活動の戦略的推進
科学技術振興のための基盤の強化
ライフサイエンス分野の研究開発の重点的推進及び倫理的課題等への取組
情報通信分野の研究開発の重点的推進
環境分野の研究開発の重点的推進</t>
  </si>
  <si>
    <t>口蹄疫等家畜伝染病に対応した獣医師育成環境整備事業</t>
  </si>
  <si>
    <t>(項)義務教育費国庫負担金
(大事項)義務教育費国庫負担金に必要な経費</t>
  </si>
  <si>
    <t>(項)公立文教施設整備費
(大事項)公立文教施設整備に必要な経費</t>
  </si>
  <si>
    <t>(項)研究開発推進費
(大事項)原子力関係者の資質向上等に必要な経費</t>
  </si>
  <si>
    <t>(項)研究開発推進費
(大事項)原子力分野の研究開発の推進に必要な経費</t>
  </si>
  <si>
    <t>国際宇宙ステーション開発に必要な経費</t>
  </si>
  <si>
    <t>(項)研究開発推進費
(大事項)宇宙・航空分野の研究開発の推進に必要な経費</t>
  </si>
  <si>
    <t>科学官の運営等</t>
  </si>
  <si>
    <t>生徒指導等に関する調査研究</t>
  </si>
  <si>
    <t>人権教育開発事業</t>
  </si>
  <si>
    <t>学校運営支援等の推進事業</t>
  </si>
  <si>
    <t>電源地域振興促進事業費補助金</t>
  </si>
  <si>
    <t>電源立地地域対策交付金</t>
  </si>
  <si>
    <t>広報・安全等対策交付金</t>
  </si>
  <si>
    <t>交付金事務等交付金</t>
  </si>
  <si>
    <t>放射線利用・原子力基盤技術試験研究推進交付金</t>
  </si>
  <si>
    <t>高速増殖炉サイクル技術研究開発推進交付金</t>
  </si>
  <si>
    <t>現行の事業内容を維持</t>
  </si>
  <si>
    <t>現行の事業内容を維持</t>
  </si>
  <si>
    <t>制度の裏付けがあり、見直しの余地なし</t>
  </si>
  <si>
    <t>運営費交付金事業の効率化等</t>
  </si>
  <si>
    <t>計画的な施設整備の実施</t>
  </si>
  <si>
    <t>特段の見直しの余地なし</t>
  </si>
  <si>
    <t>国際約束に基づく分担金であり，特段の見直しの余地なし</t>
  </si>
  <si>
    <t>(項)初等中等教育等振興費
(大事項)健やかな体の育成及び学校安全の推進に必要な経費</t>
  </si>
  <si>
    <t>事業規模の見直し等による縮減</t>
  </si>
  <si>
    <t>ポストドクター・キャリア開発事業の新規募集の停止による縮減</t>
  </si>
  <si>
    <t>データ整備に係る役務費の積算の見直し等による縮減</t>
  </si>
  <si>
    <t>地域住民に開かれた信頼される学校づくり</t>
  </si>
  <si>
    <t>(項)初等中等教育等振興費
(大事項)信頼される学校づくりに必要な経費</t>
  </si>
  <si>
    <t>地方教育行政推進事業</t>
  </si>
  <si>
    <t>(項)私立学校振興費
(大事項)私立学校の振興に必要な経費
(項)東日本大震災復旧・復興私立学校振興費
(大事項)東日本大震災復旧・復興に係る私立学校の振興に必要な経費</t>
  </si>
  <si>
    <t>(項)国立大学法人運営費
(大事項)国立大学法人運営費交付金に必要な経費
(項)東日本大震災復旧・復興国立大学法人運営費
(大事項)東日本大震災復旧・復興に係る国立大学法人運営費交付金に必要な経費</t>
  </si>
  <si>
    <t>(項)独立行政法人海洋研究開発機構船舶建造費
(大事項)独立行政法人海洋研究開発機構船舶建造に必要な経費
(項)東日本大震災復旧・復興独立行政法人海洋研究開発機構船舶建造費
(大事項)東日本大震災復旧・復興に係る独立行政法人海洋研究開発機構船舶建造に必要な経費</t>
  </si>
  <si>
    <t>高校生の留学促進</t>
  </si>
  <si>
    <t>国際視覚障害者援護協会</t>
  </si>
  <si>
    <t>(項)独立行政法人日本芸術文化振興会施設整備費
(大事項)独立行政法人日本芸術文化振興会施設整備に必要な経費</t>
  </si>
  <si>
    <t>文化財保護共通費</t>
  </si>
  <si>
    <t>文化財の保存及び活用の充実</t>
  </si>
  <si>
    <t>(項)独立行政法人日本スポーツ振興センター運営費
(大事項)独立行政法人日本スポーツ振興センター運営費交付金に必要な経費</t>
  </si>
  <si>
    <t>独立行政法人日本スポーツ振興センター施設整備費</t>
  </si>
  <si>
    <t>(項)独立行政法人国立高等専門学校機構施設整備費
(大事項)独立行政法人国立高等専門学校機構施設整備に必要な経費</t>
  </si>
  <si>
    <t>(項)東日本大震災復旧・復興生涯学習振興費
(大事項)東日本大震災復旧・復興に係る生涯を通じた学習機会の拡大に必要な経費</t>
  </si>
  <si>
    <t>(項)東日本大震災復旧・復興私立学校振興費
(大事項)東日本大震災復旧・復興に係る私立学校の振興に必要な経費</t>
  </si>
  <si>
    <t>(項)東日本大震災復旧・復興私立学校振興費
(大事項)東日本大震災復旧・復興に係る私立学校の振興に必要な経費</t>
  </si>
  <si>
    <t>(項)独立行政法人海洋研究開発機構船舶建造費
(大事項)独立行政法人海洋研究開発機構船舶建造に必要な経費</t>
  </si>
  <si>
    <t>(項)原子力安全確保費
(大事項)原子力利用の安全対策等に必要な経費</t>
  </si>
  <si>
    <t>－</t>
  </si>
  <si>
    <t>(項)電源利用対策費、
(項)事務取扱費
(大事項)原子力分野の研究及び電力供給の安定化等に必要な経費</t>
  </si>
  <si>
    <t>他府省との役割分担の明確化等</t>
  </si>
  <si>
    <t>国内の好事例等の収集事業や先進国調査事業の廃止による縮減</t>
  </si>
  <si>
    <t>(一部改善)</t>
  </si>
  <si>
    <t>高校生の留学者数を増加させる観点から事業を再構築</t>
  </si>
  <si>
    <t>より多くの外国人高校生を招致し日本の高校生の異文化体験の機会を拡大する観点から事業を再構築</t>
  </si>
  <si>
    <t>ライフサイエンス研究開発推進経費</t>
  </si>
  <si>
    <t>先端基盤技術研究開発推進経費</t>
  </si>
  <si>
    <t>環境分野の研究開発の推進</t>
  </si>
  <si>
    <t>大学発グリーンイノベーション創出事業</t>
  </si>
  <si>
    <t>宇宙・航空分野の戦略的研究開発・国際展開の推進</t>
  </si>
  <si>
    <t>海洋資源利用促進技術開発プログラム</t>
  </si>
  <si>
    <t>海洋分野の研究開発の推進</t>
  </si>
  <si>
    <t>青少年の体験活動の推進</t>
  </si>
  <si>
    <t>読書コミュニティ形成支援事業</t>
  </si>
  <si>
    <t>今後の健康診断の在り方に関する調査研究</t>
  </si>
  <si>
    <t>学校における労働安全衛生等啓発資料の作成</t>
  </si>
  <si>
    <t>生徒の安全な通学のための教育教材の作成</t>
  </si>
  <si>
    <t>体育活動中の事故防止に関する調査研究</t>
  </si>
  <si>
    <t>スポーツ仲裁活動推進事業</t>
  </si>
  <si>
    <t>近現代建築資料等の収集・保存体制整備</t>
  </si>
  <si>
    <t>文化芸術による次世代人材育成プロジェクト</t>
  </si>
  <si>
    <t>独立行政法人海洋研究開発機構施設整備に必要な経費</t>
  </si>
  <si>
    <t>一般会計</t>
  </si>
  <si>
    <t>－</t>
  </si>
  <si>
    <t>会計区分</t>
  </si>
  <si>
    <t>渡日前入学許可の推進等</t>
  </si>
  <si>
    <t>交流協会</t>
  </si>
  <si>
    <t>執行実績の概算要求への反映</t>
  </si>
  <si>
    <t>（事業内容の再点検，再構築）</t>
  </si>
  <si>
    <t>計画的な施設等整備の実施</t>
  </si>
  <si>
    <t>事業成果等の検証</t>
  </si>
  <si>
    <t>事業内容の再点検等</t>
  </si>
  <si>
    <t>当初予算額</t>
  </si>
  <si>
    <t>平成２３年度</t>
  </si>
  <si>
    <t>要求額</t>
  </si>
  <si>
    <t>差引き</t>
  </si>
  <si>
    <t>廃止</t>
  </si>
  <si>
    <t>Ａ</t>
  </si>
  <si>
    <t>(項)生涯学習振興費
(大事項)地域の教育力の向上に必要な経費</t>
  </si>
  <si>
    <t>外国政府派遣留学生の予備教育への協力等</t>
  </si>
  <si>
    <t>文化遺産を活かした観光振興・地域活性化事業</t>
  </si>
  <si>
    <t>(項)文化財保存事業費
(大事項)文化財の保存及び活用に必要な経費</t>
  </si>
  <si>
    <t>文化芸術の海外発信拠点形成事業等</t>
  </si>
  <si>
    <t>(項)スポーツ振興費
(大事項)子どもの体力の向上に必要な経費</t>
  </si>
  <si>
    <t>独立行政法人科学技術振興機構施設整備に必要な経費</t>
  </si>
  <si>
    <t>地域科学技術振興に関する事業の推進</t>
  </si>
  <si>
    <t>研究及び開発の向上に関する評価環境の戦略的構築</t>
  </si>
  <si>
    <t>科学技術イノベーション政策における政策のための科学の推進</t>
  </si>
  <si>
    <t>ヒューマン・フロンティア・サイエンス・プログラム</t>
  </si>
  <si>
    <t>(項)国際交流・協力推進費
(大事項)国際交流の推進に必要な経費</t>
  </si>
  <si>
    <t>次世代ＩＴ基盤構築のための研究開発</t>
  </si>
  <si>
    <t>プログラムの重点化及び事務の一括化による縮減</t>
  </si>
  <si>
    <t>公募対象事業の重点化等による削減</t>
  </si>
  <si>
    <t>電子入札の導入等による契約の更なる競争性等の確保</t>
  </si>
  <si>
    <t>計画的な施設整備の実施</t>
  </si>
  <si>
    <t>仕様内容の見直し等による競争性の向上</t>
  </si>
  <si>
    <t>計画的かつ速やかな予算執行の実施</t>
  </si>
  <si>
    <t>（航空機モニタリング事業の見直しによる縮減）</t>
  </si>
  <si>
    <t>（SPEEDIネットワークシステムの機能強化に必要となる経費の見直しによる縮減）</t>
  </si>
  <si>
    <t>（測定点数の縮減やシミュレーション事業の見直しによる縮減）</t>
  </si>
  <si>
    <t>(執行等改善)</t>
  </si>
  <si>
    <t>（放射線監視施設整備費の見直しによる縮減）</t>
  </si>
  <si>
    <t>生涯を通じた学習機会の拡大</t>
  </si>
  <si>
    <t>地域の教育力の向上</t>
  </si>
  <si>
    <t>家庭の教育力の向上</t>
  </si>
  <si>
    <t>ICTを活用した教育・学習の振興</t>
  </si>
  <si>
    <t>旅費・借損料・会議費の積算単価の見直し等による縮減</t>
  </si>
  <si>
    <t>備品費・賃金等の積算の見直しによる縮減</t>
  </si>
  <si>
    <t>(項)初等中等教育等振興費
(大事項)幼児教育の振興に必要な経費</t>
  </si>
  <si>
    <t>幼稚園就園奨励費補助</t>
  </si>
  <si>
    <t>原子力規制委員会（原子力規制委員会設置後は同委員会において担当予定）
※平成23年度までは文部科学省研究開発局、科学技術・学術政策局</t>
  </si>
  <si>
    <t>(項)独立行政法人国立高等専門学校機構運営費
(大事項)独立行政法人国立高等専門学校機構運営費交付金に必要な経費
(項)東日本大震災復旧・復興独立行政法人国立高等専門学校機構運営費
(大事項)東日本大震災復旧・復興に係る独立行政法人国立高等専門学校機構運営費交付金に必要な経費</t>
  </si>
  <si>
    <t>(項)私立学校振興費
(大事項)私立学校の振興に必要な経費
(項)東日本大震災復旧・復興私立学校振興費
(大事項)東日本大震災復旧・復興に係る私立学校の振興に必要な経費</t>
  </si>
  <si>
    <t>独立行政法人国立美術館施設整備に必要な経費</t>
  </si>
  <si>
    <t>Ⅶ-4</t>
  </si>
  <si>
    <t>大学の世界展開力強化事業</t>
  </si>
  <si>
    <t>事業報告会の廃止等による縮減</t>
  </si>
  <si>
    <t>読書コミュニティ拠点形成支援会議の廃止等による縮減</t>
  </si>
  <si>
    <t>動画作成費の廃止及び委託費の積算の見直し等による縮減</t>
  </si>
  <si>
    <t>Ⅹ-2</t>
  </si>
  <si>
    <t>Ⅹ-4</t>
  </si>
  <si>
    <t>Ⅹ-8</t>
  </si>
  <si>
    <t>Ⅹ-5</t>
  </si>
  <si>
    <t>Ⅹ-4</t>
  </si>
  <si>
    <t>Ⅶ-2
Ⅶ-4
Ⅸ-2
Ⅹ-1
Ⅹ-2
Ⅹ-4
Ⅹ-8</t>
  </si>
  <si>
    <t>Ⅹ-3</t>
  </si>
  <si>
    <t>Ⅹ-6</t>
  </si>
  <si>
    <t>(項)独立行政法人物質・材料研究機構施設整備費
(大事項)独立行政法人物質・材料研究機構施設整備に必要な経費</t>
  </si>
  <si>
    <t>(項)独立行政法人国立女性教育会館運営費
(大事項)独立行政法人国立女性教育会館運営費交付金に必要な経費</t>
  </si>
  <si>
    <t>ライフサイエンス分野の研究開発の重点的推進及び倫理的課題等への取組</t>
  </si>
  <si>
    <t>(項)研究開発推進費
(大事項)ライフサイエンス分野の研究開発の推進等に必要な経費</t>
  </si>
  <si>
    <t>公立文教施設事務経費</t>
  </si>
  <si>
    <t>(項)初等中等教育等振興費
(大事項)学校施設の整備推進に必要な経費</t>
  </si>
  <si>
    <t>(項)東日本大震災復旧・復興初等中等教育等振興費
(大事項)東日本大震災復旧・復興に係る学校施設の整備推進に必要な経費</t>
  </si>
  <si>
    <t>(項)文化庁施設費
(大事項)文化庁施設整備に必要な経費</t>
  </si>
  <si>
    <t>大型放射光施設（ＳＰｒｉｎｇ－８）の共用</t>
  </si>
  <si>
    <t>東日本大震災復興特別会計</t>
  </si>
  <si>
    <t>(項)独立行政法人国立高等専門学校機構施設整備費
(大事項)独立行政法人国立高等専門学校機構施設整備に必要な経費
(項)東日本大震災復旧・復興独立行政法人国立高等専門学校機構施設整備費
(大事項)東日本大震災復旧・復興に係る独立行政法人国立高等専門学校機構施設整備に必要な経費</t>
  </si>
  <si>
    <t>(項)独立行政法人日本学生支援機構施設整備費
(大事項)独立行政法人日本学生支援機構施設整備に必要な経費</t>
  </si>
  <si>
    <t>国連大学の施設整備</t>
  </si>
  <si>
    <t>日米教育交流の推進</t>
  </si>
  <si>
    <t>外国人の子どもの教育環境改善事業</t>
  </si>
  <si>
    <t>国際機関における事業への参加</t>
  </si>
  <si>
    <t>委託費の積算の見直しによる縮減</t>
  </si>
  <si>
    <t>(項)独立行政法人日本原子力研究開発機構施設整備費
(大事項)独立行政法人日本原子力研究開発機構施設整備に必要な経費
(項)東日本大震災復旧・復興独立行政法人日本原子力研究開発機構施設整備費
(大事項)東日本大震災復旧・復興に係る独立行政法人日本原子力研究開発機構施設整備に必要な経費</t>
  </si>
  <si>
    <t>(項)独立行政法人日本原子力研究開発機構施設整備費
(大事項)独立行政法人日本原子力研究開発機構施設整備に必要な経費</t>
  </si>
  <si>
    <t>(項)生涯学習振興費
(大事項)地域の教育力の向上に必要な経費</t>
  </si>
  <si>
    <t>私立大学等経常費補助</t>
  </si>
  <si>
    <t>(項)私立学校振興費
(大事項)私立学校の振興に必要な経費</t>
  </si>
  <si>
    <t>公立社会教育施設災害復旧</t>
  </si>
  <si>
    <t>私立学校施設災害復旧（私立学校施設事務経費を含む。）（私立大学等）</t>
  </si>
  <si>
    <t>独立行政法人海洋研究開発機構船舶建造に必要な経費（復興関連事業）</t>
  </si>
  <si>
    <t>公立学校施設災害復旧費（復興関連事業）</t>
  </si>
  <si>
    <t>放送大学学園補助（設備復旧）（復興関連事業）</t>
  </si>
  <si>
    <t>私立学校施設災害復旧（専修学校等）（復興関連事業）</t>
  </si>
  <si>
    <t>独立行政法人国立高等専門学校機構運営費交付金に必要な経費（復興関連事業）</t>
  </si>
  <si>
    <t>事業の再構築による重点化</t>
  </si>
  <si>
    <t>(項)独立行政法人国立青少年教育振興機構運営費
(大事項)独立行政法人国立青少年教育振興機構運営費交付金に必要な経費</t>
  </si>
  <si>
    <t>独立行政法人国立青少年教育振興機構施設整備に必要な経費</t>
  </si>
  <si>
    <t>私立学校体育等諸施設整備費補助</t>
  </si>
  <si>
    <t>世界トップレベル研究拠点プログラム</t>
  </si>
  <si>
    <t>競争的資金調整経費</t>
  </si>
  <si>
    <t>(項)独立行政法人物質・材料研究機構施設整備費
(大事項)独立行政法人物質・材料研究機構施設整備に必要な経費
(項)東日本大震災復旧・復興独立行政法人物質・材料研究機構施設整備費
(大事項)東日本大震災復旧・復興に係る独立行政法人物質・材料研究機構施設整備に必要な経費</t>
  </si>
  <si>
    <t>海洋分野の研究開発の重点的推進</t>
  </si>
  <si>
    <t>原子力規制庁設置後，環境省に移管予定のため，環境省においてレビューを実施（環境省事業番号0329）</t>
  </si>
  <si>
    <t>放送大学学園補助</t>
  </si>
  <si>
    <t>高等学校卒業程度認定試験等</t>
  </si>
  <si>
    <t>女性のライフプランニング支援総合推進事業</t>
  </si>
  <si>
    <t>消費者教育推進事業</t>
  </si>
  <si>
    <t>社会教育を推進するための指導者の資質向上等</t>
  </si>
  <si>
    <t>大臣官房政策課</t>
  </si>
  <si>
    <t>東アジア共同体形成に向けた国際教育協力推進体制の整備</t>
  </si>
  <si>
    <t>科学技術関係人材の育成及び科学技術に関する国民意識の醸成
科学技術の国際活動の戦略的推進
学術研究の振興</t>
  </si>
  <si>
    <t>(項)国際文化交流推進費
(大事項)国際文化交流の推進に必要な経費</t>
  </si>
  <si>
    <t>幼児期からの「人間力」向上総合推進プラン</t>
  </si>
  <si>
    <t>特別支援教育充実事業</t>
  </si>
  <si>
    <t>一人一人のニーズに応じた特別支援教育の推進</t>
  </si>
  <si>
    <t>(項)原子力試験研究費
(大事項)試験研究機関等の試験研究に必要な経費</t>
  </si>
  <si>
    <t>事業内容等の精査によるコストの縮減の継続的取り組みの実施等</t>
  </si>
  <si>
    <t>目的達成による事業の廃止、事業内容等の精査によるコストの縮減の継続的取り組みの実施及び他事業との統合等による効率化等の促進</t>
  </si>
  <si>
    <t>事業内容等の精査によるコストの縮減の継続的取り組みの実施</t>
  </si>
  <si>
    <t>事業内容等の精査によるコストの縮減の継続的取り組みの実施及び他事業との統合等による効率化等の促進</t>
  </si>
  <si>
    <t>(項)原子力安全対策費
(大事項)原子力利用の安全対策等に必要な経費</t>
  </si>
  <si>
    <t>教員要件の高度化に伴う研修事業</t>
  </si>
  <si>
    <t>アイヌ子弟高等学校等進学奨励費補助（高校・高専）</t>
  </si>
  <si>
    <r>
      <t>教育機会の確保のための</t>
    </r>
    <r>
      <rPr>
        <strike/>
        <sz val="11"/>
        <rFont val="ＭＳ ゴシック"/>
        <family val="3"/>
      </rPr>
      <t>特別な</t>
    </r>
    <r>
      <rPr>
        <sz val="11"/>
        <rFont val="ＭＳ ゴシック"/>
        <family val="3"/>
      </rPr>
      <t>支援づくり</t>
    </r>
  </si>
  <si>
    <t>(項)科学技術・学術政策推進費
(大事項)科学技術国際活動に必要な経費</t>
  </si>
  <si>
    <t>ＯＥＣＤが実施する地球規模課題の解決に向けた取組への拠出</t>
  </si>
  <si>
    <t>(項)科学技術戦略推進費
(大事項)科学技術戦略推進に必要な経費</t>
  </si>
  <si>
    <t>国立劇場事業の効率的実施等による縮減</t>
  </si>
  <si>
    <t>会議費の見直し等による縮減</t>
  </si>
  <si>
    <t>保守費及び委託調査件数の見直し等による縮減</t>
  </si>
  <si>
    <t>修理記録作成費の積算の見直し等による縮減</t>
  </si>
  <si>
    <t>過去の執行実績の反映及び防災・災害への重点化に伴う縮減</t>
  </si>
  <si>
    <t>事業効果の高いメニューへの重点化による縮減</t>
  </si>
  <si>
    <t>調査研究事業の効率的実施等による縮減</t>
  </si>
  <si>
    <t>補助経費の積算の見直し等による縮減</t>
  </si>
  <si>
    <t>翻訳料の積算の見直し等による縮減</t>
  </si>
  <si>
    <t>派遣旅費の積算の見直し等による縮減</t>
  </si>
  <si>
    <t>交流事業の積算の見直し等による縮減</t>
  </si>
  <si>
    <t>旅費やメニュー毎の公演数の積算の見直し等による縮減</t>
  </si>
  <si>
    <t>渡航費の積算の見直し等による縮減</t>
  </si>
  <si>
    <t>報告書作成費の積算の見直し等による縮減</t>
  </si>
  <si>
    <t>事業の重点化による縮減</t>
  </si>
  <si>
    <t>保守料の積算の見直し等による縮減</t>
  </si>
  <si>
    <t>教材作成費の見直し等による縮減</t>
  </si>
  <si>
    <t>委託調査費の積算の見直しによる縮減</t>
  </si>
  <si>
    <t>弁護士・司法書士事務の積算の見直しによる縮減</t>
  </si>
  <si>
    <t>(項)独立行政法人理化学研究所施設整備費
(大事項)独立行政法人理化学研究所施設整備に必要な経費</t>
  </si>
  <si>
    <t>(項)東日本大震災復旧・復興研究開発推進費
(大事項)東日本大震災復旧・復興環境分野の研究開発の推進に必要な経費</t>
  </si>
  <si>
    <t>原子力規制委員会（原子力規制委員会設置後は同委員会において担当予定）
※平成23年度までは文部科学省科学技術・学術政策局</t>
  </si>
  <si>
    <t>原子力規制委員会
※平成24年度までは文部科学省科学技術・学術政策局</t>
  </si>
  <si>
    <t>Ⅹ-7</t>
  </si>
  <si>
    <t>ⅩⅠ-2</t>
  </si>
  <si>
    <t>Ⅱ-4</t>
  </si>
  <si>
    <t>ⅩⅡ-1</t>
  </si>
  <si>
    <t>ⅩⅡ-2</t>
  </si>
  <si>
    <t>ⅩⅡ-3</t>
  </si>
  <si>
    <t>(項)独立行政法人教員研修センター運営費
(大事項)独立行政法人教員研修センター運営費交付金に必要な経費</t>
  </si>
  <si>
    <t>平成２３年度限りの経費</t>
  </si>
  <si>
    <t>学校保健統計調査</t>
  </si>
  <si>
    <t>政府統計共同利用システムの整備</t>
  </si>
  <si>
    <t>専修学校教育等の運営改善に関する調査指導</t>
  </si>
  <si>
    <t>(項)研究開発推進費
(大事項)環境分野の研究開発の推進に必要な経費</t>
  </si>
  <si>
    <t>社会教育調査</t>
  </si>
  <si>
    <t>全国生涯学習ネットワークフォーラム</t>
  </si>
  <si>
    <t>大学教育研究特別整備費</t>
  </si>
  <si>
    <t>美術品等の政府補償制度による展覧会事業に係る説明会等</t>
  </si>
  <si>
    <t>独立行政法人海洋研究開発機構運営費交付金に必要な経費</t>
  </si>
  <si>
    <t>原子力分野の研究・開発・利用（紛争解決を含む）の推進</t>
  </si>
  <si>
    <t>国際原子力安全交流対策委託費</t>
  </si>
  <si>
    <t>電源地域産業育成支援補助金</t>
  </si>
  <si>
    <t>独立行政法人防災科学技術研究所施設整備に必要な経費</t>
  </si>
  <si>
    <t>メディア芸術の人材育成</t>
  </si>
  <si>
    <t>新進芸術家の海外研修</t>
  </si>
  <si>
    <t>(項)私立学校振興費
(大事項)私立学校振興に必要な経費</t>
  </si>
  <si>
    <t>海洋分野の研究開発の推進</t>
  </si>
  <si>
    <t>(項)研究開発推進費
(大事項)海洋分野の研究開発の推進に必要な経費</t>
  </si>
  <si>
    <t>独立行政法人科学技術振興機構運営費交付金に必要な経費</t>
  </si>
  <si>
    <t>(項)独立行政法人科学技術振興機構運営費
(大事項)独立行政法人科学技術振興機構運営費交付金に必要な経費</t>
  </si>
  <si>
    <t>大臣官房国際課</t>
  </si>
  <si>
    <t>－</t>
  </si>
  <si>
    <t>(項)初等中等教育等振興費
(大事項)確かな学力の育成に必要な経費</t>
  </si>
  <si>
    <t>実施課題の重点化と委託費の積算の見直しによる縮減</t>
  </si>
  <si>
    <t>非常勤職員手当，諸謝金，旅費の積算等の見直しよる縮減</t>
  </si>
  <si>
    <t>(項)独立行政法人日本学術振興会運営費
(大事項)独立行政法人日本学術振興会運営費交付金に必要な経費</t>
  </si>
  <si>
    <t>派遣日程の見直し等による職員旅費の縮減</t>
  </si>
  <si>
    <t>旅費の積算の見直し等による縮減</t>
  </si>
  <si>
    <t>人件費や事務経費の見直し等による縮減</t>
  </si>
  <si>
    <t>施設運営の効率化等による縮減</t>
  </si>
  <si>
    <t>電子ビームの安定化に伴う加速器保守費の縮減</t>
  </si>
  <si>
    <t>国際研究集会及び論文博士号取得希望者への援助の廃止等による縮減</t>
  </si>
  <si>
    <t>業務運営の効率化による縮減</t>
  </si>
  <si>
    <t>消耗品費の見直し等による縮減</t>
  </si>
  <si>
    <t>スポーツコミュニティの形成促進</t>
  </si>
  <si>
    <t>子どもの健康を守る地域専門家総合連携事業</t>
  </si>
  <si>
    <t>児童生徒の心と体を守るための啓発教材の作成</t>
  </si>
  <si>
    <t>(項)独立行政法人海洋研究開発機構運営費
(大事項)独立行政法人海洋研究開発機構運営費交付金に必要な経費</t>
  </si>
  <si>
    <t>(項)独立行政法人科学技術振興機構施設整備費
(大事項)独立行政法人科学技術振興機構施設整備に必要な経費</t>
  </si>
  <si>
    <t>科学技術政策研究所</t>
  </si>
  <si>
    <t>学術研究の振興</t>
  </si>
  <si>
    <t>科学技術分野の文部科学大臣表彰</t>
  </si>
  <si>
    <t>国立大学法人施設整備（文教施設費）</t>
  </si>
  <si>
    <t>高等教育改革の総合的な推進等</t>
  </si>
  <si>
    <t>特色ある共同研究拠点の整備の推進事業</t>
  </si>
  <si>
    <t>備　　考</t>
  </si>
  <si>
    <t>保障措置環境分析調査委託費（仮称）
（平成24年度までは発電用新型炉等開発調査委託費）
（原子力規制委員会移管予定分）</t>
  </si>
  <si>
    <t>大型混合酸化物燃料加工施設保障措置試験委託費
（平成24年度までは大型混合酸化物燃料加工施設保障措置試験研究委託費）
（原子力規制委員会移管予定分）</t>
  </si>
  <si>
    <t>原子力規制庁設置後，環境省に移管予定のため，環境省においてレビューを実施（環境省事業番号0328）</t>
  </si>
  <si>
    <t>(項)独立行政法人国立科学博物館施設整備費
(大事項)独立行政法人国立科学博物館施設整備に必要な経費
(項)東日本大震災復旧・復興独立行政法人国立科学博物館施設整備費
(大事項)東日本大震災復旧・復興に係る独立行政法人国立科学博物館施設整備に必要な経費</t>
  </si>
  <si>
    <t>認定こども園幼保連携型移行・設置促進事業</t>
  </si>
  <si>
    <t>原子力規制委員会（原子力規制委員会発足後は同委員会において担当予定）
※平成23年度までは文部科学省科学技術・学術政策局</t>
  </si>
  <si>
    <t>（契約の競争性・透明性・競争性の確保等）</t>
  </si>
  <si>
    <t>（契約の競争性・公平性・透明性の確保等）</t>
  </si>
  <si>
    <t>速やかな公募の実施等による早期執行</t>
  </si>
  <si>
    <t>計画的かつ速やかな予算執行の確保</t>
  </si>
  <si>
    <t>原子力の安全・防災対策
（原子力規制委員会移管予定分）</t>
  </si>
  <si>
    <t>原子力の安全規制
（原子力規制委員会移管予定分）</t>
  </si>
  <si>
    <t>平成２３年度限りの経費（繰越額を除く）</t>
  </si>
  <si>
    <t>平成２３年度限りの経費（繰越額を除く）</t>
  </si>
  <si>
    <t>(項)独立行政法人大学評価・学位授与機構運営費
(大事項)独立行政法人大学評価・学位授与機構運営費交付金に必要な経費</t>
  </si>
  <si>
    <t>独立行政法人国立高等専門学校機構運営費交付金に必要な経費</t>
  </si>
  <si>
    <t>独立行政法人日本原子力研究開発機構施設整備費</t>
  </si>
  <si>
    <t>(項)原子力安全規制対策費
(大事項)原子力の安全規制対策に必要な経費</t>
  </si>
  <si>
    <t>（引き続き効率的な事業実施に努めること）</t>
  </si>
  <si>
    <t>（効率的な事業実施に努める。）</t>
  </si>
  <si>
    <t>三次被ばく医療体制実効性向上調査等委託費
（旧名称：原子力発電施設等緊急時対策技術調査等委託費）
（原子力規制委員会移管予定分）</t>
  </si>
  <si>
    <t>核燃料サイクル関係推進調整等委託費
（原子力規制委員会移管予定分）</t>
  </si>
  <si>
    <t>原子力規制委員会（原子力規制委員会発足後は同委員会において担当予定）
※平成23年度までは文部科学省科学技術・学術政策局</t>
  </si>
  <si>
    <t>海洋環境放射能総合評価委託費
（原子力規制委員会移管予定分）</t>
  </si>
  <si>
    <t>国際原子力機関拠出金
（原子力規制委員会移管予定分）</t>
  </si>
  <si>
    <t>エネルギー対策特別会計
電源開発促進勘定</t>
  </si>
  <si>
    <t>(項)初等中等教育等振興費
(大事項)教員の養成・確保に必要な経費</t>
  </si>
  <si>
    <t>公立学校共済組合普及指導監査等</t>
  </si>
  <si>
    <t>義務教育費国庫負担金及び標準法実施等</t>
  </si>
  <si>
    <t>へき地児童生徒援助費等補助</t>
  </si>
  <si>
    <t>教育機会の確保のための特別な支援づくり</t>
  </si>
  <si>
    <t>要保護児童生徒援助費補助等</t>
  </si>
  <si>
    <t>海外子女教育推進体制の整備</t>
  </si>
  <si>
    <t>海外子女教育活動の助成</t>
  </si>
  <si>
    <t>帰国・外国人児童生徒等教育の推進</t>
  </si>
  <si>
    <t>公立高校の授業料無償制及び高等学校等就学支援金</t>
  </si>
  <si>
    <t>幼稚園教育内容・方法の改善充実</t>
  </si>
  <si>
    <t>幼児教育の振興</t>
  </si>
  <si>
    <t>(項)生涯学習振興費
(大事項)情報通信技術を活用した教育・学習の振興に必要な経費</t>
  </si>
  <si>
    <t>(項)独立行政法人国立科学博物館運営費
(大事項)独立行政法人国立科学博物館運営費交付金に必要な経費</t>
  </si>
  <si>
    <t>(項)文部科学本省施設費
(大事項)文部科学本省施設整備に必要な経費</t>
  </si>
  <si>
    <t>国際教育交流事業の振興</t>
  </si>
  <si>
    <t>国際業務研修の実施</t>
  </si>
  <si>
    <t>国際文化ネットワークの構築及び文化多様性の保護・促進への対応</t>
  </si>
  <si>
    <t>日本文化の発信及び国際文化交流の推進</t>
  </si>
  <si>
    <t>(項)独立行政法人理化学研究所施設整備費
(大事項)独立行政法人理化学研究所施設整備に必要な経費
(項)東日本大震災復旧・復興独立行政法人理化学研究所施設整備費
(大事項)東日本大震災復旧・復興に係る独立行政法人理化学研究所施設整備に必要な経費</t>
  </si>
  <si>
    <t>大学生の就業力育成支援事業</t>
  </si>
  <si>
    <t>大学・大学院における専門医療人材養成機能強化事業</t>
  </si>
  <si>
    <t>大学病院人材養成機能強化事業</t>
  </si>
  <si>
    <t>日本私立学校振興・共済事業団補助（基礎年金等）</t>
  </si>
  <si>
    <t>私立学校行政事務処理等</t>
  </si>
  <si>
    <t>大学などにおける教育研究の質の向上
大学などにおける教育研究基盤の整備
学術研究の振興</t>
  </si>
  <si>
    <t>国費外国人留学生制度</t>
  </si>
  <si>
    <t>博士課程教育リーディングプログラム</t>
  </si>
  <si>
    <t>謝金の積算単価、講習会の開催回数等の見直しによる縮減</t>
  </si>
  <si>
    <t>印刷製本費の積算の見直し等による縮減</t>
  </si>
  <si>
    <t>委員等旅費の積算の見直し等による縮減</t>
  </si>
  <si>
    <t>Ⅱ-7</t>
  </si>
  <si>
    <t>Ⅳ-1</t>
  </si>
  <si>
    <t xml:space="preserve">
Ⅳ-1
Ⅳ-2
Ⅸ-1
</t>
  </si>
  <si>
    <t>Ⅰ-1</t>
  </si>
  <si>
    <t>Ⅰ-2</t>
  </si>
  <si>
    <t>Ⅰ-3</t>
  </si>
  <si>
    <t>(項)教育・科学技術等復興事業費
(大事項)私立学校の振興に必要な経費</t>
  </si>
  <si>
    <t>Ⅹ-3</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</si>
</sst>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_ * #,##0_ ;_ * &quot;▲&quot;#,##0_ ;_ * &quot;-&quot;_ ;_ @_ "/>
    <numFmt numFmtId="179" formatCode="&quot;Yes&quot;;&quot;Yes&quot;;&quot;No&quot;"/>
    <numFmt numFmtId="180" formatCode="&quot;True&quot;;&quot;True&quot;;&quot;False&quot;"/>
    <numFmt numFmtId="181" formatCode="&quot;On&quot;;&quot;On&quot;;&quot;Off&quot;"/>
    <numFmt numFmtId="182" formatCode="[$€-2]\ #,##0.00_);[Red]\([$€-2]\ #,##0.00\)"/>
    <numFmt numFmtId="183" formatCode="#,##0;&quot;△ &quot;#,##0"/>
    <numFmt numFmtId="184" formatCode="#,##0.000000;[Red]\-#,##0.000000"/>
    <numFmt numFmtId="185" formatCode="_ * #,##0.0_ ;_ * \-#,##0.0_ ;_ * &quot;-&quot;?_ ;_ @_ "/>
    <numFmt numFmtId="186" formatCode="_ * #,##0.000_ ;_ * \-#,##0.000_ ;_ * &quot;-&quot;???_ ;_ @_ "/>
    <numFmt numFmtId="187" formatCode="_ * #,##0.000000_ ;_ * \-#,##0.000000_ ;_ * &quot;-&quot;??????_ ;_ @_ "/>
    <numFmt numFmtId="188" formatCode="_ * #,##0.0000_ ;_ * \-#,##0.0000_ ;_ * &quot;-&quot;????_ ;_ @_ "/>
    <numFmt numFmtId="189" formatCode="#,##0_);[Red]\(#,##0\)"/>
    <numFmt numFmtId="190" formatCode="0_);[Red]\(0\)"/>
    <numFmt numFmtId="191" formatCode="#,##0.0;&quot;△ &quot;#,##0.0"/>
    <numFmt numFmtId="192" formatCode="#,##0.00;&quot;△ &quot;#,##0.00"/>
    <numFmt numFmtId="193" formatCode="#,##0.000;&quot;△ &quot;#,##0.000"/>
    <numFmt numFmtId="194" formatCode="#,##0.0"/>
    <numFmt numFmtId="195" formatCode="#,##0.000"/>
    <numFmt numFmtId="196" formatCode="#,##0.000_);[Red]\(#,##0.000\)"/>
    <numFmt numFmtId="197" formatCode="#,##0.000;[Red]\-#,##0.000"/>
    <numFmt numFmtId="198" formatCode="#,##0.0000;&quot;△ &quot;#,##0.0000"/>
    <numFmt numFmtId="199" formatCode="_ * #,##0.0_ ;_ * &quot;▲&quot;#,##0.0_ ;_ * &quot;-&quot;_ ;_ @_ "/>
    <numFmt numFmtId="200" formatCode="_ * #,##0.00_ ;_ * &quot;▲&quot;#,##0.00_ ;_ * &quot;-&quot;_ ;_ @_ "/>
    <numFmt numFmtId="201" formatCode="_ * #,##0.000_ ;_ * &quot;▲&quot;#,##0.000_ ;_ * &quot;-&quot;_ ;_ @_ "/>
    <numFmt numFmtId="202" formatCode="#,##0.00000;&quot;△ &quot;#,##0.00000"/>
    <numFmt numFmtId="203" formatCode="#,##0.000000;&quot;△ &quot;#,##0.000000"/>
    <numFmt numFmtId="204" formatCode="#,##0.000_ "/>
    <numFmt numFmtId="205" formatCode="#,##0_ "/>
    <numFmt numFmtId="206" formatCode="0.00_ "/>
    <numFmt numFmtId="207" formatCode="0.0_ "/>
    <numFmt numFmtId="208" formatCode="0_ "/>
    <numFmt numFmtId="209" formatCode="_ * #,##0.0000_ ;_ * &quot;▲&quot;#,##0.0000_ ;_ * &quot;-&quot;_ ;_ @_ "/>
    <numFmt numFmtId="210" formatCode="_ * #,##0.00000_ ;_ * &quot;▲&quot;#,##0.00000_ ;_ * &quot;-&quot;_ ;_ @_ "/>
    <numFmt numFmtId="211" formatCode="#,##0.0_ "/>
    <numFmt numFmtId="212" formatCode="#,##0.00_ "/>
    <numFmt numFmtId="213" formatCode="\(_ * #,##0\)_ ;_ \(* &quot;▲&quot;#,##0\)_ ;_ \(* &quot;-&quot;_ \);_ @_ "/>
    <numFmt numFmtId="214" formatCode="_ \(* #,##0\)_ ;_ * \(&quot;▲&quot;#,##0\)_ ;_ * &quot;-&quot;_ ;_ @_ "/>
    <numFmt numFmtId="215" formatCode="\(0\)"/>
    <numFmt numFmtId="216" formatCode="_ * \(#,##0\)_ ;_ * \(&quot;▲&quot;#,##0\)_ ;_ * \(&quot;-&quot;\)_ ;_ @_ "/>
    <numFmt numFmtId="217" formatCode="_ * \(#,##0\)_ ;_ * \(&quot;▲&quot;#,##0\)_ ;_ * &quot;-&quot;_ ;_ @_ "/>
    <numFmt numFmtId="218" formatCode="000"/>
    <numFmt numFmtId="219" formatCode="#,##0;&quot;▲ &quot;#,##0"/>
    <numFmt numFmtId="220" formatCode="#,##0.000;&quot;▲ &quot;#,##0.000"/>
    <numFmt numFmtId="221" formatCode="0.000_);[Red]\(0.000\)"/>
    <numFmt numFmtId="222" formatCode="#,##0_ ;[Red]\-#,##0\ "/>
    <numFmt numFmtId="223" formatCode="#,##0.0;[Red]\-#,##0.0"/>
    <numFmt numFmtId="224" formatCode="#,##0.000_ ;[Red]\-#,##0.000\ "/>
    <numFmt numFmtId="225" formatCode="0.000_ "/>
    <numFmt numFmtId="226" formatCode="#,##0.000000_);[Red]\(#,##0.000000\)"/>
  </numFmts>
  <fonts count="49">
    <font>
      <sz val="11"/>
      <name val="ＭＳ Ｐゴシック"/>
      <family val="3"/>
    </font>
    <font>
      <sz val="6"/>
      <name val="ＭＳ Ｐゴシック"/>
      <family val="3"/>
    </font>
    <font>
      <sz val="11"/>
      <name val="ＭＳ ゴシック"/>
      <family val="3"/>
    </font>
    <font>
      <b/>
      <sz val="11"/>
      <name val="ＭＳ ゴシック"/>
      <family val="3"/>
    </font>
    <font>
      <b/>
      <sz val="16"/>
      <name val="ＭＳ ゴシック"/>
      <family val="3"/>
    </font>
    <font>
      <b/>
      <sz val="18"/>
      <name val="ＭＳ ゴシック"/>
      <family val="3"/>
    </font>
    <font>
      <sz val="11"/>
      <color indexed="52"/>
      <name val="ＭＳ Ｐゴシック"/>
      <family val="3"/>
    </font>
    <font>
      <u val="single"/>
      <sz val="11"/>
      <color indexed="12"/>
      <name val="ＭＳ Ｐゴシック"/>
      <family val="3"/>
    </font>
    <font>
      <u val="single"/>
      <sz val="11"/>
      <color indexed="36"/>
      <name val="ＭＳ Ｐゴシック"/>
      <family val="3"/>
    </font>
    <font>
      <sz val="6"/>
      <name val="ＭＳ 明朝"/>
      <family val="1"/>
    </font>
    <font>
      <b/>
      <sz val="9"/>
      <name val="ＭＳ Ｐゴシック"/>
      <family val="3"/>
    </font>
    <font>
      <strike/>
      <sz val="11"/>
      <name val="ＭＳ ゴシック"/>
      <family val="3"/>
    </font>
    <font>
      <sz val="11"/>
      <color indexed="8"/>
      <name val="ＭＳ ゴシック"/>
      <family val="3"/>
    </font>
    <font>
      <sz val="18"/>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style="thin"/>
      <bottom style="medium"/>
    </border>
    <border>
      <left style="thin"/>
      <right style="thin"/>
      <top style="medium"/>
      <bottom style="thin"/>
    </border>
    <border>
      <left style="medium"/>
      <right style="thin"/>
      <top style="thin"/>
      <bottom style="thin"/>
    </border>
    <border>
      <left style="thin"/>
      <right style="thin"/>
      <top>
        <color indexed="63"/>
      </top>
      <bottom>
        <color indexed="63"/>
      </bottom>
    </border>
    <border>
      <left style="thin"/>
      <right style="thin"/>
      <top style="double"/>
      <bottom style="thin"/>
    </border>
    <border>
      <left style="thin"/>
      <right>
        <color indexed="63"/>
      </right>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style="medium"/>
      <bottom style="thin"/>
    </border>
    <border>
      <left>
        <color indexed="63"/>
      </left>
      <right style="thin"/>
      <top style="thin"/>
      <bottom style="medium"/>
    </border>
    <border>
      <left style="medium"/>
      <right style="thin"/>
      <top>
        <color indexed="63"/>
      </top>
      <bottom style="thin"/>
    </border>
    <border>
      <left style="thin"/>
      <right style="thin"/>
      <top style="medium"/>
      <bottom>
        <color indexed="63"/>
      </bottom>
    </border>
    <border>
      <left>
        <color indexed="63"/>
      </left>
      <right>
        <color indexed="63"/>
      </right>
      <top style="medium"/>
      <bottom>
        <color indexed="63"/>
      </bottom>
    </border>
    <border>
      <left style="thin"/>
      <right style="thin"/>
      <top>
        <color indexed="63"/>
      </top>
      <bottom style="medium"/>
    </border>
    <border>
      <left style="thin"/>
      <right style="medium"/>
      <top style="thin"/>
      <bottom style="thin"/>
    </border>
    <border>
      <left>
        <color indexed="63"/>
      </left>
      <right>
        <color indexed="63"/>
      </right>
      <top style="medium"/>
      <bottom style="thin"/>
    </border>
    <border>
      <left style="thin"/>
      <right>
        <color indexed="63"/>
      </right>
      <top style="medium"/>
      <bottom>
        <color indexed="63"/>
      </bottom>
    </border>
    <border>
      <left>
        <color indexed="63"/>
      </left>
      <right style="medium"/>
      <top style="medium"/>
      <bottom style="thin"/>
    </border>
    <border>
      <left style="medium"/>
      <right>
        <color indexed="63"/>
      </right>
      <top style="medium"/>
      <bottom>
        <color indexed="63"/>
      </bottom>
    </border>
    <border>
      <left style="thin"/>
      <right style="medium"/>
      <top style="medium"/>
      <bottom>
        <color indexed="63"/>
      </bottom>
    </border>
    <border>
      <left style="thin"/>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style="thin"/>
      <top style="thin"/>
      <bottom>
        <color indexed="63"/>
      </bottom>
    </border>
    <border diagonalUp="1">
      <left style="thin"/>
      <right style="thin"/>
      <top style="medium"/>
      <bottom>
        <color indexed="63"/>
      </bottom>
      <diagonal style="thin"/>
    </border>
    <border diagonalUp="1">
      <left style="thin"/>
      <right style="thin"/>
      <top>
        <color indexed="63"/>
      </top>
      <bottom>
        <color indexed="63"/>
      </bottom>
      <diagonal style="thin"/>
    </border>
    <border diagonalUp="1">
      <left style="thin"/>
      <right style="thin"/>
      <top>
        <color indexed="63"/>
      </top>
      <bottom style="medium"/>
      <diagonal style="thin"/>
    </border>
    <border>
      <left style="thin"/>
      <right>
        <color indexed="63"/>
      </right>
      <top style="thin"/>
      <bottom style="medium"/>
    </border>
    <border diagonalUp="1">
      <left style="thin"/>
      <right style="thin"/>
      <top style="double"/>
      <bottom>
        <color indexed="63"/>
      </bottom>
      <diagonal style="thin"/>
    </border>
    <border>
      <left style="medium"/>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style="thin"/>
      <top style="double"/>
      <bottom style="thin"/>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style="thin"/>
    </border>
    <border diagonalUp="1">
      <left style="thin"/>
      <right style="medium"/>
      <top style="medium"/>
      <bottom>
        <color indexed="63"/>
      </bottom>
      <diagonal style="thin"/>
    </border>
    <border diagonalUp="1">
      <left style="thin"/>
      <right style="medium"/>
      <top>
        <color indexed="63"/>
      </top>
      <bottom>
        <color indexed="63"/>
      </bottom>
      <diagonal style="thin"/>
    </border>
    <border diagonalUp="1">
      <left style="thin"/>
      <right style="medium"/>
      <top>
        <color indexed="63"/>
      </top>
      <bottom style="medium"/>
      <diagonal style="thin"/>
    </border>
    <border diagonalUp="1">
      <left style="thin"/>
      <right>
        <color indexed="63"/>
      </right>
      <top style="medium"/>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medium"/>
      <diagonal style="thin"/>
    </border>
    <border diagonalUp="1">
      <left style="thin"/>
      <right style="medium"/>
      <top style="double"/>
      <bottom>
        <color indexed="63"/>
      </bottom>
      <diagonal style="thin"/>
    </border>
    <border diagonalUp="1">
      <left style="thin"/>
      <right>
        <color indexed="63"/>
      </right>
      <top style="double"/>
      <bottom>
        <color indexed="63"/>
      </bottom>
      <diagonal style="thin"/>
    </border>
    <border>
      <left style="thin"/>
      <right>
        <color indexed="63"/>
      </right>
      <top>
        <color indexed="63"/>
      </top>
      <bottom style="medium"/>
    </border>
    <border>
      <left style="thin"/>
      <right style="medium"/>
      <top>
        <color indexed="63"/>
      </top>
      <bottom>
        <color indexed="63"/>
      </bottom>
    </border>
    <border>
      <left style="thin"/>
      <right style="medium"/>
      <top>
        <color indexed="63"/>
      </top>
      <bottom style="medium"/>
    </border>
    <border>
      <left>
        <color indexed="63"/>
      </left>
      <right style="thin"/>
      <top style="thin"/>
      <bottom style="thin"/>
    </border>
    <border>
      <left style="medium"/>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8" fillId="0" borderId="0" applyNumberFormat="0" applyFill="0" applyBorder="0" applyAlignment="0" applyProtection="0"/>
    <xf numFmtId="0" fontId="48" fillId="32" borderId="0" applyNumberFormat="0" applyBorder="0" applyAlignment="0" applyProtection="0"/>
  </cellStyleXfs>
  <cellXfs count="181">
    <xf numFmtId="0" fontId="0" fillId="0" borderId="0" xfId="0" applyAlignment="1">
      <alignment/>
    </xf>
    <xf numFmtId="0" fontId="2" fillId="0" borderId="10" xfId="0" applyNumberFormat="1" applyFont="1" applyFill="1" applyBorder="1" applyAlignment="1">
      <alignment vertical="center" wrapText="1"/>
    </xf>
    <xf numFmtId="178" fontId="2" fillId="0" borderId="10" xfId="0" applyNumberFormat="1" applyFont="1" applyFill="1" applyBorder="1" applyAlignment="1">
      <alignment vertical="center" shrinkToFit="1"/>
    </xf>
    <xf numFmtId="0" fontId="2" fillId="0" borderId="11" xfId="0" applyNumberFormat="1" applyFont="1" applyFill="1" applyBorder="1" applyAlignment="1">
      <alignment vertical="center" wrapText="1"/>
    </xf>
    <xf numFmtId="0" fontId="2" fillId="0" borderId="0" xfId="0" applyFont="1" applyFill="1" applyAlignment="1">
      <alignment/>
    </xf>
    <xf numFmtId="0" fontId="2" fillId="0" borderId="12" xfId="0" applyNumberFormat="1" applyFont="1" applyFill="1" applyBorder="1" applyAlignment="1">
      <alignment vertical="center" wrapText="1"/>
    </xf>
    <xf numFmtId="178" fontId="2" fillId="0" borderId="12" xfId="0" applyNumberFormat="1" applyFont="1" applyFill="1" applyBorder="1" applyAlignment="1">
      <alignment vertical="center" shrinkToFit="1"/>
    </xf>
    <xf numFmtId="178" fontId="2" fillId="0" borderId="13" xfId="0" applyNumberFormat="1" applyFont="1" applyFill="1" applyBorder="1" applyAlignment="1">
      <alignment vertical="center" shrinkToFit="1"/>
    </xf>
    <xf numFmtId="0" fontId="2" fillId="0" borderId="10" xfId="61" applyFont="1" applyFill="1" applyBorder="1" applyAlignment="1">
      <alignment vertical="center" wrapText="1"/>
      <protection/>
    </xf>
    <xf numFmtId="0" fontId="2" fillId="0" borderId="13" xfId="0" applyNumberFormat="1" applyFont="1" applyFill="1" applyBorder="1" applyAlignment="1">
      <alignment vertical="center" wrapText="1"/>
    </xf>
    <xf numFmtId="0" fontId="2" fillId="0" borderId="10" xfId="0" applyFont="1" applyFill="1" applyBorder="1" applyAlignment="1">
      <alignment vertical="center" wrapText="1"/>
    </xf>
    <xf numFmtId="0" fontId="2" fillId="0" borderId="0" xfId="0" applyFont="1" applyFill="1" applyAlignment="1">
      <alignment vertical="center"/>
    </xf>
    <xf numFmtId="0" fontId="2" fillId="0" borderId="10" xfId="0" applyNumberFormat="1" applyFont="1" applyFill="1" applyBorder="1" applyAlignment="1">
      <alignment horizontal="left" vertical="center" wrapText="1"/>
    </xf>
    <xf numFmtId="178" fontId="2" fillId="0" borderId="14" xfId="0" applyNumberFormat="1" applyFont="1" applyFill="1" applyBorder="1" applyAlignment="1">
      <alignment vertical="center" shrinkToFit="1"/>
    </xf>
    <xf numFmtId="0" fontId="2" fillId="0" borderId="0" xfId="0" applyFont="1" applyFill="1" applyBorder="1" applyAlignment="1">
      <alignment horizontal="center" vertical="center" wrapText="1"/>
    </xf>
    <xf numFmtId="178" fontId="2" fillId="0" borderId="15" xfId="0" applyNumberFormat="1" applyFont="1" applyFill="1" applyBorder="1" applyAlignment="1">
      <alignment vertical="center" shrinkToFit="1"/>
    </xf>
    <xf numFmtId="0" fontId="2" fillId="0" borderId="10" xfId="0" applyFont="1" applyFill="1" applyBorder="1" applyAlignment="1">
      <alignment horizontal="center" vertical="center" wrapText="1"/>
    </xf>
    <xf numFmtId="177" fontId="2" fillId="0" borderId="16" xfId="0" applyNumberFormat="1" applyFont="1" applyFill="1" applyBorder="1" applyAlignment="1">
      <alignment horizontal="center" vertical="center"/>
    </xf>
    <xf numFmtId="183" fontId="2" fillId="0" borderId="10" xfId="0" applyNumberFormat="1" applyFont="1" applyFill="1" applyBorder="1" applyAlignment="1">
      <alignment vertical="center" wrapText="1"/>
    </xf>
    <xf numFmtId="178" fontId="2" fillId="0" borderId="17" xfId="0" applyNumberFormat="1" applyFont="1" applyFill="1" applyBorder="1" applyAlignment="1">
      <alignment vertical="center" shrinkToFit="1"/>
    </xf>
    <xf numFmtId="178" fontId="2" fillId="0" borderId="18" xfId="0" applyNumberFormat="1" applyFont="1" applyFill="1" applyBorder="1" applyAlignment="1">
      <alignment vertical="center" shrinkToFit="1"/>
    </xf>
    <xf numFmtId="0" fontId="2" fillId="0" borderId="10" xfId="0" applyNumberFormat="1"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vertical="center" wrapText="1"/>
    </xf>
    <xf numFmtId="0" fontId="2" fillId="0" borderId="20" xfId="0" applyFont="1" applyFill="1" applyBorder="1" applyAlignment="1">
      <alignment horizontal="left" vertical="center" wrapText="1"/>
    </xf>
    <xf numFmtId="0" fontId="2" fillId="0" borderId="0" xfId="0" applyFont="1" applyFill="1" applyBorder="1" applyAlignment="1">
      <alignment/>
    </xf>
    <xf numFmtId="0" fontId="2" fillId="0" borderId="17" xfId="0" applyFont="1" applyFill="1" applyBorder="1" applyAlignment="1">
      <alignment horizontal="center" vertical="center" wrapText="1"/>
    </xf>
    <xf numFmtId="0" fontId="0" fillId="0" borderId="0" xfId="0" applyFill="1" applyAlignment="1">
      <alignment/>
    </xf>
    <xf numFmtId="0" fontId="2" fillId="0" borderId="21" xfId="0" applyFont="1" applyFill="1" applyBorder="1" applyAlignment="1">
      <alignment/>
    </xf>
    <xf numFmtId="178" fontId="2" fillId="0" borderId="22" xfId="0" applyNumberFormat="1" applyFont="1" applyFill="1" applyBorder="1" applyAlignment="1">
      <alignment vertical="center" shrinkToFit="1"/>
    </xf>
    <xf numFmtId="178" fontId="2" fillId="0" borderId="23" xfId="0" applyNumberFormat="1" applyFont="1" applyFill="1" applyBorder="1" applyAlignment="1">
      <alignment vertical="center" shrinkToFit="1"/>
    </xf>
    <xf numFmtId="178" fontId="2" fillId="0" borderId="24" xfId="0" applyNumberFormat="1" applyFont="1" applyFill="1" applyBorder="1" applyAlignment="1">
      <alignment vertical="center" shrinkToFit="1"/>
    </xf>
    <xf numFmtId="3" fontId="2" fillId="0" borderId="13" xfId="0" applyNumberFormat="1" applyFont="1" applyFill="1" applyBorder="1" applyAlignment="1">
      <alignment vertical="center" wrapText="1"/>
    </xf>
    <xf numFmtId="0" fontId="0" fillId="0" borderId="13" xfId="0" applyFill="1" applyBorder="1" applyAlignment="1">
      <alignment vertical="center" wrapText="1"/>
    </xf>
    <xf numFmtId="177" fontId="2" fillId="0" borderId="25" xfId="0" applyNumberFormat="1" applyFont="1" applyFill="1" applyBorder="1" applyAlignment="1">
      <alignment horizontal="center" vertical="center"/>
    </xf>
    <xf numFmtId="0" fontId="2" fillId="0" borderId="26" xfId="0" applyFont="1" applyFill="1" applyBorder="1" applyAlignment="1">
      <alignment horizontal="center" vertical="center" wrapText="1"/>
    </xf>
    <xf numFmtId="178" fontId="2" fillId="0" borderId="10" xfId="0" applyNumberFormat="1" applyFont="1" applyFill="1" applyBorder="1" applyAlignment="1">
      <alignment horizontal="right" vertical="center" wrapText="1" shrinkToFit="1"/>
    </xf>
    <xf numFmtId="178" fontId="2" fillId="0" borderId="10" xfId="0" applyNumberFormat="1" applyFont="1" applyFill="1" applyBorder="1" applyAlignment="1">
      <alignment horizontal="right" vertical="center" shrinkToFit="1"/>
    </xf>
    <xf numFmtId="178" fontId="2" fillId="0" borderId="10" xfId="0" applyNumberFormat="1" applyFont="1" applyFill="1" applyBorder="1" applyAlignment="1">
      <alignment horizontal="center" vertical="center" shrinkToFit="1"/>
    </xf>
    <xf numFmtId="178" fontId="0" fillId="0" borderId="0" xfId="0" applyNumberFormat="1" applyFill="1" applyAlignment="1">
      <alignment/>
    </xf>
    <xf numFmtId="0" fontId="2" fillId="0" borderId="27" xfId="0" applyFont="1" applyFill="1" applyBorder="1" applyAlignment="1">
      <alignment vertical="center" wrapText="1"/>
    </xf>
    <xf numFmtId="0" fontId="2" fillId="0" borderId="28" xfId="0" applyFont="1" applyFill="1" applyBorder="1" applyAlignment="1">
      <alignment horizontal="right" vertical="center" wrapText="1"/>
    </xf>
    <xf numFmtId="0" fontId="2" fillId="0" borderId="21" xfId="0" applyFont="1" applyFill="1" applyBorder="1" applyAlignment="1">
      <alignment horizontal="right" vertical="center" wrapText="1"/>
    </xf>
    <xf numFmtId="0" fontId="2" fillId="0" borderId="17" xfId="0" applyFont="1" applyFill="1" applyBorder="1" applyAlignment="1">
      <alignment horizontal="right" vertical="center" wrapText="1"/>
    </xf>
    <xf numFmtId="0" fontId="2" fillId="0" borderId="0" xfId="0" applyFont="1" applyFill="1" applyBorder="1" applyAlignment="1">
      <alignment horizontal="right" vertical="center" wrapText="1"/>
    </xf>
    <xf numFmtId="0" fontId="2" fillId="0" borderId="22" xfId="0"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Fill="1" applyBorder="1" applyAlignment="1">
      <alignment vertical="center" wrapText="1"/>
    </xf>
    <xf numFmtId="183" fontId="2" fillId="0" borderId="10" xfId="0" applyNumberFormat="1" applyFont="1" applyFill="1" applyBorder="1" applyAlignment="1">
      <alignment vertical="center" shrinkToFit="1"/>
    </xf>
    <xf numFmtId="41" fontId="2" fillId="0" borderId="10" xfId="0" applyNumberFormat="1" applyFont="1" applyFill="1" applyBorder="1" applyAlignment="1">
      <alignment vertical="center" shrinkToFit="1"/>
    </xf>
    <xf numFmtId="183" fontId="2" fillId="0" borderId="10" xfId="0" applyNumberFormat="1" applyFont="1" applyFill="1" applyBorder="1" applyAlignment="1">
      <alignment horizontal="right" vertical="center" shrinkToFit="1"/>
    </xf>
    <xf numFmtId="9" fontId="2" fillId="0" borderId="10" xfId="42" applyFont="1" applyFill="1" applyBorder="1" applyAlignment="1">
      <alignment vertical="center" wrapText="1"/>
    </xf>
    <xf numFmtId="178" fontId="2" fillId="0" borderId="26" xfId="0" applyNumberFormat="1" applyFont="1" applyFill="1" applyBorder="1" applyAlignment="1">
      <alignment vertical="center" shrinkToFit="1"/>
    </xf>
    <xf numFmtId="56" fontId="2" fillId="0" borderId="10" xfId="0" applyNumberFormat="1" applyFont="1" applyFill="1" applyBorder="1" applyAlignment="1">
      <alignment horizontal="left" vertical="center" wrapText="1"/>
    </xf>
    <xf numFmtId="14" fontId="2" fillId="0" borderId="10" xfId="0" applyNumberFormat="1" applyFont="1" applyFill="1" applyBorder="1" applyAlignment="1">
      <alignment horizontal="left" vertical="center" wrapText="1"/>
    </xf>
    <xf numFmtId="0" fontId="14" fillId="0" borderId="10" xfId="0" applyNumberFormat="1" applyFont="1" applyFill="1" applyBorder="1" applyAlignment="1">
      <alignment horizontal="left" vertical="center" wrapText="1"/>
    </xf>
    <xf numFmtId="0" fontId="2" fillId="0" borderId="26" xfId="0" applyFont="1" applyFill="1" applyBorder="1" applyAlignment="1">
      <alignment horizontal="center" vertical="center"/>
    </xf>
    <xf numFmtId="0" fontId="2" fillId="0" borderId="26" xfId="0" applyFont="1" applyFill="1" applyBorder="1" applyAlignment="1">
      <alignment horizontal="right" vertical="center" wrapText="1"/>
    </xf>
    <xf numFmtId="0" fontId="2" fillId="0" borderId="29" xfId="0" applyFont="1" applyFill="1" applyBorder="1" applyAlignment="1">
      <alignment vertical="center" wrapText="1"/>
    </xf>
    <xf numFmtId="0" fontId="2" fillId="0" borderId="29" xfId="0" applyFont="1" applyFill="1" applyBorder="1" applyAlignment="1">
      <alignment horizontal="left" vertical="center" wrapText="1"/>
    </xf>
    <xf numFmtId="183" fontId="2" fillId="0" borderId="29" xfId="0" applyNumberFormat="1" applyFont="1" applyFill="1" applyBorder="1" applyAlignment="1">
      <alignment vertical="center" wrapText="1"/>
    </xf>
    <xf numFmtId="0" fontId="2" fillId="0" borderId="28" xfId="0" applyFont="1" applyFill="1" applyBorder="1" applyAlignment="1">
      <alignment horizontal="center" vertical="center"/>
    </xf>
    <xf numFmtId="0" fontId="3" fillId="0" borderId="21" xfId="0" applyFont="1" applyFill="1" applyBorder="1" applyAlignment="1">
      <alignment/>
    </xf>
    <xf numFmtId="0" fontId="2" fillId="0" borderId="21" xfId="0" applyFont="1" applyFill="1" applyBorder="1" applyAlignment="1">
      <alignment horizontal="right"/>
    </xf>
    <xf numFmtId="0" fontId="2" fillId="0" borderId="27" xfId="0" applyFont="1" applyFill="1" applyBorder="1" applyAlignment="1">
      <alignment horizontal="center" vertical="center"/>
    </xf>
    <xf numFmtId="0" fontId="2" fillId="0" borderId="30" xfId="0" applyFont="1" applyFill="1" applyBorder="1" applyAlignment="1">
      <alignment vertical="center"/>
    </xf>
    <xf numFmtId="0" fontId="2" fillId="0" borderId="13" xfId="0" applyNumberFormat="1" applyFont="1" applyFill="1" applyBorder="1" applyAlignment="1">
      <alignment horizontal="center" vertical="center" wrapText="1"/>
    </xf>
    <xf numFmtId="0" fontId="2" fillId="0" borderId="31"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2" xfId="0" applyNumberFormat="1" applyFont="1" applyFill="1" applyBorder="1" applyAlignment="1">
      <alignment horizontal="left" vertical="center" wrapText="1"/>
    </xf>
    <xf numFmtId="0" fontId="0" fillId="0" borderId="29" xfId="0" applyFont="1" applyFill="1" applyBorder="1" applyAlignment="1">
      <alignment vertical="center" wrapText="1"/>
    </xf>
    <xf numFmtId="0" fontId="4"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2" fillId="0" borderId="0" xfId="0" applyFont="1" applyFill="1" applyBorder="1" applyAlignment="1">
      <alignment horizontal="right"/>
    </xf>
    <xf numFmtId="0" fontId="0" fillId="0" borderId="32" xfId="0" applyFont="1" applyFill="1" applyBorder="1" applyAlignment="1">
      <alignment horizontal="center" vertical="center"/>
    </xf>
    <xf numFmtId="0" fontId="2" fillId="0" borderId="20" xfId="0" applyFont="1" applyFill="1" applyBorder="1" applyAlignment="1">
      <alignment vertical="center"/>
    </xf>
    <xf numFmtId="0" fontId="0" fillId="0" borderId="20" xfId="0" applyFont="1" applyFill="1" applyBorder="1" applyAlignment="1">
      <alignment horizontal="center" vertical="center"/>
    </xf>
    <xf numFmtId="0" fontId="2" fillId="0" borderId="33" xfId="0" applyFont="1" applyFill="1" applyBorder="1" applyAlignment="1">
      <alignment horizontal="center" vertical="center"/>
    </xf>
    <xf numFmtId="0" fontId="0" fillId="0" borderId="34" xfId="0" applyFont="1" applyFill="1" applyBorder="1" applyAlignment="1">
      <alignment horizontal="center" vertical="center"/>
    </xf>
    <xf numFmtId="216" fontId="2" fillId="0" borderId="10" xfId="0" applyNumberFormat="1" applyFont="1" applyFill="1" applyBorder="1" applyAlignment="1">
      <alignment vertical="center" shrinkToFit="1"/>
    </xf>
    <xf numFmtId="216" fontId="2" fillId="0" borderId="10" xfId="0" applyNumberFormat="1" applyFont="1" applyFill="1" applyBorder="1" applyAlignment="1">
      <alignment horizontal="center" vertical="center" shrinkToFit="1"/>
    </xf>
    <xf numFmtId="0" fontId="0" fillId="0" borderId="10" xfId="0" applyFill="1" applyBorder="1" applyAlignment="1">
      <alignment horizontal="left" vertical="center" wrapText="1"/>
    </xf>
    <xf numFmtId="0" fontId="0" fillId="0" borderId="10" xfId="0" applyFill="1" applyBorder="1" applyAlignment="1">
      <alignment vertical="center" wrapText="1"/>
    </xf>
    <xf numFmtId="0" fontId="0" fillId="0" borderId="29" xfId="0" applyFill="1" applyBorder="1" applyAlignment="1">
      <alignment vertical="center" wrapText="1"/>
    </xf>
    <xf numFmtId="0" fontId="0" fillId="0" borderId="20" xfId="0" applyFill="1" applyBorder="1" applyAlignment="1">
      <alignment vertical="center" wrapText="1"/>
    </xf>
    <xf numFmtId="0" fontId="0" fillId="0" borderId="10" xfId="0" applyFill="1" applyBorder="1" applyAlignment="1">
      <alignment horizontal="left" vertical="center"/>
    </xf>
    <xf numFmtId="178" fontId="2" fillId="0" borderId="10" xfId="0" applyNumberFormat="1" applyFont="1" applyFill="1" applyBorder="1" applyAlignment="1">
      <alignment horizontal="right" vertical="center" wrapText="1"/>
    </xf>
    <xf numFmtId="216" fontId="2" fillId="0" borderId="10" xfId="0" applyNumberFormat="1" applyFont="1" applyFill="1" applyBorder="1" applyAlignment="1">
      <alignment horizontal="right" vertical="center" shrinkToFit="1"/>
    </xf>
    <xf numFmtId="217" fontId="2" fillId="0" borderId="10" xfId="0" applyNumberFormat="1" applyFont="1" applyFill="1" applyBorder="1" applyAlignment="1">
      <alignment vertical="center" shrinkToFit="1"/>
    </xf>
    <xf numFmtId="0" fontId="2" fillId="0" borderId="13" xfId="0" applyNumberFormat="1" applyFont="1" applyFill="1" applyBorder="1" applyAlignment="1">
      <alignment horizontal="left" vertical="center" wrapText="1"/>
    </xf>
    <xf numFmtId="0" fontId="2" fillId="0" borderId="13" xfId="0" applyFont="1" applyFill="1" applyBorder="1" applyAlignment="1">
      <alignment vertical="center" wrapText="1"/>
    </xf>
    <xf numFmtId="0" fontId="2" fillId="0" borderId="35" xfId="0" applyFont="1" applyFill="1" applyBorder="1" applyAlignment="1">
      <alignment vertical="center" wrapText="1"/>
    </xf>
    <xf numFmtId="0" fontId="2" fillId="0" borderId="36" xfId="0" applyFont="1" applyFill="1" applyBorder="1" applyAlignment="1">
      <alignment horizontal="center" vertical="center" wrapText="1"/>
    </xf>
    <xf numFmtId="0" fontId="2" fillId="0" borderId="37" xfId="0" applyFont="1" applyFill="1" applyBorder="1" applyAlignment="1">
      <alignment horizontal="center" vertical="center"/>
    </xf>
    <xf numFmtId="177" fontId="2" fillId="0" borderId="38" xfId="0" applyNumberFormat="1" applyFont="1" applyFill="1" applyBorder="1" applyAlignment="1">
      <alignment horizontal="center" vertical="center"/>
    </xf>
    <xf numFmtId="0" fontId="0" fillId="0" borderId="25" xfId="0" applyFill="1" applyBorder="1" applyAlignment="1">
      <alignment horizontal="center" vertical="center"/>
    </xf>
    <xf numFmtId="0" fontId="2" fillId="0" borderId="12" xfId="0" applyNumberFormat="1" applyFont="1" applyFill="1" applyBorder="1" applyAlignment="1">
      <alignment vertical="center" wrapText="1"/>
    </xf>
    <xf numFmtId="0" fontId="0" fillId="0" borderId="13" xfId="0" applyFill="1" applyBorder="1" applyAlignment="1">
      <alignment vertical="center" wrapText="1"/>
    </xf>
    <xf numFmtId="3" fontId="2" fillId="0" borderId="12" xfId="0" applyNumberFormat="1" applyFont="1" applyFill="1" applyBorder="1" applyAlignment="1">
      <alignment horizontal="center" vertical="center" wrapText="1"/>
    </xf>
    <xf numFmtId="0" fontId="0" fillId="0" borderId="13" xfId="0" applyFill="1" applyBorder="1" applyAlignment="1">
      <alignment horizontal="center" vertical="center" wrapText="1"/>
    </xf>
    <xf numFmtId="3" fontId="2" fillId="0" borderId="12" xfId="0" applyNumberFormat="1" applyFont="1" applyFill="1" applyBorder="1" applyAlignment="1">
      <alignment vertical="center" wrapText="1"/>
    </xf>
    <xf numFmtId="0" fontId="5" fillId="0" borderId="0" xfId="0" applyFont="1" applyFill="1" applyBorder="1" applyAlignment="1">
      <alignment horizontal="center"/>
    </xf>
    <xf numFmtId="0" fontId="13" fillId="0" borderId="0" xfId="0" applyFont="1" applyFill="1" applyAlignment="1">
      <alignment horizontal="center"/>
    </xf>
    <xf numFmtId="178" fontId="2" fillId="0" borderId="39" xfId="0" applyNumberFormat="1" applyFont="1" applyFill="1" applyBorder="1" applyAlignment="1">
      <alignment horizontal="center" vertical="center" shrinkToFit="1"/>
    </xf>
    <xf numFmtId="178" fontId="2" fillId="0" borderId="40" xfId="0" applyNumberFormat="1" applyFont="1" applyFill="1" applyBorder="1" applyAlignment="1">
      <alignment horizontal="center" vertical="center" shrinkToFit="1"/>
    </xf>
    <xf numFmtId="178" fontId="2" fillId="0" borderId="41" xfId="0" applyNumberFormat="1" applyFont="1" applyFill="1" applyBorder="1" applyAlignment="1">
      <alignment horizontal="center" vertical="center" shrinkToFit="1"/>
    </xf>
    <xf numFmtId="0" fontId="2" fillId="0" borderId="42" xfId="0" applyFont="1" applyFill="1" applyBorder="1" applyAlignment="1">
      <alignment horizontal="center" vertical="center" wrapText="1"/>
    </xf>
    <xf numFmtId="0" fontId="2" fillId="0" borderId="24" xfId="0" applyFont="1" applyFill="1" applyBorder="1" applyAlignment="1">
      <alignment horizontal="center" vertical="center"/>
    </xf>
    <xf numFmtId="3" fontId="2" fillId="0" borderId="43" xfId="0" applyNumberFormat="1" applyFont="1" applyFill="1" applyBorder="1" applyAlignment="1">
      <alignment horizontal="center" vertical="center" shrinkToFit="1"/>
    </xf>
    <xf numFmtId="3" fontId="2" fillId="0" borderId="40" xfId="0" applyNumberFormat="1" applyFont="1" applyFill="1" applyBorder="1" applyAlignment="1">
      <alignment horizontal="center" vertical="center" shrinkToFit="1"/>
    </xf>
    <xf numFmtId="3" fontId="2" fillId="0" borderId="43" xfId="0" applyNumberFormat="1" applyFont="1" applyFill="1" applyBorder="1" applyAlignment="1">
      <alignment horizontal="center" vertical="center" wrapText="1"/>
    </xf>
    <xf numFmtId="3" fontId="2" fillId="0" borderId="40" xfId="0" applyNumberFormat="1" applyFont="1" applyFill="1" applyBorder="1" applyAlignment="1">
      <alignment horizontal="center" vertical="center" wrapText="1"/>
    </xf>
    <xf numFmtId="3" fontId="2" fillId="0" borderId="39" xfId="0" applyNumberFormat="1" applyFont="1" applyFill="1" applyBorder="1" applyAlignment="1">
      <alignment horizontal="center" vertical="center" wrapText="1"/>
    </xf>
    <xf numFmtId="3" fontId="2" fillId="0" borderId="41" xfId="0" applyNumberFormat="1" applyFont="1" applyFill="1" applyBorder="1" applyAlignment="1">
      <alignment horizontal="center" vertical="center" wrapText="1"/>
    </xf>
    <xf numFmtId="3" fontId="2" fillId="0" borderId="39" xfId="0" applyNumberFormat="1" applyFont="1" applyFill="1" applyBorder="1" applyAlignment="1">
      <alignment horizontal="center" vertical="center" shrinkToFit="1"/>
    </xf>
    <xf numFmtId="3" fontId="2" fillId="0" borderId="41" xfId="0" applyNumberFormat="1" applyFont="1" applyFill="1" applyBorder="1" applyAlignment="1">
      <alignment horizontal="center" vertical="center" shrinkToFit="1"/>
    </xf>
    <xf numFmtId="177" fontId="2" fillId="0" borderId="44" xfId="0" applyNumberFormat="1" applyFont="1" applyFill="1" applyBorder="1" applyAlignment="1">
      <alignment horizontal="center" vertical="center"/>
    </xf>
    <xf numFmtId="177" fontId="2" fillId="0" borderId="45" xfId="0" applyNumberFormat="1" applyFont="1" applyFill="1" applyBorder="1" applyAlignment="1">
      <alignment horizontal="center" vertical="center"/>
    </xf>
    <xf numFmtId="177" fontId="2" fillId="0" borderId="20" xfId="0" applyNumberFormat="1" applyFont="1" applyFill="1" applyBorder="1" applyAlignment="1">
      <alignment horizontal="center" vertical="center"/>
    </xf>
    <xf numFmtId="177" fontId="2" fillId="0" borderId="22" xfId="0" applyNumberFormat="1"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177" fontId="2" fillId="0" borderId="33" xfId="0" applyNumberFormat="1" applyFont="1" applyFill="1" applyBorder="1" applyAlignment="1">
      <alignment horizontal="center" vertical="center"/>
    </xf>
    <xf numFmtId="177" fontId="2" fillId="0" borderId="48" xfId="0" applyNumberFormat="1" applyFont="1" applyFill="1" applyBorder="1" applyAlignment="1">
      <alignment horizontal="center" vertical="center"/>
    </xf>
    <xf numFmtId="177" fontId="2" fillId="0" borderId="49" xfId="0" applyNumberFormat="1" applyFont="1" applyFill="1" applyBorder="1" applyAlignment="1">
      <alignment horizontal="center" vertical="center"/>
    </xf>
    <xf numFmtId="177" fontId="2" fillId="0" borderId="50" xfId="0" applyNumberFormat="1" applyFont="1" applyFill="1" applyBorder="1" applyAlignment="1">
      <alignment horizontal="center" vertical="center"/>
    </xf>
    <xf numFmtId="0" fontId="2" fillId="0" borderId="51" xfId="0" applyFont="1" applyFill="1" applyBorder="1" applyAlignment="1">
      <alignment horizontal="center" vertical="center"/>
    </xf>
    <xf numFmtId="0" fontId="2" fillId="0" borderId="23" xfId="0" applyFont="1" applyFill="1" applyBorder="1" applyAlignment="1">
      <alignment horizontal="center" vertical="center"/>
    </xf>
    <xf numFmtId="0" fontId="0" fillId="0" borderId="37" xfId="0" applyFill="1" applyBorder="1" applyAlignment="1">
      <alignment horizontal="center" vertical="center"/>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37"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2" fillId="0" borderId="36"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33"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30" xfId="0" applyFont="1" applyFill="1" applyBorder="1" applyAlignment="1">
      <alignment horizontal="center" vertical="center" wrapText="1"/>
    </xf>
    <xf numFmtId="0" fontId="2" fillId="0" borderId="26" xfId="0" applyFont="1" applyFill="1" applyBorder="1" applyAlignment="1">
      <alignment horizontal="center" vertical="center"/>
    </xf>
    <xf numFmtId="0" fontId="2" fillId="0" borderId="12" xfId="0" applyNumberFormat="1" applyFont="1" applyFill="1" applyBorder="1" applyAlignment="1">
      <alignment horizontal="center" vertical="center" wrapText="1"/>
    </xf>
    <xf numFmtId="0" fontId="0" fillId="0" borderId="12" xfId="0" applyFill="1" applyBorder="1" applyAlignment="1">
      <alignment vertical="center" wrapText="1"/>
    </xf>
    <xf numFmtId="0" fontId="2" fillId="0" borderId="12" xfId="0" applyNumberFormat="1" applyFont="1" applyFill="1" applyBorder="1" applyAlignment="1">
      <alignment horizontal="left" vertical="center" wrapText="1"/>
    </xf>
    <xf numFmtId="0" fontId="0" fillId="0" borderId="13" xfId="0" applyFill="1" applyBorder="1" applyAlignment="1">
      <alignment horizontal="left" vertical="center" wrapText="1"/>
    </xf>
    <xf numFmtId="183" fontId="2" fillId="0" borderId="12" xfId="0" applyNumberFormat="1" applyFont="1" applyFill="1" applyBorder="1" applyAlignment="1">
      <alignment vertical="center" wrapText="1"/>
    </xf>
    <xf numFmtId="0" fontId="2" fillId="0" borderId="17" xfId="0" applyNumberFormat="1" applyFont="1" applyFill="1" applyBorder="1" applyAlignment="1">
      <alignment horizontal="center" vertical="center" wrapText="1"/>
    </xf>
    <xf numFmtId="0" fontId="2" fillId="0" borderId="17" xfId="0" applyNumberFormat="1" applyFont="1" applyFill="1" applyBorder="1" applyAlignment="1">
      <alignment vertical="center" wrapText="1"/>
    </xf>
    <xf numFmtId="177" fontId="2" fillId="0" borderId="64" xfId="0" applyNumberFormat="1" applyFont="1" applyFill="1" applyBorder="1" applyAlignment="1">
      <alignment horizontal="center" vertical="center"/>
    </xf>
    <xf numFmtId="3" fontId="2" fillId="0" borderId="17" xfId="0" applyNumberFormat="1" applyFont="1" applyFill="1" applyBorder="1" applyAlignment="1">
      <alignment horizontal="center" vertical="center" wrapText="1"/>
    </xf>
    <xf numFmtId="3" fontId="2" fillId="0" borderId="17" xfId="0" applyNumberFormat="1" applyFont="1" applyFill="1" applyBorder="1" applyAlignment="1">
      <alignment vertical="center" wrapText="1"/>
    </xf>
    <xf numFmtId="0" fontId="0" fillId="0" borderId="13" xfId="0" applyBorder="1" applyAlignment="1">
      <alignment vertical="center" wrapText="1"/>
    </xf>
    <xf numFmtId="178" fontId="2" fillId="0" borderId="12" xfId="0" applyNumberFormat="1" applyFont="1" applyFill="1" applyBorder="1" applyAlignment="1">
      <alignment vertical="center" shrinkToFit="1"/>
    </xf>
    <xf numFmtId="0" fontId="0" fillId="0" borderId="13" xfId="0" applyFill="1" applyBorder="1" applyAlignment="1">
      <alignment vertical="center" shrinkToFit="1"/>
    </xf>
    <xf numFmtId="9" fontId="2" fillId="0" borderId="12" xfId="42" applyFont="1" applyFill="1" applyBorder="1" applyAlignment="1">
      <alignment vertical="center" wrapText="1"/>
    </xf>
    <xf numFmtId="0" fontId="0" fillId="0" borderId="25" xfId="0" applyBorder="1" applyAlignment="1">
      <alignment horizontal="center" vertical="center"/>
    </xf>
    <xf numFmtId="178" fontId="2" fillId="0" borderId="12" xfId="0" applyNumberFormat="1" applyFont="1" applyFill="1" applyBorder="1" applyAlignment="1">
      <alignment horizontal="center" vertical="center" shrinkToFit="1"/>
    </xf>
    <xf numFmtId="0" fontId="0" fillId="0" borderId="13" xfId="0" applyFill="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8"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61"/>
  </sheetPr>
  <dimension ref="A1:V538"/>
  <sheetViews>
    <sheetView tabSelected="1" view="pageBreakPreview" zoomScale="60" zoomScaleNormal="80" zoomScalePageLayoutView="0" workbookViewId="0" topLeftCell="A1">
      <pane ySplit="8" topLeftCell="A9" activePane="bottomLeft" state="frozen"/>
      <selection pane="topLeft" activeCell="A3" sqref="A3:S3"/>
      <selection pane="bottomLeft" activeCell="A3" sqref="A3:S3"/>
    </sheetView>
  </sheetViews>
  <sheetFormatPr defaultColWidth="9.00390625" defaultRowHeight="13.5"/>
  <cols>
    <col min="1" max="1" width="6.625" style="4" customWidth="1"/>
    <col min="2" max="2" width="49.625" style="4" customWidth="1"/>
    <col min="3" max="5" width="14.625" style="4" customWidth="1"/>
    <col min="6" max="6" width="11.625" style="4" customWidth="1"/>
    <col min="7" max="7" width="32.625" style="4" customWidth="1"/>
    <col min="8" max="9" width="14.625" style="4" customWidth="1"/>
    <col min="10" max="10" width="13.625" style="4" customWidth="1"/>
    <col min="11" max="11" width="12.625" style="4" customWidth="1"/>
    <col min="12" max="12" width="5.75390625" style="4" customWidth="1"/>
    <col min="13" max="13" width="34.625" style="4" customWidth="1"/>
    <col min="14" max="14" width="14.625" style="4" customWidth="1"/>
    <col min="15" max="15" width="12.625" style="4" customWidth="1"/>
    <col min="16" max="16" width="9.625" style="4" customWidth="1"/>
    <col min="17" max="17" width="26.625" style="4" customWidth="1"/>
    <col min="18" max="18" width="11.625" style="4" customWidth="1"/>
    <col min="19" max="19" width="34.50390625" style="4" customWidth="1"/>
    <col min="20" max="20" width="2.00390625" style="4" customWidth="1"/>
    <col min="21" max="16384" width="9.00390625" style="4" customWidth="1"/>
  </cols>
  <sheetData>
    <row r="1" spans="1:20" ht="14.25" customHeight="1">
      <c r="A1" s="71"/>
      <c r="B1" s="27"/>
      <c r="C1" s="27"/>
      <c r="D1" s="27"/>
      <c r="E1" s="27"/>
      <c r="F1" s="27"/>
      <c r="G1" s="27"/>
      <c r="H1" s="27"/>
      <c r="I1" s="27"/>
      <c r="J1" s="27"/>
      <c r="K1" s="27"/>
      <c r="L1" s="27"/>
      <c r="M1" s="27"/>
      <c r="N1" s="27"/>
      <c r="O1" s="27"/>
      <c r="P1" s="27"/>
      <c r="Q1" s="27"/>
      <c r="R1" s="27"/>
      <c r="S1" s="27"/>
      <c r="T1" s="27"/>
    </row>
    <row r="2" spans="1:22" ht="18.75" customHeight="1">
      <c r="A2" s="72" t="s">
        <v>198</v>
      </c>
      <c r="B2" s="27"/>
      <c r="C2" s="39"/>
      <c r="D2" s="39"/>
      <c r="E2" s="39"/>
      <c r="F2" s="39"/>
      <c r="G2" s="39"/>
      <c r="H2" s="39"/>
      <c r="I2" s="27"/>
      <c r="J2" s="27"/>
      <c r="K2" s="27"/>
      <c r="L2" s="27"/>
      <c r="M2" s="27"/>
      <c r="N2" s="27"/>
      <c r="O2" s="27"/>
      <c r="P2" s="27"/>
      <c r="Q2" s="27"/>
      <c r="R2" s="27"/>
      <c r="S2" s="27"/>
      <c r="T2" s="27"/>
      <c r="U2" s="4" t="s">
        <v>1096</v>
      </c>
      <c r="V2" s="4" t="s">
        <v>1096</v>
      </c>
    </row>
    <row r="3" spans="1:22" ht="21">
      <c r="A3" s="102" t="s">
        <v>582</v>
      </c>
      <c r="B3" s="103"/>
      <c r="C3" s="103"/>
      <c r="D3" s="103"/>
      <c r="E3" s="103"/>
      <c r="F3" s="103"/>
      <c r="G3" s="103"/>
      <c r="H3" s="103"/>
      <c r="I3" s="103"/>
      <c r="J3" s="103"/>
      <c r="K3" s="103"/>
      <c r="L3" s="103"/>
      <c r="M3" s="103"/>
      <c r="N3" s="103"/>
      <c r="O3" s="103"/>
      <c r="P3" s="103"/>
      <c r="Q3" s="103"/>
      <c r="R3" s="103"/>
      <c r="S3" s="103"/>
      <c r="T3" s="73"/>
      <c r="U3" s="4" t="s">
        <v>996</v>
      </c>
      <c r="V3" s="4" t="s">
        <v>662</v>
      </c>
    </row>
    <row r="4" spans="1:22" ht="14.25" thickBot="1">
      <c r="A4" s="62"/>
      <c r="B4" s="28"/>
      <c r="C4" s="28"/>
      <c r="D4" s="28"/>
      <c r="E4" s="25"/>
      <c r="F4" s="25"/>
      <c r="G4" s="25"/>
      <c r="H4" s="25"/>
      <c r="I4" s="25"/>
      <c r="J4" s="25"/>
      <c r="K4" s="25"/>
      <c r="L4" s="25"/>
      <c r="M4" s="25"/>
      <c r="N4" s="25"/>
      <c r="O4" s="25"/>
      <c r="P4" s="25"/>
      <c r="Q4" s="25"/>
      <c r="R4" s="28"/>
      <c r="S4" s="63" t="s">
        <v>595</v>
      </c>
      <c r="T4" s="74"/>
      <c r="U4" s="4" t="s">
        <v>997</v>
      </c>
      <c r="V4" s="4" t="s">
        <v>663</v>
      </c>
    </row>
    <row r="5" spans="1:22" ht="21" customHeight="1">
      <c r="A5" s="159" t="s">
        <v>523</v>
      </c>
      <c r="B5" s="163" t="s">
        <v>602</v>
      </c>
      <c r="C5" s="141" t="s">
        <v>210</v>
      </c>
      <c r="D5" s="162" t="s">
        <v>1093</v>
      </c>
      <c r="E5" s="150"/>
      <c r="F5" s="149" t="s">
        <v>998</v>
      </c>
      <c r="G5" s="150"/>
      <c r="H5" s="35" t="s">
        <v>995</v>
      </c>
      <c r="I5" s="35" t="s">
        <v>213</v>
      </c>
      <c r="J5" s="148" t="s">
        <v>1095</v>
      </c>
      <c r="K5" s="40"/>
      <c r="L5" s="40"/>
      <c r="M5" s="40"/>
      <c r="N5" s="155" t="s">
        <v>1285</v>
      </c>
      <c r="O5" s="64"/>
      <c r="P5" s="64"/>
      <c r="Q5" s="64"/>
      <c r="R5" s="65"/>
      <c r="S5" s="75"/>
      <c r="T5" s="76"/>
      <c r="U5" s="4" t="s">
        <v>336</v>
      </c>
      <c r="V5" s="4" t="s">
        <v>664</v>
      </c>
    </row>
    <row r="6" spans="1:22" ht="21" customHeight="1">
      <c r="A6" s="160"/>
      <c r="B6" s="142"/>
      <c r="C6" s="142"/>
      <c r="D6" s="144" t="s">
        <v>524</v>
      </c>
      <c r="E6" s="146" t="s">
        <v>334</v>
      </c>
      <c r="F6" s="93" t="s">
        <v>335</v>
      </c>
      <c r="G6" s="146" t="s">
        <v>999</v>
      </c>
      <c r="H6" s="26" t="s">
        <v>1092</v>
      </c>
      <c r="I6" s="26" t="s">
        <v>1094</v>
      </c>
      <c r="J6" s="144"/>
      <c r="K6" s="146" t="s">
        <v>331</v>
      </c>
      <c r="L6" s="93" t="s">
        <v>337</v>
      </c>
      <c r="M6" s="138"/>
      <c r="N6" s="142"/>
      <c r="O6" s="158" t="s">
        <v>522</v>
      </c>
      <c r="P6" s="156" t="s">
        <v>330</v>
      </c>
      <c r="Q6" s="157"/>
      <c r="R6" s="153" t="s">
        <v>1084</v>
      </c>
      <c r="S6" s="151" t="s">
        <v>789</v>
      </c>
      <c r="T6" s="77"/>
      <c r="U6" s="4" t="s">
        <v>1062</v>
      </c>
      <c r="V6" s="4" t="s">
        <v>336</v>
      </c>
    </row>
    <row r="7" spans="1:22" ht="21" customHeight="1" thickBot="1">
      <c r="A7" s="161"/>
      <c r="B7" s="143"/>
      <c r="C7" s="143"/>
      <c r="D7" s="145"/>
      <c r="E7" s="147"/>
      <c r="F7" s="139"/>
      <c r="G7" s="147"/>
      <c r="H7" s="41" t="s">
        <v>1097</v>
      </c>
      <c r="I7" s="41" t="s">
        <v>993</v>
      </c>
      <c r="J7" s="42" t="s">
        <v>994</v>
      </c>
      <c r="K7" s="147"/>
      <c r="L7" s="139"/>
      <c r="M7" s="140"/>
      <c r="N7" s="143"/>
      <c r="O7" s="143"/>
      <c r="P7" s="61" t="s">
        <v>332</v>
      </c>
      <c r="Q7" s="61" t="s">
        <v>333</v>
      </c>
      <c r="R7" s="154"/>
      <c r="S7" s="152"/>
      <c r="T7" s="77"/>
      <c r="U7" s="4" t="s">
        <v>665</v>
      </c>
      <c r="V7" s="4" t="s">
        <v>665</v>
      </c>
    </row>
    <row r="8" spans="1:22" ht="9.75" customHeight="1">
      <c r="A8" s="78"/>
      <c r="B8" s="56"/>
      <c r="C8" s="56"/>
      <c r="D8" s="14"/>
      <c r="E8" s="26"/>
      <c r="F8" s="22"/>
      <c r="G8" s="26"/>
      <c r="H8" s="57"/>
      <c r="I8" s="43"/>
      <c r="J8" s="44"/>
      <c r="K8" s="26"/>
      <c r="L8" s="26"/>
      <c r="M8" s="45"/>
      <c r="N8" s="67"/>
      <c r="O8" s="67"/>
      <c r="P8" s="67"/>
      <c r="Q8" s="67"/>
      <c r="R8" s="67"/>
      <c r="S8" s="79"/>
      <c r="T8" s="77"/>
      <c r="U8" s="4" t="s">
        <v>653</v>
      </c>
      <c r="V8" s="4" t="s">
        <v>190</v>
      </c>
    </row>
    <row r="9" spans="1:22" s="25" customFormat="1" ht="48" customHeight="1">
      <c r="A9" s="17">
        <v>1</v>
      </c>
      <c r="B9" s="1" t="s">
        <v>714</v>
      </c>
      <c r="C9" s="2">
        <v>808.5</v>
      </c>
      <c r="D9" s="2">
        <v>808.5</v>
      </c>
      <c r="E9" s="2">
        <v>808.5</v>
      </c>
      <c r="F9" s="46" t="s">
        <v>336</v>
      </c>
      <c r="G9" s="47" t="s">
        <v>88</v>
      </c>
      <c r="H9" s="2">
        <v>857.5</v>
      </c>
      <c r="I9" s="2">
        <v>861</v>
      </c>
      <c r="J9" s="2">
        <f>I9-H9</f>
        <v>3.5</v>
      </c>
      <c r="K9" s="2">
        <v>0</v>
      </c>
      <c r="L9" s="21" t="s">
        <v>336</v>
      </c>
      <c r="M9" s="1" t="s">
        <v>498</v>
      </c>
      <c r="N9" s="1"/>
      <c r="O9" s="1" t="s">
        <v>798</v>
      </c>
      <c r="P9" s="12" t="s">
        <v>964</v>
      </c>
      <c r="Q9" s="1" t="s">
        <v>799</v>
      </c>
      <c r="R9" s="16" t="s">
        <v>1082</v>
      </c>
      <c r="S9" s="58" t="s">
        <v>625</v>
      </c>
      <c r="T9" s="23"/>
      <c r="U9" s="4" t="s">
        <v>74</v>
      </c>
      <c r="V9" s="4" t="s">
        <v>1120</v>
      </c>
    </row>
    <row r="10" spans="1:22" ht="48" customHeight="1">
      <c r="A10" s="17">
        <v>2</v>
      </c>
      <c r="B10" s="1" t="s">
        <v>873</v>
      </c>
      <c r="C10" s="2">
        <v>621.444</v>
      </c>
      <c r="D10" s="2">
        <v>621.444</v>
      </c>
      <c r="E10" s="2">
        <v>458.279955</v>
      </c>
      <c r="F10" s="46" t="s">
        <v>997</v>
      </c>
      <c r="G10" s="47" t="s">
        <v>377</v>
      </c>
      <c r="H10" s="2">
        <v>748.484</v>
      </c>
      <c r="I10" s="2">
        <v>360.928</v>
      </c>
      <c r="J10" s="2">
        <f aca="true" t="shared" si="0" ref="J10:J90">I10-H10</f>
        <v>-387.55600000000004</v>
      </c>
      <c r="K10" s="2">
        <v>0</v>
      </c>
      <c r="L10" s="21" t="s">
        <v>664</v>
      </c>
      <c r="M10" s="1" t="s">
        <v>24</v>
      </c>
      <c r="N10" s="1"/>
      <c r="O10" s="1" t="s">
        <v>1190</v>
      </c>
      <c r="P10" s="53" t="s">
        <v>965</v>
      </c>
      <c r="Q10" s="1" t="s">
        <v>339</v>
      </c>
      <c r="R10" s="16" t="s">
        <v>1082</v>
      </c>
      <c r="S10" s="58" t="s">
        <v>340</v>
      </c>
      <c r="T10" s="23"/>
      <c r="V10" s="4" t="s">
        <v>653</v>
      </c>
    </row>
    <row r="11" spans="1:22" ht="48" customHeight="1">
      <c r="A11" s="17">
        <v>3</v>
      </c>
      <c r="B11" s="1" t="s">
        <v>1159</v>
      </c>
      <c r="C11" s="2">
        <v>32</v>
      </c>
      <c r="D11" s="2">
        <v>32</v>
      </c>
      <c r="E11" s="2">
        <v>29.948809</v>
      </c>
      <c r="F11" s="46" t="s">
        <v>336</v>
      </c>
      <c r="G11" s="47" t="s">
        <v>1032</v>
      </c>
      <c r="H11" s="2">
        <v>28.816</v>
      </c>
      <c r="I11" s="2">
        <v>28.816</v>
      </c>
      <c r="J11" s="2">
        <f t="shared" si="0"/>
        <v>0</v>
      </c>
      <c r="K11" s="2">
        <v>0</v>
      </c>
      <c r="L11" s="21" t="s">
        <v>336</v>
      </c>
      <c r="M11" s="1" t="s">
        <v>498</v>
      </c>
      <c r="N11" s="1"/>
      <c r="O11" s="1" t="s">
        <v>1260</v>
      </c>
      <c r="P11" s="54" t="s">
        <v>1261</v>
      </c>
      <c r="Q11" s="1" t="s">
        <v>1261</v>
      </c>
      <c r="R11" s="16" t="s">
        <v>1082</v>
      </c>
      <c r="S11" s="59" t="s">
        <v>1326</v>
      </c>
      <c r="T11" s="24"/>
      <c r="V11" s="4" t="s">
        <v>76</v>
      </c>
    </row>
    <row r="12" spans="1:20" ht="48" customHeight="1">
      <c r="A12" s="17">
        <v>4</v>
      </c>
      <c r="B12" s="1" t="s">
        <v>1327</v>
      </c>
      <c r="C12" s="2">
        <v>15.867</v>
      </c>
      <c r="D12" s="2">
        <v>15.867</v>
      </c>
      <c r="E12" s="2">
        <v>10.842715</v>
      </c>
      <c r="F12" s="46" t="s">
        <v>997</v>
      </c>
      <c r="G12" s="47" t="s">
        <v>1087</v>
      </c>
      <c r="H12" s="2">
        <v>16.741</v>
      </c>
      <c r="I12" s="2">
        <v>13.4</v>
      </c>
      <c r="J12" s="2">
        <f t="shared" si="0"/>
        <v>-3.3409999999999993</v>
      </c>
      <c r="K12" s="2">
        <v>-2.56</v>
      </c>
      <c r="L12" s="21" t="s">
        <v>663</v>
      </c>
      <c r="M12" s="1" t="s">
        <v>8</v>
      </c>
      <c r="N12" s="1"/>
      <c r="O12" s="1" t="s">
        <v>1260</v>
      </c>
      <c r="P12" s="12" t="s">
        <v>966</v>
      </c>
      <c r="Q12" s="1" t="s">
        <v>101</v>
      </c>
      <c r="R12" s="16" t="s">
        <v>1082</v>
      </c>
      <c r="S12" s="59" t="s">
        <v>1109</v>
      </c>
      <c r="T12" s="24"/>
    </row>
    <row r="13" spans="1:20" ht="48" customHeight="1">
      <c r="A13" s="17">
        <v>5</v>
      </c>
      <c r="B13" s="1" t="s">
        <v>396</v>
      </c>
      <c r="C13" s="2">
        <v>308.945</v>
      </c>
      <c r="D13" s="2">
        <v>308.945</v>
      </c>
      <c r="E13" s="2">
        <v>259.852588</v>
      </c>
      <c r="F13" s="46" t="s">
        <v>997</v>
      </c>
      <c r="G13" s="47" t="s">
        <v>7</v>
      </c>
      <c r="H13" s="2">
        <v>252.596</v>
      </c>
      <c r="I13" s="2">
        <v>193.458</v>
      </c>
      <c r="J13" s="2">
        <f t="shared" si="0"/>
        <v>-59.138000000000005</v>
      </c>
      <c r="K13" s="2">
        <v>-59.138</v>
      </c>
      <c r="L13" s="21" t="s">
        <v>663</v>
      </c>
      <c r="M13" s="1" t="s">
        <v>25</v>
      </c>
      <c r="N13" s="1"/>
      <c r="O13" s="1" t="s">
        <v>1260</v>
      </c>
      <c r="P13" s="12" t="s">
        <v>966</v>
      </c>
      <c r="Q13" s="1" t="s">
        <v>101</v>
      </c>
      <c r="R13" s="16" t="s">
        <v>1082</v>
      </c>
      <c r="S13" s="60" t="s">
        <v>397</v>
      </c>
      <c r="T13" s="24"/>
    </row>
    <row r="14" spans="1:20" ht="48" customHeight="1">
      <c r="A14" s="17">
        <v>6</v>
      </c>
      <c r="B14" s="1" t="s">
        <v>1328</v>
      </c>
      <c r="C14" s="2">
        <v>102.611</v>
      </c>
      <c r="D14" s="2">
        <v>102.611</v>
      </c>
      <c r="E14" s="2">
        <v>95.968686</v>
      </c>
      <c r="F14" s="46" t="s">
        <v>997</v>
      </c>
      <c r="G14" s="47" t="s">
        <v>377</v>
      </c>
      <c r="H14" s="2">
        <v>100.629</v>
      </c>
      <c r="I14" s="2">
        <v>95.277</v>
      </c>
      <c r="J14" s="2">
        <f t="shared" si="0"/>
        <v>-5.352000000000004</v>
      </c>
      <c r="K14" s="2">
        <v>0</v>
      </c>
      <c r="L14" s="21" t="s">
        <v>664</v>
      </c>
      <c r="M14" s="1" t="s">
        <v>52</v>
      </c>
      <c r="N14" s="1"/>
      <c r="O14" s="1" t="s">
        <v>1260</v>
      </c>
      <c r="P14" s="12" t="s">
        <v>966</v>
      </c>
      <c r="Q14" s="1" t="s">
        <v>101</v>
      </c>
      <c r="R14" s="16" t="s">
        <v>1082</v>
      </c>
      <c r="S14" s="59" t="s">
        <v>1109</v>
      </c>
      <c r="T14" s="24"/>
    </row>
    <row r="15" spans="1:20" ht="48" customHeight="1">
      <c r="A15" s="17">
        <v>7</v>
      </c>
      <c r="B15" s="1" t="s">
        <v>1160</v>
      </c>
      <c r="C15" s="2">
        <v>389.386</v>
      </c>
      <c r="D15" s="2">
        <v>389.386</v>
      </c>
      <c r="E15" s="2">
        <v>389.386</v>
      </c>
      <c r="F15" s="46" t="s">
        <v>336</v>
      </c>
      <c r="G15" s="47" t="s">
        <v>381</v>
      </c>
      <c r="H15" s="2">
        <v>348.45</v>
      </c>
      <c r="I15" s="2">
        <v>340.733</v>
      </c>
      <c r="J15" s="2">
        <f t="shared" si="0"/>
        <v>-7.7169999999999845</v>
      </c>
      <c r="K15" s="2">
        <v>0</v>
      </c>
      <c r="L15" s="21" t="s">
        <v>336</v>
      </c>
      <c r="M15" s="1" t="s">
        <v>498</v>
      </c>
      <c r="N15" s="1"/>
      <c r="O15" s="1" t="s">
        <v>1260</v>
      </c>
      <c r="P15" s="12" t="s">
        <v>966</v>
      </c>
      <c r="Q15" s="1" t="s">
        <v>101</v>
      </c>
      <c r="R15" s="16" t="s">
        <v>1082</v>
      </c>
      <c r="S15" s="60" t="s">
        <v>397</v>
      </c>
      <c r="T15" s="24"/>
    </row>
    <row r="16" spans="1:20" ht="48" customHeight="1">
      <c r="A16" s="17">
        <v>8</v>
      </c>
      <c r="B16" s="1" t="s">
        <v>1161</v>
      </c>
      <c r="C16" s="2">
        <v>20.694</v>
      </c>
      <c r="D16" s="2">
        <v>20.694</v>
      </c>
      <c r="E16" s="2">
        <v>2.669612</v>
      </c>
      <c r="F16" s="46" t="s">
        <v>996</v>
      </c>
      <c r="G16" s="47" t="s">
        <v>646</v>
      </c>
      <c r="H16" s="2">
        <v>10.449</v>
      </c>
      <c r="I16" s="2">
        <v>5.9</v>
      </c>
      <c r="J16" s="2">
        <f t="shared" si="0"/>
        <v>-4.5489999999999995</v>
      </c>
      <c r="K16" s="2">
        <v>-4.549</v>
      </c>
      <c r="L16" s="21" t="s">
        <v>663</v>
      </c>
      <c r="M16" s="1" t="s">
        <v>26</v>
      </c>
      <c r="N16" s="1"/>
      <c r="O16" s="1" t="s">
        <v>1260</v>
      </c>
      <c r="P16" s="12" t="s">
        <v>966</v>
      </c>
      <c r="Q16" s="1" t="s">
        <v>101</v>
      </c>
      <c r="R16" s="16" t="s">
        <v>1082</v>
      </c>
      <c r="S16" s="60" t="s">
        <v>397</v>
      </c>
      <c r="T16" s="24"/>
    </row>
    <row r="17" spans="1:20" ht="66" customHeight="1">
      <c r="A17" s="17">
        <v>9</v>
      </c>
      <c r="B17" s="1" t="s">
        <v>705</v>
      </c>
      <c r="C17" s="2">
        <v>2.55</v>
      </c>
      <c r="D17" s="2">
        <v>2.55</v>
      </c>
      <c r="E17" s="2">
        <v>2.55</v>
      </c>
      <c r="F17" s="46" t="s">
        <v>997</v>
      </c>
      <c r="G17" s="47" t="s">
        <v>253</v>
      </c>
      <c r="H17" s="2">
        <v>2.7</v>
      </c>
      <c r="I17" s="2">
        <v>128.7</v>
      </c>
      <c r="J17" s="2">
        <f t="shared" si="0"/>
        <v>125.99999999999999</v>
      </c>
      <c r="K17" s="2">
        <v>0</v>
      </c>
      <c r="L17" s="21" t="s">
        <v>664</v>
      </c>
      <c r="M17" s="1" t="s">
        <v>252</v>
      </c>
      <c r="N17" s="1"/>
      <c r="O17" s="1" t="s">
        <v>1260</v>
      </c>
      <c r="P17" s="12" t="s">
        <v>966</v>
      </c>
      <c r="Q17" s="1" t="s">
        <v>101</v>
      </c>
      <c r="R17" s="16" t="s">
        <v>1082</v>
      </c>
      <c r="S17" s="59" t="s">
        <v>1109</v>
      </c>
      <c r="T17" s="24"/>
    </row>
    <row r="18" spans="1:20" ht="48" customHeight="1">
      <c r="A18" s="17">
        <v>10</v>
      </c>
      <c r="B18" s="1" t="s">
        <v>706</v>
      </c>
      <c r="C18" s="2">
        <v>56.34</v>
      </c>
      <c r="D18" s="2">
        <v>56.34</v>
      </c>
      <c r="E18" s="2">
        <v>56.235169</v>
      </c>
      <c r="F18" s="46" t="s">
        <v>336</v>
      </c>
      <c r="G18" s="47" t="s">
        <v>381</v>
      </c>
      <c r="H18" s="2">
        <v>52.487</v>
      </c>
      <c r="I18" s="2">
        <v>59.263</v>
      </c>
      <c r="J18" s="2">
        <f t="shared" si="0"/>
        <v>6.775999999999996</v>
      </c>
      <c r="K18" s="2">
        <v>0</v>
      </c>
      <c r="L18" s="21" t="s">
        <v>336</v>
      </c>
      <c r="M18" s="1" t="s">
        <v>498</v>
      </c>
      <c r="N18" s="1"/>
      <c r="O18" s="1" t="s">
        <v>1260</v>
      </c>
      <c r="P18" s="12" t="s">
        <v>967</v>
      </c>
      <c r="Q18" s="1" t="s">
        <v>871</v>
      </c>
      <c r="R18" s="16" t="s">
        <v>1082</v>
      </c>
      <c r="S18" s="59" t="s">
        <v>439</v>
      </c>
      <c r="T18" s="24"/>
    </row>
    <row r="19" spans="1:20" ht="48" customHeight="1">
      <c r="A19" s="17">
        <v>11</v>
      </c>
      <c r="B19" s="1" t="s">
        <v>715</v>
      </c>
      <c r="C19" s="2">
        <v>97.327</v>
      </c>
      <c r="D19" s="2">
        <v>97.327</v>
      </c>
      <c r="E19" s="2">
        <v>97.32696</v>
      </c>
      <c r="F19" s="46" t="s">
        <v>336</v>
      </c>
      <c r="G19" s="47" t="s">
        <v>381</v>
      </c>
      <c r="H19" s="2">
        <v>87.725</v>
      </c>
      <c r="I19" s="2">
        <v>84.554</v>
      </c>
      <c r="J19" s="2">
        <f t="shared" si="0"/>
        <v>-3.1709999999999923</v>
      </c>
      <c r="K19" s="2">
        <v>0</v>
      </c>
      <c r="L19" s="21" t="s">
        <v>336</v>
      </c>
      <c r="M19" s="1" t="s">
        <v>498</v>
      </c>
      <c r="N19" s="1"/>
      <c r="O19" s="1" t="s">
        <v>1260</v>
      </c>
      <c r="P19" s="12" t="s">
        <v>967</v>
      </c>
      <c r="Q19" s="1" t="s">
        <v>871</v>
      </c>
      <c r="R19" s="16" t="s">
        <v>1082</v>
      </c>
      <c r="S19" s="59" t="s">
        <v>439</v>
      </c>
      <c r="T19" s="24"/>
    </row>
    <row r="20" spans="1:20" ht="48" customHeight="1">
      <c r="A20" s="17">
        <v>12</v>
      </c>
      <c r="B20" s="1" t="s">
        <v>223</v>
      </c>
      <c r="C20" s="2">
        <v>163</v>
      </c>
      <c r="D20" s="2">
        <v>163</v>
      </c>
      <c r="E20" s="2">
        <v>163</v>
      </c>
      <c r="F20" s="46" t="s">
        <v>997</v>
      </c>
      <c r="G20" s="47" t="s">
        <v>7</v>
      </c>
      <c r="H20" s="2">
        <v>159.986</v>
      </c>
      <c r="I20" s="2">
        <v>165</v>
      </c>
      <c r="J20" s="2">
        <f t="shared" si="0"/>
        <v>5.01400000000001</v>
      </c>
      <c r="K20" s="2">
        <v>-29.986</v>
      </c>
      <c r="L20" s="21" t="s">
        <v>663</v>
      </c>
      <c r="M20" s="1" t="s">
        <v>115</v>
      </c>
      <c r="N20" s="1"/>
      <c r="O20" s="1" t="s">
        <v>1260</v>
      </c>
      <c r="P20" s="12" t="s">
        <v>967</v>
      </c>
      <c r="Q20" s="1" t="s">
        <v>871</v>
      </c>
      <c r="R20" s="16" t="s">
        <v>1082</v>
      </c>
      <c r="S20" s="59" t="s">
        <v>439</v>
      </c>
      <c r="T20" s="24"/>
    </row>
    <row r="21" spans="1:20" ht="48" customHeight="1">
      <c r="A21" s="17">
        <v>13</v>
      </c>
      <c r="B21" s="1" t="s">
        <v>1162</v>
      </c>
      <c r="C21" s="2">
        <v>11.179</v>
      </c>
      <c r="D21" s="2">
        <v>11.179</v>
      </c>
      <c r="E21" s="2">
        <v>10.791304</v>
      </c>
      <c r="F21" s="46" t="s">
        <v>997</v>
      </c>
      <c r="G21" s="47" t="s">
        <v>7</v>
      </c>
      <c r="H21" s="2">
        <v>11.179</v>
      </c>
      <c r="I21" s="2">
        <v>10.974</v>
      </c>
      <c r="J21" s="2">
        <f t="shared" si="0"/>
        <v>-0.20500000000000007</v>
      </c>
      <c r="K21" s="2">
        <v>-0.205</v>
      </c>
      <c r="L21" s="21" t="s">
        <v>663</v>
      </c>
      <c r="M21" s="1" t="s">
        <v>9</v>
      </c>
      <c r="N21" s="1"/>
      <c r="O21" s="1" t="s">
        <v>1260</v>
      </c>
      <c r="P21" s="12" t="s">
        <v>967</v>
      </c>
      <c r="Q21" s="1" t="s">
        <v>871</v>
      </c>
      <c r="R21" s="16" t="s">
        <v>1082</v>
      </c>
      <c r="S21" s="60" t="s">
        <v>958</v>
      </c>
      <c r="T21" s="24"/>
    </row>
    <row r="22" spans="1:20" ht="48" customHeight="1">
      <c r="A22" s="17">
        <v>14</v>
      </c>
      <c r="B22" s="1" t="s">
        <v>1191</v>
      </c>
      <c r="C22" s="2">
        <v>18.272</v>
      </c>
      <c r="D22" s="2">
        <v>18.272</v>
      </c>
      <c r="E22" s="2">
        <v>12.327786</v>
      </c>
      <c r="F22" s="46" t="s">
        <v>997</v>
      </c>
      <c r="G22" s="47" t="s">
        <v>7</v>
      </c>
      <c r="H22" s="2">
        <v>16.399</v>
      </c>
      <c r="I22" s="2">
        <v>12.923</v>
      </c>
      <c r="J22" s="2">
        <f t="shared" si="0"/>
        <v>-3.476000000000001</v>
      </c>
      <c r="K22" s="2">
        <v>-3.476</v>
      </c>
      <c r="L22" s="21" t="s">
        <v>663</v>
      </c>
      <c r="M22" s="1" t="s">
        <v>10</v>
      </c>
      <c r="N22" s="1"/>
      <c r="O22" s="1" t="s">
        <v>1260</v>
      </c>
      <c r="P22" s="12" t="s">
        <v>967</v>
      </c>
      <c r="Q22" s="1" t="s">
        <v>871</v>
      </c>
      <c r="R22" s="16" t="s">
        <v>1082</v>
      </c>
      <c r="S22" s="60" t="s">
        <v>958</v>
      </c>
      <c r="T22" s="24"/>
    </row>
    <row r="23" spans="1:20" ht="48" customHeight="1">
      <c r="A23" s="17">
        <v>15</v>
      </c>
      <c r="B23" s="1" t="s">
        <v>707</v>
      </c>
      <c r="C23" s="2">
        <v>14.364</v>
      </c>
      <c r="D23" s="2">
        <v>14.364</v>
      </c>
      <c r="E23" s="2">
        <v>11.609157</v>
      </c>
      <c r="F23" s="46" t="s">
        <v>997</v>
      </c>
      <c r="G23" s="47" t="s">
        <v>7</v>
      </c>
      <c r="H23" s="2">
        <v>13.769</v>
      </c>
      <c r="I23" s="2">
        <v>13.116</v>
      </c>
      <c r="J23" s="2">
        <f t="shared" si="0"/>
        <v>-0.6530000000000005</v>
      </c>
      <c r="K23" s="2">
        <v>-0.653</v>
      </c>
      <c r="L23" s="21" t="s">
        <v>663</v>
      </c>
      <c r="M23" s="1" t="s">
        <v>11</v>
      </c>
      <c r="N23" s="1"/>
      <c r="O23" s="1" t="s">
        <v>708</v>
      </c>
      <c r="P23" s="12" t="s">
        <v>967</v>
      </c>
      <c r="Q23" s="1" t="s">
        <v>871</v>
      </c>
      <c r="R23" s="16" t="s">
        <v>1082</v>
      </c>
      <c r="S23" s="59" t="s">
        <v>439</v>
      </c>
      <c r="T23" s="24"/>
    </row>
    <row r="24" spans="1:20" ht="48" customHeight="1">
      <c r="A24" s="17">
        <v>16</v>
      </c>
      <c r="B24" s="1" t="s">
        <v>709</v>
      </c>
      <c r="C24" s="2">
        <v>16.681</v>
      </c>
      <c r="D24" s="2">
        <v>16.681</v>
      </c>
      <c r="E24" s="2">
        <v>15.201556</v>
      </c>
      <c r="F24" s="46" t="s">
        <v>997</v>
      </c>
      <c r="G24" s="47" t="s">
        <v>7</v>
      </c>
      <c r="H24" s="2">
        <v>17.247</v>
      </c>
      <c r="I24" s="2">
        <v>17.201</v>
      </c>
      <c r="J24" s="2">
        <f t="shared" si="0"/>
        <v>-0.045999999999999375</v>
      </c>
      <c r="K24" s="2">
        <v>-0.046</v>
      </c>
      <c r="L24" s="21" t="s">
        <v>663</v>
      </c>
      <c r="M24" s="1" t="s">
        <v>1267</v>
      </c>
      <c r="N24" s="1"/>
      <c r="O24" s="1" t="s">
        <v>708</v>
      </c>
      <c r="P24" s="12" t="s">
        <v>967</v>
      </c>
      <c r="Q24" s="1" t="s">
        <v>871</v>
      </c>
      <c r="R24" s="16" t="s">
        <v>1082</v>
      </c>
      <c r="S24" s="59" t="s">
        <v>439</v>
      </c>
      <c r="T24" s="24"/>
    </row>
    <row r="25" spans="1:20" ht="48" customHeight="1">
      <c r="A25" s="17">
        <v>17</v>
      </c>
      <c r="B25" s="1" t="s">
        <v>839</v>
      </c>
      <c r="C25" s="2">
        <v>401.883</v>
      </c>
      <c r="D25" s="2">
        <v>401.883</v>
      </c>
      <c r="E25" s="2">
        <v>401.883</v>
      </c>
      <c r="F25" s="46" t="s">
        <v>336</v>
      </c>
      <c r="G25" s="47" t="s">
        <v>1033</v>
      </c>
      <c r="H25" s="2">
        <v>332.346</v>
      </c>
      <c r="I25" s="2">
        <v>290.865</v>
      </c>
      <c r="J25" s="2">
        <f t="shared" si="0"/>
        <v>-41.480999999999995</v>
      </c>
      <c r="K25" s="2">
        <v>0</v>
      </c>
      <c r="L25" s="21" t="s">
        <v>336</v>
      </c>
      <c r="M25" s="1" t="s">
        <v>498</v>
      </c>
      <c r="N25" s="1"/>
      <c r="O25" s="1" t="s">
        <v>708</v>
      </c>
      <c r="P25" s="12" t="s">
        <v>967</v>
      </c>
      <c r="Q25" s="1" t="s">
        <v>871</v>
      </c>
      <c r="R25" s="16" t="s">
        <v>1082</v>
      </c>
      <c r="S25" s="59" t="s">
        <v>958</v>
      </c>
      <c r="T25" s="24"/>
    </row>
    <row r="26" spans="1:20" ht="48" customHeight="1">
      <c r="A26" s="17">
        <v>18</v>
      </c>
      <c r="B26" s="1" t="s">
        <v>710</v>
      </c>
      <c r="C26" s="2">
        <v>85.535</v>
      </c>
      <c r="D26" s="2">
        <v>85.535</v>
      </c>
      <c r="E26" s="2">
        <v>83.649145</v>
      </c>
      <c r="F26" s="46" t="s">
        <v>997</v>
      </c>
      <c r="G26" s="47" t="s">
        <v>281</v>
      </c>
      <c r="H26" s="2">
        <v>83.238</v>
      </c>
      <c r="I26" s="2">
        <v>83.238</v>
      </c>
      <c r="J26" s="2">
        <f t="shared" si="0"/>
        <v>0</v>
      </c>
      <c r="K26" s="2">
        <v>0</v>
      </c>
      <c r="L26" s="21" t="s">
        <v>664</v>
      </c>
      <c r="M26" s="1" t="s">
        <v>597</v>
      </c>
      <c r="N26" s="1"/>
      <c r="O26" s="1" t="s">
        <v>708</v>
      </c>
      <c r="P26" s="12" t="s">
        <v>967</v>
      </c>
      <c r="Q26" s="1" t="s">
        <v>871</v>
      </c>
      <c r="R26" s="16" t="s">
        <v>1082</v>
      </c>
      <c r="S26" s="59" t="s">
        <v>439</v>
      </c>
      <c r="T26" s="24"/>
    </row>
    <row r="27" spans="1:20" ht="48" customHeight="1">
      <c r="A27" s="17">
        <v>19</v>
      </c>
      <c r="B27" s="1" t="s">
        <v>711</v>
      </c>
      <c r="C27" s="2">
        <v>2.459</v>
      </c>
      <c r="D27" s="2">
        <v>2.459</v>
      </c>
      <c r="E27" s="2">
        <v>2.12801</v>
      </c>
      <c r="F27" s="46" t="s">
        <v>997</v>
      </c>
      <c r="G27" s="47" t="s">
        <v>113</v>
      </c>
      <c r="H27" s="2">
        <v>2.459</v>
      </c>
      <c r="I27" s="2">
        <v>2.459</v>
      </c>
      <c r="J27" s="2">
        <f t="shared" si="0"/>
        <v>0</v>
      </c>
      <c r="K27" s="2">
        <v>0</v>
      </c>
      <c r="L27" s="21" t="s">
        <v>664</v>
      </c>
      <c r="M27" s="1" t="s">
        <v>598</v>
      </c>
      <c r="N27" s="1"/>
      <c r="O27" s="1" t="s">
        <v>708</v>
      </c>
      <c r="P27" s="12" t="s">
        <v>967</v>
      </c>
      <c r="Q27" s="1" t="s">
        <v>871</v>
      </c>
      <c r="R27" s="16" t="s">
        <v>1082</v>
      </c>
      <c r="S27" s="59" t="s">
        <v>439</v>
      </c>
      <c r="T27" s="24"/>
    </row>
    <row r="28" spans="1:20" ht="48" customHeight="1">
      <c r="A28" s="17">
        <v>20</v>
      </c>
      <c r="B28" s="1" t="s">
        <v>712</v>
      </c>
      <c r="C28" s="2">
        <v>42.38</v>
      </c>
      <c r="D28" s="2">
        <v>42.38</v>
      </c>
      <c r="E28" s="2">
        <v>42.379842</v>
      </c>
      <c r="F28" s="46" t="s">
        <v>997</v>
      </c>
      <c r="G28" s="47" t="s">
        <v>113</v>
      </c>
      <c r="H28" s="2">
        <v>38.571</v>
      </c>
      <c r="I28" s="2">
        <v>38.571</v>
      </c>
      <c r="J28" s="2">
        <f t="shared" si="0"/>
        <v>0</v>
      </c>
      <c r="K28" s="2">
        <v>0</v>
      </c>
      <c r="L28" s="21" t="s">
        <v>664</v>
      </c>
      <c r="M28" s="1" t="s">
        <v>599</v>
      </c>
      <c r="N28" s="1"/>
      <c r="O28" s="1" t="s">
        <v>708</v>
      </c>
      <c r="P28" s="12" t="s">
        <v>967</v>
      </c>
      <c r="Q28" s="1" t="s">
        <v>871</v>
      </c>
      <c r="R28" s="16" t="s">
        <v>1082</v>
      </c>
      <c r="S28" s="59" t="s">
        <v>439</v>
      </c>
      <c r="T28" s="24"/>
    </row>
    <row r="29" spans="1:20" ht="48" customHeight="1">
      <c r="A29" s="17">
        <v>21</v>
      </c>
      <c r="B29" s="1" t="s">
        <v>713</v>
      </c>
      <c r="C29" s="2">
        <v>101.257</v>
      </c>
      <c r="D29" s="2">
        <v>91.900098</v>
      </c>
      <c r="E29" s="2">
        <v>90.61124</v>
      </c>
      <c r="F29" s="46" t="s">
        <v>997</v>
      </c>
      <c r="G29" s="47" t="s">
        <v>7</v>
      </c>
      <c r="H29" s="2">
        <v>91.131</v>
      </c>
      <c r="I29" s="2">
        <v>82.018</v>
      </c>
      <c r="J29" s="2">
        <f t="shared" si="0"/>
        <v>-9.113</v>
      </c>
      <c r="K29" s="2">
        <v>-9.113</v>
      </c>
      <c r="L29" s="21" t="s">
        <v>663</v>
      </c>
      <c r="M29" s="1" t="s">
        <v>12</v>
      </c>
      <c r="N29" s="1"/>
      <c r="O29" s="1" t="s">
        <v>708</v>
      </c>
      <c r="P29" s="12" t="s">
        <v>967</v>
      </c>
      <c r="Q29" s="1" t="s">
        <v>871</v>
      </c>
      <c r="R29" s="16" t="s">
        <v>1082</v>
      </c>
      <c r="S29" s="59" t="s">
        <v>439</v>
      </c>
      <c r="T29" s="24"/>
    </row>
    <row r="30" spans="1:20" ht="48" customHeight="1">
      <c r="A30" s="17">
        <v>22</v>
      </c>
      <c r="B30" s="1" t="s">
        <v>1151</v>
      </c>
      <c r="C30" s="2">
        <v>200.275</v>
      </c>
      <c r="D30" s="2">
        <v>200.275</v>
      </c>
      <c r="E30" s="2">
        <v>184.988478</v>
      </c>
      <c r="F30" s="46" t="s">
        <v>997</v>
      </c>
      <c r="G30" s="47" t="s">
        <v>7</v>
      </c>
      <c r="H30" s="2">
        <v>195.406</v>
      </c>
      <c r="I30" s="2">
        <v>194.602</v>
      </c>
      <c r="J30" s="2">
        <f>I30-H30</f>
        <v>-0.804000000000002</v>
      </c>
      <c r="K30" s="2">
        <v>-4.574</v>
      </c>
      <c r="L30" s="21" t="s">
        <v>663</v>
      </c>
      <c r="M30" s="1" t="s">
        <v>263</v>
      </c>
      <c r="N30" s="1"/>
      <c r="O30" s="1" t="s">
        <v>626</v>
      </c>
      <c r="P30" s="12" t="s">
        <v>1343</v>
      </c>
      <c r="Q30" s="1" t="s">
        <v>627</v>
      </c>
      <c r="R30" s="16" t="s">
        <v>1082</v>
      </c>
      <c r="S30" s="59" t="s">
        <v>1152</v>
      </c>
      <c r="T30" s="24"/>
    </row>
    <row r="31" spans="1:20" ht="75" customHeight="1">
      <c r="A31" s="95">
        <v>23</v>
      </c>
      <c r="B31" s="97" t="s">
        <v>992</v>
      </c>
      <c r="C31" s="2">
        <v>120.451</v>
      </c>
      <c r="D31" s="2">
        <v>120.451</v>
      </c>
      <c r="E31" s="2">
        <v>17.269363</v>
      </c>
      <c r="F31" s="99" t="s">
        <v>336</v>
      </c>
      <c r="G31" s="101" t="s">
        <v>281</v>
      </c>
      <c r="H31" s="2">
        <v>0</v>
      </c>
      <c r="I31" s="2">
        <v>0</v>
      </c>
      <c r="J31" s="2">
        <f>I31-H31</f>
        <v>0</v>
      </c>
      <c r="K31" s="2">
        <v>0</v>
      </c>
      <c r="L31" s="164" t="s">
        <v>336</v>
      </c>
      <c r="M31" s="97" t="s">
        <v>498</v>
      </c>
      <c r="N31" s="165" t="s">
        <v>220</v>
      </c>
      <c r="O31" s="1" t="s">
        <v>626</v>
      </c>
      <c r="P31" s="12" t="s">
        <v>459</v>
      </c>
      <c r="Q31" s="1" t="s">
        <v>627</v>
      </c>
      <c r="R31" s="16" t="s">
        <v>1082</v>
      </c>
      <c r="S31" s="59" t="s">
        <v>1153</v>
      </c>
      <c r="T31" s="24"/>
    </row>
    <row r="32" spans="1:20" ht="60.75" customHeight="1">
      <c r="A32" s="96"/>
      <c r="B32" s="98"/>
      <c r="C32" s="2">
        <v>0</v>
      </c>
      <c r="D32" s="2">
        <v>0</v>
      </c>
      <c r="E32" s="2">
        <v>0</v>
      </c>
      <c r="F32" s="100"/>
      <c r="G32" s="98"/>
      <c r="H32" s="80">
        <v>5.544</v>
      </c>
      <c r="I32" s="80">
        <v>2.628</v>
      </c>
      <c r="J32" s="80">
        <f>I32-H32</f>
        <v>-2.9159999999999995</v>
      </c>
      <c r="K32" s="81">
        <v>0</v>
      </c>
      <c r="L32" s="100"/>
      <c r="M32" s="98"/>
      <c r="N32" s="98"/>
      <c r="O32" s="1" t="s">
        <v>806</v>
      </c>
      <c r="P32" s="82" t="s">
        <v>1083</v>
      </c>
      <c r="Q32" s="83" t="s">
        <v>1083</v>
      </c>
      <c r="R32" s="16" t="s">
        <v>1156</v>
      </c>
      <c r="S32" s="59" t="s">
        <v>419</v>
      </c>
      <c r="T32" s="24"/>
    </row>
    <row r="33" spans="1:20" ht="48" customHeight="1">
      <c r="A33" s="17">
        <v>24</v>
      </c>
      <c r="B33" s="1" t="s">
        <v>811</v>
      </c>
      <c r="C33" s="2">
        <v>24.461</v>
      </c>
      <c r="D33" s="2">
        <v>24.461</v>
      </c>
      <c r="E33" s="2">
        <v>19.154424</v>
      </c>
      <c r="F33" s="46" t="s">
        <v>997</v>
      </c>
      <c r="G33" s="47" t="s">
        <v>7</v>
      </c>
      <c r="H33" s="2">
        <v>18.188</v>
      </c>
      <c r="I33" s="2">
        <v>28.3</v>
      </c>
      <c r="J33" s="2">
        <f t="shared" si="0"/>
        <v>10.112000000000002</v>
      </c>
      <c r="K33" s="2">
        <v>-3.585</v>
      </c>
      <c r="L33" s="21" t="s">
        <v>663</v>
      </c>
      <c r="M33" s="1" t="s">
        <v>1341</v>
      </c>
      <c r="N33" s="1"/>
      <c r="O33" s="1" t="s">
        <v>626</v>
      </c>
      <c r="P33" s="12" t="s">
        <v>1343</v>
      </c>
      <c r="Q33" s="1" t="s">
        <v>627</v>
      </c>
      <c r="R33" s="16" t="s">
        <v>1082</v>
      </c>
      <c r="S33" s="59" t="s">
        <v>810</v>
      </c>
      <c r="T33" s="24"/>
    </row>
    <row r="34" spans="1:20" ht="48" customHeight="1">
      <c r="A34" s="17">
        <v>25</v>
      </c>
      <c r="B34" s="1" t="s">
        <v>812</v>
      </c>
      <c r="C34" s="2">
        <v>15.965</v>
      </c>
      <c r="D34" s="2">
        <v>15.965</v>
      </c>
      <c r="E34" s="2">
        <v>10.259822</v>
      </c>
      <c r="F34" s="46" t="s">
        <v>997</v>
      </c>
      <c r="G34" s="47" t="s">
        <v>1087</v>
      </c>
      <c r="H34" s="2">
        <v>23.67</v>
      </c>
      <c r="I34" s="2">
        <v>22.909</v>
      </c>
      <c r="J34" s="2">
        <f t="shared" si="0"/>
        <v>-0.7610000000000028</v>
      </c>
      <c r="K34" s="2">
        <v>-2.883</v>
      </c>
      <c r="L34" s="21" t="s">
        <v>663</v>
      </c>
      <c r="M34" s="1" t="s">
        <v>1342</v>
      </c>
      <c r="N34" s="1"/>
      <c r="O34" s="1" t="s">
        <v>626</v>
      </c>
      <c r="P34" s="12" t="s">
        <v>1343</v>
      </c>
      <c r="Q34" s="1" t="s">
        <v>627</v>
      </c>
      <c r="R34" s="16" t="s">
        <v>1082</v>
      </c>
      <c r="S34" s="59" t="s">
        <v>810</v>
      </c>
      <c r="T34" s="24"/>
    </row>
    <row r="35" spans="1:20" ht="48" customHeight="1">
      <c r="A35" s="17">
        <v>26</v>
      </c>
      <c r="B35" s="1" t="s">
        <v>813</v>
      </c>
      <c r="C35" s="2">
        <v>29.067</v>
      </c>
      <c r="D35" s="2">
        <v>29.067</v>
      </c>
      <c r="E35" s="2">
        <v>20.829562</v>
      </c>
      <c r="F35" s="46" t="s">
        <v>997</v>
      </c>
      <c r="G35" s="47" t="s">
        <v>1087</v>
      </c>
      <c r="H35" s="2">
        <v>34.404</v>
      </c>
      <c r="I35" s="2">
        <v>49.776</v>
      </c>
      <c r="J35" s="2">
        <f t="shared" si="0"/>
        <v>15.372</v>
      </c>
      <c r="K35" s="2">
        <v>-6.879</v>
      </c>
      <c r="L35" s="21" t="s">
        <v>663</v>
      </c>
      <c r="M35" s="1" t="s">
        <v>264</v>
      </c>
      <c r="N35" s="1"/>
      <c r="O35" s="1" t="s">
        <v>626</v>
      </c>
      <c r="P35" s="12" t="s">
        <v>1343</v>
      </c>
      <c r="Q35" s="1" t="s">
        <v>627</v>
      </c>
      <c r="R35" s="16" t="s">
        <v>1082</v>
      </c>
      <c r="S35" s="59" t="s">
        <v>810</v>
      </c>
      <c r="T35" s="24"/>
    </row>
    <row r="36" spans="1:20" ht="48" customHeight="1">
      <c r="A36" s="17">
        <v>27</v>
      </c>
      <c r="B36" s="1" t="s">
        <v>814</v>
      </c>
      <c r="C36" s="2">
        <v>23.62</v>
      </c>
      <c r="D36" s="2">
        <v>23.62</v>
      </c>
      <c r="E36" s="2">
        <v>19.824608</v>
      </c>
      <c r="F36" s="46" t="s">
        <v>336</v>
      </c>
      <c r="G36" s="47" t="s">
        <v>1033</v>
      </c>
      <c r="H36" s="2">
        <v>20.771</v>
      </c>
      <c r="I36" s="2">
        <v>19.824</v>
      </c>
      <c r="J36" s="2">
        <f t="shared" si="0"/>
        <v>-0.9469999999999992</v>
      </c>
      <c r="K36" s="2">
        <v>0</v>
      </c>
      <c r="L36" s="21" t="s">
        <v>336</v>
      </c>
      <c r="M36" s="1" t="s">
        <v>498</v>
      </c>
      <c r="N36" s="1"/>
      <c r="O36" s="1" t="s">
        <v>626</v>
      </c>
      <c r="P36" s="12" t="s">
        <v>1344</v>
      </c>
      <c r="Q36" s="1" t="s">
        <v>815</v>
      </c>
      <c r="R36" s="16" t="s">
        <v>1082</v>
      </c>
      <c r="S36" s="58" t="s">
        <v>817</v>
      </c>
      <c r="T36" s="23"/>
    </row>
    <row r="37" spans="1:20" ht="45" customHeight="1">
      <c r="A37" s="17">
        <v>28</v>
      </c>
      <c r="B37" s="1" t="s">
        <v>776</v>
      </c>
      <c r="C37" s="2">
        <v>3.811</v>
      </c>
      <c r="D37" s="2">
        <v>3.811</v>
      </c>
      <c r="E37" s="2">
        <v>3.618243</v>
      </c>
      <c r="F37" s="46" t="s">
        <v>997</v>
      </c>
      <c r="G37" s="47" t="s">
        <v>7</v>
      </c>
      <c r="H37" s="2">
        <v>3.434</v>
      </c>
      <c r="I37" s="2">
        <v>3.989</v>
      </c>
      <c r="J37" s="2">
        <f t="shared" si="0"/>
        <v>0.5549999999999997</v>
      </c>
      <c r="K37" s="2">
        <v>-1.947</v>
      </c>
      <c r="L37" s="21" t="s">
        <v>663</v>
      </c>
      <c r="M37" s="1" t="s">
        <v>265</v>
      </c>
      <c r="N37" s="1"/>
      <c r="O37" s="1" t="s">
        <v>626</v>
      </c>
      <c r="P37" s="12" t="s">
        <v>1344</v>
      </c>
      <c r="Q37" s="1" t="s">
        <v>815</v>
      </c>
      <c r="R37" s="16" t="s">
        <v>1082</v>
      </c>
      <c r="S37" s="58" t="s">
        <v>632</v>
      </c>
      <c r="T37" s="23"/>
    </row>
    <row r="38" spans="1:20" ht="63" customHeight="1">
      <c r="A38" s="17">
        <v>29</v>
      </c>
      <c r="B38" s="1" t="s">
        <v>731</v>
      </c>
      <c r="C38" s="2">
        <v>1209.663</v>
      </c>
      <c r="D38" s="2">
        <v>1237.208775</v>
      </c>
      <c r="E38" s="2">
        <v>1191.785084</v>
      </c>
      <c r="F38" s="46" t="s">
        <v>336</v>
      </c>
      <c r="G38" s="47" t="s">
        <v>1032</v>
      </c>
      <c r="H38" s="2">
        <v>433.135</v>
      </c>
      <c r="I38" s="2">
        <v>1828.556</v>
      </c>
      <c r="J38" s="2">
        <f>I38-H38</f>
        <v>1395.421</v>
      </c>
      <c r="K38" s="2">
        <v>0</v>
      </c>
      <c r="L38" s="21" t="s">
        <v>336</v>
      </c>
      <c r="M38" s="1" t="s">
        <v>498</v>
      </c>
      <c r="N38" s="3" t="s">
        <v>852</v>
      </c>
      <c r="O38" s="1" t="s">
        <v>626</v>
      </c>
      <c r="P38" s="12" t="s">
        <v>359</v>
      </c>
      <c r="Q38" s="1" t="s">
        <v>358</v>
      </c>
      <c r="R38" s="16" t="s">
        <v>1082</v>
      </c>
      <c r="S38" s="58" t="s">
        <v>1052</v>
      </c>
      <c r="T38" s="24"/>
    </row>
    <row r="39" spans="1:20" ht="150" customHeight="1">
      <c r="A39" s="95">
        <v>30</v>
      </c>
      <c r="B39" s="97" t="s">
        <v>900</v>
      </c>
      <c r="C39" s="2">
        <v>2101.036</v>
      </c>
      <c r="D39" s="2">
        <v>1030.41256</v>
      </c>
      <c r="E39" s="2">
        <v>1030.339952</v>
      </c>
      <c r="F39" s="99" t="s">
        <v>336</v>
      </c>
      <c r="G39" s="101" t="s">
        <v>1032</v>
      </c>
      <c r="H39" s="2">
        <v>0</v>
      </c>
      <c r="I39" s="2">
        <v>0</v>
      </c>
      <c r="J39" s="2">
        <f>I39-H39</f>
        <v>0</v>
      </c>
      <c r="K39" s="2">
        <v>0</v>
      </c>
      <c r="L39" s="164" t="s">
        <v>336</v>
      </c>
      <c r="M39" s="97" t="s">
        <v>885</v>
      </c>
      <c r="N39" s="97"/>
      <c r="O39" s="97" t="s">
        <v>626</v>
      </c>
      <c r="P39" s="166" t="s">
        <v>359</v>
      </c>
      <c r="Q39" s="97" t="s">
        <v>358</v>
      </c>
      <c r="R39" s="16" t="s">
        <v>1082</v>
      </c>
      <c r="S39" s="58" t="s">
        <v>1157</v>
      </c>
      <c r="T39" s="24"/>
    </row>
    <row r="40" spans="1:20" ht="60" customHeight="1">
      <c r="A40" s="96"/>
      <c r="B40" s="98"/>
      <c r="C40" s="2">
        <v>0</v>
      </c>
      <c r="D40" s="2">
        <v>0</v>
      </c>
      <c r="E40" s="2">
        <v>0</v>
      </c>
      <c r="F40" s="100"/>
      <c r="G40" s="98"/>
      <c r="H40" s="2">
        <v>1072.81</v>
      </c>
      <c r="I40" s="2">
        <v>1791.7</v>
      </c>
      <c r="J40" s="2">
        <f>I40-H40</f>
        <v>718.8900000000001</v>
      </c>
      <c r="K40" s="2">
        <v>0</v>
      </c>
      <c r="L40" s="100"/>
      <c r="M40" s="98"/>
      <c r="N40" s="98"/>
      <c r="O40" s="98"/>
      <c r="P40" s="167"/>
      <c r="Q40" s="98"/>
      <c r="R40" s="16" t="s">
        <v>1156</v>
      </c>
      <c r="S40" s="58" t="s">
        <v>360</v>
      </c>
      <c r="T40" s="24"/>
    </row>
    <row r="41" spans="1:20" ht="75" customHeight="1">
      <c r="A41" s="17">
        <v>31</v>
      </c>
      <c r="B41" s="1" t="s">
        <v>1282</v>
      </c>
      <c r="C41" s="2">
        <v>42530.405</v>
      </c>
      <c r="D41" s="36">
        <v>59453.036154</v>
      </c>
      <c r="E41" s="36">
        <v>59295.322934</v>
      </c>
      <c r="F41" s="46" t="s">
        <v>336</v>
      </c>
      <c r="G41" s="47" t="s">
        <v>1032</v>
      </c>
      <c r="H41" s="2">
        <v>46504.369</v>
      </c>
      <c r="I41" s="2">
        <v>57934.713</v>
      </c>
      <c r="J41" s="2">
        <f>I41-H41</f>
        <v>11430.344000000005</v>
      </c>
      <c r="K41" s="2">
        <v>0</v>
      </c>
      <c r="L41" s="21" t="s">
        <v>336</v>
      </c>
      <c r="M41" s="1" t="s">
        <v>498</v>
      </c>
      <c r="N41" s="1" t="s">
        <v>956</v>
      </c>
      <c r="O41" s="1" t="s">
        <v>626</v>
      </c>
      <c r="P41" s="12" t="s">
        <v>1345</v>
      </c>
      <c r="Q41" s="1" t="s">
        <v>1337</v>
      </c>
      <c r="R41" s="16" t="s">
        <v>1082</v>
      </c>
      <c r="S41" s="58" t="s">
        <v>233</v>
      </c>
      <c r="T41" s="24"/>
    </row>
    <row r="42" spans="1:20" ht="120" customHeight="1">
      <c r="A42" s="95">
        <v>32</v>
      </c>
      <c r="B42" s="97" t="s">
        <v>361</v>
      </c>
      <c r="C42" s="2">
        <v>70417.009</v>
      </c>
      <c r="D42" s="36">
        <v>11451.821749</v>
      </c>
      <c r="E42" s="36">
        <v>11451.811447</v>
      </c>
      <c r="F42" s="99" t="s">
        <v>336</v>
      </c>
      <c r="G42" s="165" t="s">
        <v>1032</v>
      </c>
      <c r="H42" s="2">
        <v>0</v>
      </c>
      <c r="I42" s="2">
        <v>0</v>
      </c>
      <c r="J42" s="2">
        <f t="shared" si="0"/>
        <v>0</v>
      </c>
      <c r="K42" s="2">
        <v>0</v>
      </c>
      <c r="L42" s="164" t="s">
        <v>336</v>
      </c>
      <c r="M42" s="97" t="s">
        <v>498</v>
      </c>
      <c r="N42" s="97"/>
      <c r="O42" s="97" t="s">
        <v>626</v>
      </c>
      <c r="P42" s="166" t="s">
        <v>1345</v>
      </c>
      <c r="Q42" s="97" t="s">
        <v>1337</v>
      </c>
      <c r="R42" s="16" t="s">
        <v>1082</v>
      </c>
      <c r="S42" s="58" t="s">
        <v>362</v>
      </c>
      <c r="T42" s="24"/>
    </row>
    <row r="43" spans="1:20" ht="45" customHeight="1">
      <c r="A43" s="96"/>
      <c r="B43" s="98"/>
      <c r="C43" s="2">
        <v>0</v>
      </c>
      <c r="D43" s="36">
        <v>0</v>
      </c>
      <c r="E43" s="36">
        <v>0</v>
      </c>
      <c r="F43" s="100"/>
      <c r="G43" s="98"/>
      <c r="H43" s="2">
        <v>43527.19</v>
      </c>
      <c r="I43" s="2">
        <v>69136.09</v>
      </c>
      <c r="J43" s="2">
        <f>I43-H43</f>
        <v>25608.899999999994</v>
      </c>
      <c r="K43" s="2">
        <v>0</v>
      </c>
      <c r="L43" s="100"/>
      <c r="M43" s="98"/>
      <c r="N43" s="98"/>
      <c r="O43" s="98"/>
      <c r="P43" s="167"/>
      <c r="Q43" s="98"/>
      <c r="R43" s="16" t="s">
        <v>1156</v>
      </c>
      <c r="S43" s="58" t="s">
        <v>363</v>
      </c>
      <c r="T43" s="24"/>
    </row>
    <row r="44" spans="1:20" ht="63" customHeight="1">
      <c r="A44" s="17">
        <v>33</v>
      </c>
      <c r="B44" s="1" t="s">
        <v>364</v>
      </c>
      <c r="C44" s="2">
        <v>80468</v>
      </c>
      <c r="D44" s="2">
        <v>220281.169</v>
      </c>
      <c r="E44" s="2">
        <v>209464.481</v>
      </c>
      <c r="F44" s="46" t="s">
        <v>336</v>
      </c>
      <c r="G44" s="47" t="s">
        <v>1032</v>
      </c>
      <c r="H44" s="2">
        <v>57836</v>
      </c>
      <c r="I44" s="2">
        <v>68282</v>
      </c>
      <c r="J44" s="2">
        <f>I44-H44</f>
        <v>10446</v>
      </c>
      <c r="K44" s="2">
        <v>0</v>
      </c>
      <c r="L44" s="21" t="s">
        <v>336</v>
      </c>
      <c r="M44" s="1" t="s">
        <v>498</v>
      </c>
      <c r="N44" s="1" t="s">
        <v>955</v>
      </c>
      <c r="O44" s="1" t="s">
        <v>626</v>
      </c>
      <c r="P44" s="12" t="s">
        <v>365</v>
      </c>
      <c r="Q44" s="1" t="s">
        <v>366</v>
      </c>
      <c r="R44" s="16" t="s">
        <v>1082</v>
      </c>
      <c r="S44" s="58" t="s">
        <v>1013</v>
      </c>
      <c r="T44" s="23"/>
    </row>
    <row r="45" spans="1:20" ht="120" customHeight="1">
      <c r="A45" s="95">
        <v>34</v>
      </c>
      <c r="B45" s="97" t="s">
        <v>744</v>
      </c>
      <c r="C45" s="2">
        <v>196711</v>
      </c>
      <c r="D45" s="2">
        <v>27960.585</v>
      </c>
      <c r="E45" s="2">
        <v>27371.138</v>
      </c>
      <c r="F45" s="99" t="s">
        <v>336</v>
      </c>
      <c r="G45" s="165" t="s">
        <v>1032</v>
      </c>
      <c r="H45" s="2">
        <v>0</v>
      </c>
      <c r="I45" s="2">
        <v>0</v>
      </c>
      <c r="J45" s="2">
        <f>I45-H45</f>
        <v>0</v>
      </c>
      <c r="K45" s="2">
        <v>0</v>
      </c>
      <c r="L45" s="164" t="s">
        <v>336</v>
      </c>
      <c r="M45" s="97" t="s">
        <v>498</v>
      </c>
      <c r="N45" s="97"/>
      <c r="O45" s="97" t="s">
        <v>626</v>
      </c>
      <c r="P45" s="166" t="s">
        <v>365</v>
      </c>
      <c r="Q45" s="97" t="s">
        <v>366</v>
      </c>
      <c r="R45" s="16" t="s">
        <v>1082</v>
      </c>
      <c r="S45" s="58" t="s">
        <v>833</v>
      </c>
      <c r="T45" s="23"/>
    </row>
    <row r="46" spans="1:20" ht="45" customHeight="1">
      <c r="A46" s="96"/>
      <c r="B46" s="98"/>
      <c r="C46" s="2">
        <v>0</v>
      </c>
      <c r="D46" s="2">
        <v>0</v>
      </c>
      <c r="E46" s="2">
        <v>0</v>
      </c>
      <c r="F46" s="100"/>
      <c r="G46" s="98"/>
      <c r="H46" s="2">
        <v>66745</v>
      </c>
      <c r="I46" s="2">
        <v>233419</v>
      </c>
      <c r="J46" s="2">
        <f>I46-H46</f>
        <v>166674</v>
      </c>
      <c r="K46" s="2">
        <v>0</v>
      </c>
      <c r="L46" s="100"/>
      <c r="M46" s="98"/>
      <c r="N46" s="98"/>
      <c r="O46" s="98"/>
      <c r="P46" s="167"/>
      <c r="Q46" s="98"/>
      <c r="R46" s="16" t="s">
        <v>1156</v>
      </c>
      <c r="S46" s="58" t="s">
        <v>834</v>
      </c>
      <c r="T46" s="23"/>
    </row>
    <row r="47" spans="1:20" ht="84" customHeight="1">
      <c r="A47" s="17">
        <v>35</v>
      </c>
      <c r="B47" s="1" t="s">
        <v>775</v>
      </c>
      <c r="C47" s="2">
        <f>502.3+1229.913</f>
        <v>1732.213</v>
      </c>
      <c r="D47" s="2">
        <v>787.578</v>
      </c>
      <c r="E47" s="2">
        <v>690.932</v>
      </c>
      <c r="F47" s="46" t="s">
        <v>336</v>
      </c>
      <c r="G47" s="47" t="s">
        <v>88</v>
      </c>
      <c r="H47" s="2">
        <v>363.45</v>
      </c>
      <c r="I47" s="2">
        <v>327.2</v>
      </c>
      <c r="J47" s="2">
        <f t="shared" si="0"/>
        <v>-36.25</v>
      </c>
      <c r="K47" s="2">
        <v>0</v>
      </c>
      <c r="L47" s="21" t="s">
        <v>336</v>
      </c>
      <c r="M47" s="1" t="s">
        <v>498</v>
      </c>
      <c r="N47" s="1"/>
      <c r="O47" s="1" t="s">
        <v>626</v>
      </c>
      <c r="P47" s="12" t="s">
        <v>365</v>
      </c>
      <c r="Q47" s="1" t="s">
        <v>366</v>
      </c>
      <c r="R47" s="16" t="s">
        <v>1082</v>
      </c>
      <c r="S47" s="58" t="s">
        <v>1013</v>
      </c>
      <c r="T47" s="23"/>
    </row>
    <row r="48" spans="1:20" ht="120" customHeight="1">
      <c r="A48" s="95">
        <v>36</v>
      </c>
      <c r="B48" s="97" t="s">
        <v>1172</v>
      </c>
      <c r="C48" s="2">
        <f>96162.6+4100.129+47649.708</f>
        <v>147912.437</v>
      </c>
      <c r="D48" s="2">
        <v>61780.963</v>
      </c>
      <c r="E48" s="2">
        <v>17227.152</v>
      </c>
      <c r="F48" s="99" t="s">
        <v>997</v>
      </c>
      <c r="G48" s="101" t="s">
        <v>254</v>
      </c>
      <c r="H48" s="2">
        <v>0</v>
      </c>
      <c r="I48" s="2">
        <v>0</v>
      </c>
      <c r="J48" s="2">
        <f t="shared" si="0"/>
        <v>0</v>
      </c>
      <c r="K48" s="2">
        <v>0</v>
      </c>
      <c r="L48" s="164" t="s">
        <v>664</v>
      </c>
      <c r="M48" s="97" t="s">
        <v>1116</v>
      </c>
      <c r="N48" s="97" t="s">
        <v>672</v>
      </c>
      <c r="O48" s="1" t="s">
        <v>626</v>
      </c>
      <c r="P48" s="12" t="s">
        <v>365</v>
      </c>
      <c r="Q48" s="1" t="s">
        <v>366</v>
      </c>
      <c r="R48" s="16" t="s">
        <v>1082</v>
      </c>
      <c r="S48" s="58" t="s">
        <v>835</v>
      </c>
      <c r="T48" s="23"/>
    </row>
    <row r="49" spans="1:20" ht="60.75" customHeight="1">
      <c r="A49" s="96"/>
      <c r="B49" s="98"/>
      <c r="C49" s="2">
        <v>0</v>
      </c>
      <c r="D49" s="2">
        <v>0</v>
      </c>
      <c r="E49" s="2">
        <v>0</v>
      </c>
      <c r="F49" s="100"/>
      <c r="G49" s="98"/>
      <c r="H49" s="80">
        <v>14711.212</v>
      </c>
      <c r="I49" s="80">
        <v>23048.583</v>
      </c>
      <c r="J49" s="80">
        <f>I49-H49</f>
        <v>8337.371</v>
      </c>
      <c r="K49" s="81">
        <v>0</v>
      </c>
      <c r="L49" s="100"/>
      <c r="M49" s="98"/>
      <c r="N49" s="98"/>
      <c r="O49" s="1" t="s">
        <v>806</v>
      </c>
      <c r="P49" s="82" t="s">
        <v>1083</v>
      </c>
      <c r="Q49" s="83" t="s">
        <v>1083</v>
      </c>
      <c r="R49" s="16" t="s">
        <v>1156</v>
      </c>
      <c r="S49" s="58" t="s">
        <v>38</v>
      </c>
      <c r="T49" s="23"/>
    </row>
    <row r="50" spans="1:20" ht="48" customHeight="1">
      <c r="A50" s="17">
        <v>37</v>
      </c>
      <c r="B50" s="1" t="s">
        <v>932</v>
      </c>
      <c r="C50" s="2">
        <v>13.176</v>
      </c>
      <c r="D50" s="2">
        <v>13.176</v>
      </c>
      <c r="E50" s="2">
        <v>6.503983</v>
      </c>
      <c r="F50" s="46"/>
      <c r="G50" s="47" t="s">
        <v>1239</v>
      </c>
      <c r="H50" s="2">
        <v>0</v>
      </c>
      <c r="I50" s="2">
        <v>0</v>
      </c>
      <c r="J50" s="2">
        <f>I50-H50</f>
        <v>0</v>
      </c>
      <c r="K50" s="2">
        <v>0</v>
      </c>
      <c r="L50" s="21" t="s">
        <v>872</v>
      </c>
      <c r="M50" s="1" t="s">
        <v>885</v>
      </c>
      <c r="N50" s="1"/>
      <c r="O50" s="1" t="s">
        <v>719</v>
      </c>
      <c r="P50" s="12" t="s">
        <v>1346</v>
      </c>
      <c r="Q50" s="1" t="s">
        <v>750</v>
      </c>
      <c r="R50" s="16" t="s">
        <v>1082</v>
      </c>
      <c r="S50" s="58" t="s">
        <v>46</v>
      </c>
      <c r="T50" s="23"/>
    </row>
    <row r="51" spans="1:20" ht="48" customHeight="1">
      <c r="A51" s="17">
        <v>38</v>
      </c>
      <c r="B51" s="1" t="s">
        <v>933</v>
      </c>
      <c r="C51" s="2">
        <v>18.422</v>
      </c>
      <c r="D51" s="2">
        <v>18.422</v>
      </c>
      <c r="E51" s="2">
        <v>15.168197</v>
      </c>
      <c r="F51" s="46" t="s">
        <v>997</v>
      </c>
      <c r="G51" s="47" t="s">
        <v>7</v>
      </c>
      <c r="H51" s="2">
        <v>9.065</v>
      </c>
      <c r="I51" s="2">
        <v>23.112</v>
      </c>
      <c r="J51" s="2">
        <f t="shared" si="0"/>
        <v>14.046999999999999</v>
      </c>
      <c r="K51" s="2">
        <v>-0.262</v>
      </c>
      <c r="L51" s="21" t="s">
        <v>663</v>
      </c>
      <c r="M51" s="1" t="s">
        <v>13</v>
      </c>
      <c r="N51" s="1"/>
      <c r="O51" s="1" t="s">
        <v>719</v>
      </c>
      <c r="P51" s="12" t="s">
        <v>1346</v>
      </c>
      <c r="Q51" s="1" t="s">
        <v>750</v>
      </c>
      <c r="R51" s="16" t="s">
        <v>1082</v>
      </c>
      <c r="S51" s="58" t="s">
        <v>46</v>
      </c>
      <c r="T51" s="23"/>
    </row>
    <row r="52" spans="1:20" ht="48" customHeight="1">
      <c r="A52" s="17">
        <v>39</v>
      </c>
      <c r="B52" s="1" t="s">
        <v>934</v>
      </c>
      <c r="C52" s="2">
        <v>8.468</v>
      </c>
      <c r="D52" s="2">
        <v>8.468</v>
      </c>
      <c r="E52" s="2">
        <v>8.061859</v>
      </c>
      <c r="F52" s="46" t="s">
        <v>997</v>
      </c>
      <c r="G52" s="47" t="s">
        <v>7</v>
      </c>
      <c r="H52" s="2">
        <v>7.386</v>
      </c>
      <c r="I52" s="2">
        <v>8.054</v>
      </c>
      <c r="J52" s="2">
        <f t="shared" si="0"/>
        <v>0.6680000000000001</v>
      </c>
      <c r="K52" s="2">
        <v>-0.347</v>
      </c>
      <c r="L52" s="21" t="s">
        <v>663</v>
      </c>
      <c r="M52" s="1" t="s">
        <v>103</v>
      </c>
      <c r="N52" s="1"/>
      <c r="O52" s="1" t="s">
        <v>719</v>
      </c>
      <c r="P52" s="12" t="s">
        <v>1346</v>
      </c>
      <c r="Q52" s="1" t="s">
        <v>750</v>
      </c>
      <c r="R52" s="16" t="s">
        <v>1082</v>
      </c>
      <c r="S52" s="58" t="s">
        <v>46</v>
      </c>
      <c r="T52" s="23"/>
    </row>
    <row r="53" spans="1:20" ht="48" customHeight="1">
      <c r="A53" s="17">
        <v>40</v>
      </c>
      <c r="B53" s="1" t="s">
        <v>936</v>
      </c>
      <c r="C53" s="2">
        <v>100.516</v>
      </c>
      <c r="D53" s="2">
        <v>100.516</v>
      </c>
      <c r="E53" s="2">
        <v>89.211641</v>
      </c>
      <c r="F53" s="46" t="s">
        <v>997</v>
      </c>
      <c r="G53" s="47" t="s">
        <v>7</v>
      </c>
      <c r="H53" s="2">
        <v>96.743</v>
      </c>
      <c r="I53" s="2">
        <v>91.549</v>
      </c>
      <c r="J53" s="2">
        <f t="shared" si="0"/>
        <v>-5.193999999999988</v>
      </c>
      <c r="K53" s="2">
        <v>-5.194</v>
      </c>
      <c r="L53" s="21" t="s">
        <v>663</v>
      </c>
      <c r="M53" s="1" t="s">
        <v>104</v>
      </c>
      <c r="N53" s="1"/>
      <c r="O53" s="1" t="s">
        <v>719</v>
      </c>
      <c r="P53" s="12" t="s">
        <v>1346</v>
      </c>
      <c r="Q53" s="1" t="s">
        <v>750</v>
      </c>
      <c r="R53" s="16" t="s">
        <v>1082</v>
      </c>
      <c r="S53" s="58" t="s">
        <v>46</v>
      </c>
      <c r="T53" s="23"/>
    </row>
    <row r="54" spans="1:20" ht="48" customHeight="1">
      <c r="A54" s="17">
        <v>41</v>
      </c>
      <c r="B54" s="1" t="s">
        <v>1240</v>
      </c>
      <c r="C54" s="2">
        <v>17.46</v>
      </c>
      <c r="D54" s="2">
        <v>17.46</v>
      </c>
      <c r="E54" s="2">
        <v>14.013129</v>
      </c>
      <c r="F54" s="46" t="s">
        <v>997</v>
      </c>
      <c r="G54" s="47" t="s">
        <v>7</v>
      </c>
      <c r="H54" s="2">
        <v>16.347</v>
      </c>
      <c r="I54" s="2">
        <v>16.295</v>
      </c>
      <c r="J54" s="2">
        <f t="shared" si="0"/>
        <v>-0.0519999999999996</v>
      </c>
      <c r="K54" s="2">
        <v>-0.052</v>
      </c>
      <c r="L54" s="21" t="s">
        <v>663</v>
      </c>
      <c r="M54" s="1" t="s">
        <v>105</v>
      </c>
      <c r="N54" s="1"/>
      <c r="O54" s="1" t="s">
        <v>719</v>
      </c>
      <c r="P54" s="12" t="s">
        <v>1346</v>
      </c>
      <c r="Q54" s="1" t="s">
        <v>750</v>
      </c>
      <c r="R54" s="16" t="s">
        <v>1082</v>
      </c>
      <c r="S54" s="58" t="s">
        <v>46</v>
      </c>
      <c r="T54" s="23"/>
    </row>
    <row r="55" spans="1:20" ht="48" customHeight="1">
      <c r="A55" s="17">
        <v>42</v>
      </c>
      <c r="B55" s="1" t="s">
        <v>935</v>
      </c>
      <c r="C55" s="2">
        <v>2.943</v>
      </c>
      <c r="D55" s="2">
        <v>2.943</v>
      </c>
      <c r="E55" s="2">
        <v>1.989581</v>
      </c>
      <c r="F55" s="46" t="s">
        <v>336</v>
      </c>
      <c r="G55" s="47" t="s">
        <v>143</v>
      </c>
      <c r="H55" s="2">
        <v>0</v>
      </c>
      <c r="I55" s="2">
        <v>18.823</v>
      </c>
      <c r="J55" s="2">
        <f>I55-H55</f>
        <v>18.823</v>
      </c>
      <c r="K55" s="2">
        <v>0</v>
      </c>
      <c r="L55" s="21" t="s">
        <v>336</v>
      </c>
      <c r="M55" s="1" t="s">
        <v>498</v>
      </c>
      <c r="N55" s="1"/>
      <c r="O55" s="1" t="s">
        <v>719</v>
      </c>
      <c r="P55" s="12" t="s">
        <v>1346</v>
      </c>
      <c r="Q55" s="1" t="s">
        <v>750</v>
      </c>
      <c r="R55" s="16" t="s">
        <v>1082</v>
      </c>
      <c r="S55" s="58" t="s">
        <v>46</v>
      </c>
      <c r="T55" s="23"/>
    </row>
    <row r="56" spans="1:20" ht="48" customHeight="1">
      <c r="A56" s="17">
        <v>43</v>
      </c>
      <c r="B56" s="1" t="s">
        <v>1244</v>
      </c>
      <c r="C56" s="2">
        <v>32.101</v>
      </c>
      <c r="D56" s="2">
        <v>32.101</v>
      </c>
      <c r="E56" s="2">
        <v>19.994316</v>
      </c>
      <c r="F56" s="46" t="s">
        <v>336</v>
      </c>
      <c r="G56" s="47" t="s">
        <v>143</v>
      </c>
      <c r="H56" s="2">
        <v>3.375</v>
      </c>
      <c r="I56" s="2">
        <v>0</v>
      </c>
      <c r="J56" s="2">
        <f t="shared" si="0"/>
        <v>-3.375</v>
      </c>
      <c r="K56" s="2">
        <v>0</v>
      </c>
      <c r="L56" s="21" t="s">
        <v>336</v>
      </c>
      <c r="M56" s="1" t="s">
        <v>498</v>
      </c>
      <c r="N56" s="1"/>
      <c r="O56" s="1" t="s">
        <v>719</v>
      </c>
      <c r="P56" s="12" t="s">
        <v>1346</v>
      </c>
      <c r="Q56" s="1" t="s">
        <v>750</v>
      </c>
      <c r="R56" s="16" t="s">
        <v>1082</v>
      </c>
      <c r="S56" s="58" t="s">
        <v>441</v>
      </c>
      <c r="T56" s="23"/>
    </row>
    <row r="57" spans="1:20" ht="48" customHeight="1">
      <c r="A57" s="17">
        <v>44</v>
      </c>
      <c r="B57" s="1" t="s">
        <v>1241</v>
      </c>
      <c r="C57" s="2">
        <v>88.045</v>
      </c>
      <c r="D57" s="2">
        <v>88.045</v>
      </c>
      <c r="E57" s="2">
        <v>78.726583</v>
      </c>
      <c r="F57" s="46" t="s">
        <v>997</v>
      </c>
      <c r="G57" s="47" t="s">
        <v>7</v>
      </c>
      <c r="H57" s="2">
        <v>80.992</v>
      </c>
      <c r="I57" s="2">
        <v>68.733</v>
      </c>
      <c r="J57" s="2">
        <f t="shared" si="0"/>
        <v>-12.259</v>
      </c>
      <c r="K57" s="2">
        <v>-12.259</v>
      </c>
      <c r="L57" s="21" t="s">
        <v>663</v>
      </c>
      <c r="M57" s="1" t="s">
        <v>553</v>
      </c>
      <c r="N57" s="1"/>
      <c r="O57" s="1" t="s">
        <v>719</v>
      </c>
      <c r="P57" s="12" t="s">
        <v>1346</v>
      </c>
      <c r="Q57" s="1" t="s">
        <v>750</v>
      </c>
      <c r="R57" s="16" t="s">
        <v>1082</v>
      </c>
      <c r="S57" s="58" t="s">
        <v>46</v>
      </c>
      <c r="T57" s="23"/>
    </row>
    <row r="58" spans="1:20" ht="48" customHeight="1">
      <c r="A58" s="17">
        <v>45</v>
      </c>
      <c r="B58" s="1" t="s">
        <v>1242</v>
      </c>
      <c r="C58" s="2">
        <v>9.576</v>
      </c>
      <c r="D58" s="2">
        <v>9.576</v>
      </c>
      <c r="E58" s="2">
        <v>3.445577</v>
      </c>
      <c r="F58" s="46" t="s">
        <v>1096</v>
      </c>
      <c r="G58" s="47" t="s">
        <v>554</v>
      </c>
      <c r="H58" s="2">
        <v>6.901</v>
      </c>
      <c r="I58" s="2">
        <v>0</v>
      </c>
      <c r="J58" s="2">
        <f>I58-H58</f>
        <v>-6.901</v>
      </c>
      <c r="K58" s="2">
        <v>-6.901</v>
      </c>
      <c r="L58" s="21" t="s">
        <v>1096</v>
      </c>
      <c r="M58" s="1" t="s">
        <v>1096</v>
      </c>
      <c r="N58" s="1"/>
      <c r="O58" s="1" t="s">
        <v>719</v>
      </c>
      <c r="P58" s="12" t="s">
        <v>1347</v>
      </c>
      <c r="Q58" s="1" t="s">
        <v>1122</v>
      </c>
      <c r="R58" s="16" t="s">
        <v>1082</v>
      </c>
      <c r="S58" s="58" t="s">
        <v>140</v>
      </c>
      <c r="T58" s="23"/>
    </row>
    <row r="59" spans="1:20" ht="48" customHeight="1">
      <c r="A59" s="17">
        <v>46</v>
      </c>
      <c r="B59" s="1" t="s">
        <v>409</v>
      </c>
      <c r="C59" s="2">
        <v>98.564</v>
      </c>
      <c r="D59" s="2">
        <v>98.564</v>
      </c>
      <c r="E59" s="2">
        <v>95.397676</v>
      </c>
      <c r="F59" s="46" t="s">
        <v>1096</v>
      </c>
      <c r="G59" s="47" t="s">
        <v>554</v>
      </c>
      <c r="H59" s="2">
        <v>87.682</v>
      </c>
      <c r="I59" s="2">
        <v>0</v>
      </c>
      <c r="J59" s="2">
        <f t="shared" si="0"/>
        <v>-87.682</v>
      </c>
      <c r="K59" s="2">
        <v>-87.682</v>
      </c>
      <c r="L59" s="21" t="s">
        <v>1096</v>
      </c>
      <c r="M59" s="1" t="s">
        <v>1096</v>
      </c>
      <c r="N59" s="1"/>
      <c r="O59" s="1" t="s">
        <v>719</v>
      </c>
      <c r="P59" s="12" t="s">
        <v>1347</v>
      </c>
      <c r="Q59" s="1" t="s">
        <v>1122</v>
      </c>
      <c r="R59" s="16" t="s">
        <v>1082</v>
      </c>
      <c r="S59" s="58" t="s">
        <v>140</v>
      </c>
      <c r="T59" s="23"/>
    </row>
    <row r="60" spans="1:20" ht="48" customHeight="1">
      <c r="A60" s="17">
        <v>47</v>
      </c>
      <c r="B60" s="1" t="s">
        <v>931</v>
      </c>
      <c r="C60" s="2">
        <v>87.446</v>
      </c>
      <c r="D60" s="2">
        <v>87.446</v>
      </c>
      <c r="E60" s="2">
        <v>76.499476</v>
      </c>
      <c r="F60" s="46" t="s">
        <v>997</v>
      </c>
      <c r="G60" s="47" t="s">
        <v>554</v>
      </c>
      <c r="H60" s="2">
        <v>478.598</v>
      </c>
      <c r="I60" s="2">
        <v>1799.147</v>
      </c>
      <c r="J60" s="2">
        <f t="shared" si="0"/>
        <v>1320.549</v>
      </c>
      <c r="K60" s="38">
        <v>-386.555</v>
      </c>
      <c r="L60" s="21" t="s">
        <v>663</v>
      </c>
      <c r="M60" s="1" t="s">
        <v>493</v>
      </c>
      <c r="N60" s="1" t="s">
        <v>954</v>
      </c>
      <c r="O60" s="1" t="s">
        <v>719</v>
      </c>
      <c r="P60" s="12" t="s">
        <v>1347</v>
      </c>
      <c r="Q60" s="1" t="s">
        <v>1122</v>
      </c>
      <c r="R60" s="16" t="s">
        <v>1082</v>
      </c>
      <c r="S60" s="58" t="s">
        <v>442</v>
      </c>
      <c r="T60" s="23"/>
    </row>
    <row r="61" spans="1:20" ht="48" customHeight="1">
      <c r="A61" s="17">
        <v>48</v>
      </c>
      <c r="B61" s="1" t="s">
        <v>588</v>
      </c>
      <c r="C61" s="2">
        <v>95.644</v>
      </c>
      <c r="D61" s="2">
        <v>95.644</v>
      </c>
      <c r="E61" s="2">
        <v>89.485622</v>
      </c>
      <c r="F61" s="46" t="s">
        <v>997</v>
      </c>
      <c r="G61" s="47" t="s">
        <v>7</v>
      </c>
      <c r="H61" s="2">
        <v>85.981</v>
      </c>
      <c r="I61" s="2">
        <v>77.383</v>
      </c>
      <c r="J61" s="2">
        <f>I61-H61</f>
        <v>-8.597999999999999</v>
      </c>
      <c r="K61" s="2">
        <v>-8.598</v>
      </c>
      <c r="L61" s="21" t="s">
        <v>663</v>
      </c>
      <c r="M61" s="1" t="s">
        <v>106</v>
      </c>
      <c r="N61" s="1"/>
      <c r="O61" s="1" t="s">
        <v>719</v>
      </c>
      <c r="P61" s="12" t="s">
        <v>1347</v>
      </c>
      <c r="Q61" s="1" t="s">
        <v>1122</v>
      </c>
      <c r="R61" s="16" t="s">
        <v>1082</v>
      </c>
      <c r="S61" s="58" t="s">
        <v>140</v>
      </c>
      <c r="T61" s="23"/>
    </row>
    <row r="62" spans="1:20" ht="48" customHeight="1">
      <c r="A62" s="17">
        <v>49</v>
      </c>
      <c r="B62" s="1" t="s">
        <v>1186</v>
      </c>
      <c r="C62" s="2">
        <v>249.489</v>
      </c>
      <c r="D62" s="2">
        <v>249.489</v>
      </c>
      <c r="E62" s="2">
        <v>214.174443</v>
      </c>
      <c r="F62" s="46" t="s">
        <v>997</v>
      </c>
      <c r="G62" s="47" t="s">
        <v>7</v>
      </c>
      <c r="H62" s="2">
        <v>246.515</v>
      </c>
      <c r="I62" s="2">
        <v>246.515</v>
      </c>
      <c r="J62" s="2">
        <f>I62-H62</f>
        <v>0</v>
      </c>
      <c r="K62" s="2">
        <v>-39.205</v>
      </c>
      <c r="L62" s="21" t="s">
        <v>663</v>
      </c>
      <c r="M62" s="1" t="s">
        <v>40</v>
      </c>
      <c r="N62" s="1"/>
      <c r="O62" s="1" t="s">
        <v>719</v>
      </c>
      <c r="P62" s="12" t="s">
        <v>1347</v>
      </c>
      <c r="Q62" s="1" t="s">
        <v>1122</v>
      </c>
      <c r="R62" s="16" t="s">
        <v>1082</v>
      </c>
      <c r="S62" s="58" t="s">
        <v>140</v>
      </c>
      <c r="T62" s="23"/>
    </row>
    <row r="63" spans="1:20" ht="48" customHeight="1">
      <c r="A63" s="17">
        <v>50</v>
      </c>
      <c r="B63" s="1" t="s">
        <v>1245</v>
      </c>
      <c r="C63" s="2">
        <v>57.842</v>
      </c>
      <c r="D63" s="2">
        <v>57.842</v>
      </c>
      <c r="E63" s="2">
        <v>42.22234</v>
      </c>
      <c r="F63" s="46" t="s">
        <v>997</v>
      </c>
      <c r="G63" s="47" t="s">
        <v>279</v>
      </c>
      <c r="H63" s="2">
        <v>39.476</v>
      </c>
      <c r="I63" s="2">
        <v>35.528</v>
      </c>
      <c r="J63" s="2">
        <f t="shared" si="0"/>
        <v>-3.9480000000000004</v>
      </c>
      <c r="K63" s="38">
        <v>-3.948</v>
      </c>
      <c r="L63" s="21" t="s">
        <v>663</v>
      </c>
      <c r="M63" s="1" t="s">
        <v>555</v>
      </c>
      <c r="N63" s="1"/>
      <c r="O63" s="1" t="s">
        <v>719</v>
      </c>
      <c r="P63" s="12" t="s">
        <v>1347</v>
      </c>
      <c r="Q63" s="1" t="s">
        <v>1122</v>
      </c>
      <c r="R63" s="16" t="s">
        <v>1082</v>
      </c>
      <c r="S63" s="58" t="s">
        <v>442</v>
      </c>
      <c r="T63" s="23"/>
    </row>
    <row r="64" spans="1:20" ht="48" customHeight="1">
      <c r="A64" s="17">
        <v>51</v>
      </c>
      <c r="B64" s="1" t="s">
        <v>1185</v>
      </c>
      <c r="C64" s="2">
        <v>8815.122</v>
      </c>
      <c r="D64" s="2">
        <v>10066.502166</v>
      </c>
      <c r="E64" s="2">
        <v>10064.536078</v>
      </c>
      <c r="F64" s="46" t="s">
        <v>997</v>
      </c>
      <c r="G64" s="47" t="s">
        <v>280</v>
      </c>
      <c r="H64" s="2">
        <v>8098.178</v>
      </c>
      <c r="I64" s="2">
        <v>7452.173</v>
      </c>
      <c r="J64" s="2">
        <f t="shared" si="0"/>
        <v>-646.0050000000001</v>
      </c>
      <c r="K64" s="2">
        <v>-392.22</v>
      </c>
      <c r="L64" s="21" t="s">
        <v>663</v>
      </c>
      <c r="M64" s="1" t="s">
        <v>556</v>
      </c>
      <c r="N64" s="1"/>
      <c r="O64" s="1" t="s">
        <v>719</v>
      </c>
      <c r="P64" s="12" t="s">
        <v>1347</v>
      </c>
      <c r="Q64" s="1" t="s">
        <v>1122</v>
      </c>
      <c r="R64" s="16" t="s">
        <v>1082</v>
      </c>
      <c r="S64" s="58" t="s">
        <v>140</v>
      </c>
      <c r="T64" s="24"/>
    </row>
    <row r="65" spans="1:20" ht="75" customHeight="1">
      <c r="A65" s="17">
        <v>52</v>
      </c>
      <c r="B65" s="1" t="s">
        <v>1173</v>
      </c>
      <c r="C65" s="2">
        <v>49.605</v>
      </c>
      <c r="D65" s="2">
        <v>49.605</v>
      </c>
      <c r="E65" s="2">
        <v>49.604215</v>
      </c>
      <c r="F65" s="46"/>
      <c r="G65" s="47" t="s">
        <v>1239</v>
      </c>
      <c r="H65" s="2">
        <v>0</v>
      </c>
      <c r="I65" s="2">
        <v>0</v>
      </c>
      <c r="J65" s="2">
        <f t="shared" si="0"/>
        <v>0</v>
      </c>
      <c r="K65" s="2">
        <v>0</v>
      </c>
      <c r="L65" s="21" t="s">
        <v>872</v>
      </c>
      <c r="M65" s="1" t="s">
        <v>885</v>
      </c>
      <c r="N65" s="1"/>
      <c r="O65" s="1" t="s">
        <v>719</v>
      </c>
      <c r="P65" s="12" t="s">
        <v>1347</v>
      </c>
      <c r="Q65" s="1" t="s">
        <v>1122</v>
      </c>
      <c r="R65" s="16" t="s">
        <v>1082</v>
      </c>
      <c r="S65" s="58" t="s">
        <v>1053</v>
      </c>
      <c r="T65" s="24"/>
    </row>
    <row r="66" spans="1:20" ht="48" customHeight="1">
      <c r="A66" s="17">
        <v>53</v>
      </c>
      <c r="B66" s="1" t="s">
        <v>1187</v>
      </c>
      <c r="C66" s="2">
        <v>10.108</v>
      </c>
      <c r="D66" s="2">
        <v>10.108</v>
      </c>
      <c r="E66" s="2">
        <v>4.548425</v>
      </c>
      <c r="F66" s="46"/>
      <c r="G66" s="47" t="s">
        <v>1239</v>
      </c>
      <c r="H66" s="2">
        <v>0</v>
      </c>
      <c r="I66" s="2">
        <v>0</v>
      </c>
      <c r="J66" s="2">
        <f t="shared" si="0"/>
        <v>0</v>
      </c>
      <c r="K66" s="2">
        <v>0</v>
      </c>
      <c r="L66" s="21" t="s">
        <v>872</v>
      </c>
      <c r="M66" s="1" t="s">
        <v>885</v>
      </c>
      <c r="N66" s="1"/>
      <c r="O66" s="1" t="s">
        <v>719</v>
      </c>
      <c r="P66" s="12" t="s">
        <v>1347</v>
      </c>
      <c r="Q66" s="1" t="s">
        <v>1122</v>
      </c>
      <c r="R66" s="16" t="s">
        <v>1082</v>
      </c>
      <c r="S66" s="58" t="s">
        <v>140</v>
      </c>
      <c r="T66" s="23"/>
    </row>
    <row r="67" spans="1:20" ht="48" customHeight="1">
      <c r="A67" s="17">
        <v>54</v>
      </c>
      <c r="B67" s="1" t="s">
        <v>1188</v>
      </c>
      <c r="C67" s="2">
        <v>24.086</v>
      </c>
      <c r="D67" s="2">
        <v>24.086</v>
      </c>
      <c r="E67" s="2">
        <v>11.645553</v>
      </c>
      <c r="F67" s="46" t="s">
        <v>1096</v>
      </c>
      <c r="G67" s="47" t="s">
        <v>554</v>
      </c>
      <c r="H67" s="2">
        <v>21.555</v>
      </c>
      <c r="I67" s="2">
        <v>0</v>
      </c>
      <c r="J67" s="2">
        <f t="shared" si="0"/>
        <v>-21.555</v>
      </c>
      <c r="K67" s="2">
        <v>-21.555</v>
      </c>
      <c r="L67" s="21" t="s">
        <v>1096</v>
      </c>
      <c r="M67" s="1" t="s">
        <v>1096</v>
      </c>
      <c r="N67" s="1"/>
      <c r="O67" s="1" t="s">
        <v>719</v>
      </c>
      <c r="P67" s="12" t="s">
        <v>1347</v>
      </c>
      <c r="Q67" s="1" t="s">
        <v>1122</v>
      </c>
      <c r="R67" s="16" t="s">
        <v>1082</v>
      </c>
      <c r="S67" s="58" t="s">
        <v>140</v>
      </c>
      <c r="T67" s="23"/>
    </row>
    <row r="68" spans="1:20" ht="48" customHeight="1">
      <c r="A68" s="17">
        <v>55</v>
      </c>
      <c r="B68" s="1" t="s">
        <v>796</v>
      </c>
      <c r="C68" s="2">
        <v>9450.272</v>
      </c>
      <c r="D68" s="2">
        <v>9450.272</v>
      </c>
      <c r="E68" s="2">
        <v>9377.865086</v>
      </c>
      <c r="F68" s="46" t="s">
        <v>997</v>
      </c>
      <c r="G68" s="47" t="s">
        <v>7</v>
      </c>
      <c r="H68" s="2">
        <v>8516.196</v>
      </c>
      <c r="I68" s="2">
        <v>4470.254</v>
      </c>
      <c r="J68" s="2">
        <f t="shared" si="0"/>
        <v>-4045.942</v>
      </c>
      <c r="K68" s="2">
        <v>-221.747</v>
      </c>
      <c r="L68" s="21" t="s">
        <v>663</v>
      </c>
      <c r="M68" s="1" t="s">
        <v>403</v>
      </c>
      <c r="N68" s="1"/>
      <c r="O68" s="1" t="s">
        <v>719</v>
      </c>
      <c r="P68" s="12" t="s">
        <v>1348</v>
      </c>
      <c r="Q68" s="1" t="s">
        <v>1123</v>
      </c>
      <c r="R68" s="16" t="s">
        <v>1082</v>
      </c>
      <c r="S68" s="58" t="s">
        <v>1098</v>
      </c>
      <c r="T68" s="23"/>
    </row>
    <row r="69" spans="1:20" ht="48" customHeight="1">
      <c r="A69" s="17">
        <v>56</v>
      </c>
      <c r="B69" s="1" t="s">
        <v>1189</v>
      </c>
      <c r="C69" s="2">
        <v>80.537</v>
      </c>
      <c r="D69" s="2">
        <v>80.537</v>
      </c>
      <c r="E69" s="2">
        <v>72.676416</v>
      </c>
      <c r="F69" s="46" t="s">
        <v>997</v>
      </c>
      <c r="G69" s="47" t="s">
        <v>7</v>
      </c>
      <c r="H69" s="2">
        <v>73.274</v>
      </c>
      <c r="I69" s="2">
        <v>73.274</v>
      </c>
      <c r="J69" s="2">
        <f t="shared" si="0"/>
        <v>0</v>
      </c>
      <c r="K69" s="2">
        <v>-7.23</v>
      </c>
      <c r="L69" s="21" t="s">
        <v>663</v>
      </c>
      <c r="M69" s="1" t="s">
        <v>404</v>
      </c>
      <c r="N69" s="1"/>
      <c r="O69" s="1" t="s">
        <v>719</v>
      </c>
      <c r="P69" s="12" t="s">
        <v>1348</v>
      </c>
      <c r="Q69" s="1" t="s">
        <v>1123</v>
      </c>
      <c r="R69" s="16" t="s">
        <v>1082</v>
      </c>
      <c r="S69" s="58" t="s">
        <v>1098</v>
      </c>
      <c r="T69" s="23"/>
    </row>
    <row r="70" spans="1:20" ht="48" customHeight="1">
      <c r="A70" s="17">
        <v>57</v>
      </c>
      <c r="B70" s="1" t="s">
        <v>346</v>
      </c>
      <c r="C70" s="2">
        <v>91.273</v>
      </c>
      <c r="D70" s="2">
        <v>91.273</v>
      </c>
      <c r="E70" s="2">
        <v>84.519602</v>
      </c>
      <c r="F70" s="46" t="s">
        <v>1096</v>
      </c>
      <c r="G70" s="47" t="s">
        <v>554</v>
      </c>
      <c r="H70" s="2">
        <v>82.044</v>
      </c>
      <c r="I70" s="2">
        <v>0</v>
      </c>
      <c r="J70" s="2">
        <f t="shared" si="0"/>
        <v>-82.044</v>
      </c>
      <c r="K70" s="2">
        <v>-82.044</v>
      </c>
      <c r="L70" s="21" t="s">
        <v>1096</v>
      </c>
      <c r="M70" s="1" t="s">
        <v>1096</v>
      </c>
      <c r="N70" s="1"/>
      <c r="O70" s="1" t="s">
        <v>719</v>
      </c>
      <c r="P70" s="12" t="s">
        <v>1348</v>
      </c>
      <c r="Q70" s="1" t="s">
        <v>1123</v>
      </c>
      <c r="R70" s="16" t="s">
        <v>1082</v>
      </c>
      <c r="S70" s="58" t="s">
        <v>1098</v>
      </c>
      <c r="T70" s="23"/>
    </row>
    <row r="71" spans="1:20" ht="75" customHeight="1">
      <c r="A71" s="17">
        <v>58</v>
      </c>
      <c r="B71" s="1" t="s">
        <v>577</v>
      </c>
      <c r="C71" s="2">
        <v>48.096</v>
      </c>
      <c r="D71" s="2">
        <v>48.096</v>
      </c>
      <c r="E71" s="2">
        <v>1.465</v>
      </c>
      <c r="F71" s="46"/>
      <c r="G71" s="47" t="s">
        <v>1239</v>
      </c>
      <c r="H71" s="2">
        <v>0</v>
      </c>
      <c r="I71" s="2">
        <v>0</v>
      </c>
      <c r="J71" s="2">
        <f t="shared" si="0"/>
        <v>0</v>
      </c>
      <c r="K71" s="38">
        <v>0</v>
      </c>
      <c r="L71" s="21" t="s">
        <v>872</v>
      </c>
      <c r="M71" s="1" t="s">
        <v>885</v>
      </c>
      <c r="N71" s="1"/>
      <c r="O71" s="1" t="s">
        <v>719</v>
      </c>
      <c r="P71" s="12" t="s">
        <v>1348</v>
      </c>
      <c r="Q71" s="1" t="s">
        <v>1123</v>
      </c>
      <c r="R71" s="16" t="s">
        <v>1082</v>
      </c>
      <c r="S71" s="58" t="s">
        <v>309</v>
      </c>
      <c r="T71" s="23"/>
    </row>
    <row r="72" spans="1:20" ht="60" customHeight="1">
      <c r="A72" s="17">
        <v>59</v>
      </c>
      <c r="B72" s="1" t="s">
        <v>285</v>
      </c>
      <c r="C72" s="2">
        <v>4.716</v>
      </c>
      <c r="D72" s="2">
        <v>4.716</v>
      </c>
      <c r="E72" s="2">
        <v>0</v>
      </c>
      <c r="F72" s="46"/>
      <c r="G72" s="47" t="s">
        <v>1239</v>
      </c>
      <c r="H72" s="2">
        <v>0</v>
      </c>
      <c r="I72" s="2">
        <v>0</v>
      </c>
      <c r="J72" s="2">
        <f t="shared" si="0"/>
        <v>0</v>
      </c>
      <c r="K72" s="38">
        <v>0</v>
      </c>
      <c r="L72" s="21" t="s">
        <v>872</v>
      </c>
      <c r="M72" s="1" t="s">
        <v>885</v>
      </c>
      <c r="N72" s="1"/>
      <c r="O72" s="1" t="s">
        <v>719</v>
      </c>
      <c r="P72" s="12" t="s">
        <v>1348</v>
      </c>
      <c r="Q72" s="1" t="s">
        <v>1123</v>
      </c>
      <c r="R72" s="16" t="s">
        <v>1082</v>
      </c>
      <c r="S72" s="58" t="s">
        <v>1166</v>
      </c>
      <c r="T72" s="23"/>
    </row>
    <row r="73" spans="1:20" ht="48" customHeight="1">
      <c r="A73" s="17">
        <v>60</v>
      </c>
      <c r="B73" s="1" t="s">
        <v>347</v>
      </c>
      <c r="C73" s="2">
        <v>26.617</v>
      </c>
      <c r="D73" s="2">
        <v>26.617</v>
      </c>
      <c r="E73" s="2">
        <v>19.360613</v>
      </c>
      <c r="F73" s="46" t="s">
        <v>997</v>
      </c>
      <c r="G73" s="47" t="s">
        <v>7</v>
      </c>
      <c r="H73" s="2">
        <v>21.16</v>
      </c>
      <c r="I73" s="2">
        <v>18.234</v>
      </c>
      <c r="J73" s="2">
        <f t="shared" si="0"/>
        <v>-2.9259999999999984</v>
      </c>
      <c r="K73" s="2">
        <v>-2.926</v>
      </c>
      <c r="L73" s="21" t="s">
        <v>663</v>
      </c>
      <c r="M73" s="1" t="s">
        <v>558</v>
      </c>
      <c r="N73" s="1"/>
      <c r="O73" s="1" t="s">
        <v>719</v>
      </c>
      <c r="P73" s="12" t="s">
        <v>542</v>
      </c>
      <c r="Q73" s="1" t="s">
        <v>1124</v>
      </c>
      <c r="R73" s="16" t="s">
        <v>1082</v>
      </c>
      <c r="S73" s="58" t="s">
        <v>853</v>
      </c>
      <c r="T73" s="23"/>
    </row>
    <row r="74" spans="1:20" ht="48" customHeight="1">
      <c r="A74" s="17">
        <v>61</v>
      </c>
      <c r="B74" s="1" t="s">
        <v>348</v>
      </c>
      <c r="C74" s="2">
        <v>50.085</v>
      </c>
      <c r="D74" s="2">
        <v>50.085</v>
      </c>
      <c r="E74" s="2">
        <v>40.368368</v>
      </c>
      <c r="F74" s="46" t="s">
        <v>997</v>
      </c>
      <c r="G74" s="47" t="s">
        <v>7</v>
      </c>
      <c r="H74" s="2">
        <v>29.861</v>
      </c>
      <c r="I74" s="2">
        <v>26.875</v>
      </c>
      <c r="J74" s="2">
        <f t="shared" si="0"/>
        <v>-2.9860000000000007</v>
      </c>
      <c r="K74" s="2">
        <v>-2.986</v>
      </c>
      <c r="L74" s="21" t="s">
        <v>663</v>
      </c>
      <c r="M74" s="1" t="s">
        <v>559</v>
      </c>
      <c r="N74" s="1"/>
      <c r="O74" s="1" t="s">
        <v>719</v>
      </c>
      <c r="P74" s="12" t="s">
        <v>542</v>
      </c>
      <c r="Q74" s="1" t="s">
        <v>1124</v>
      </c>
      <c r="R74" s="16" t="s">
        <v>1082</v>
      </c>
      <c r="S74" s="58" t="s">
        <v>853</v>
      </c>
      <c r="T74" s="23"/>
    </row>
    <row r="75" spans="1:20" ht="48" customHeight="1">
      <c r="A75" s="17">
        <v>62</v>
      </c>
      <c r="B75" s="1" t="s">
        <v>797</v>
      </c>
      <c r="C75" s="2">
        <v>300</v>
      </c>
      <c r="D75" s="2">
        <v>300</v>
      </c>
      <c r="E75" s="2">
        <v>249.473893</v>
      </c>
      <c r="F75" s="46" t="s">
        <v>997</v>
      </c>
      <c r="G75" s="47" t="s">
        <v>1060</v>
      </c>
      <c r="H75" s="2">
        <v>280.546</v>
      </c>
      <c r="I75" s="2">
        <v>280.509</v>
      </c>
      <c r="J75" s="2">
        <f>I75-H75</f>
        <v>-0.03699999999997772</v>
      </c>
      <c r="K75" s="38">
        <v>-17.638</v>
      </c>
      <c r="L75" s="21" t="s">
        <v>663</v>
      </c>
      <c r="M75" s="1" t="s">
        <v>1061</v>
      </c>
      <c r="N75" s="1"/>
      <c r="O75" s="1" t="s">
        <v>719</v>
      </c>
      <c r="P75" s="12" t="s">
        <v>284</v>
      </c>
      <c r="Q75" s="1" t="s">
        <v>1125</v>
      </c>
      <c r="R75" s="16" t="s">
        <v>1082</v>
      </c>
      <c r="S75" s="58" t="s">
        <v>749</v>
      </c>
      <c r="T75" s="23"/>
    </row>
    <row r="76" spans="1:20" ht="48" customHeight="1">
      <c r="A76" s="17">
        <v>63</v>
      </c>
      <c r="B76" s="1" t="s">
        <v>349</v>
      </c>
      <c r="C76" s="2">
        <v>50.113</v>
      </c>
      <c r="D76" s="2">
        <v>50.113</v>
      </c>
      <c r="E76" s="2">
        <v>48.729069</v>
      </c>
      <c r="F76" s="46"/>
      <c r="G76" s="47" t="s">
        <v>1239</v>
      </c>
      <c r="H76" s="2">
        <v>0</v>
      </c>
      <c r="I76" s="2">
        <v>0</v>
      </c>
      <c r="J76" s="2">
        <f t="shared" si="0"/>
        <v>0</v>
      </c>
      <c r="K76" s="2">
        <v>0</v>
      </c>
      <c r="L76" s="21" t="s">
        <v>872</v>
      </c>
      <c r="M76" s="1" t="s">
        <v>885</v>
      </c>
      <c r="N76" s="1"/>
      <c r="O76" s="1" t="s">
        <v>719</v>
      </c>
      <c r="P76" s="12" t="s">
        <v>284</v>
      </c>
      <c r="Q76" s="1" t="s">
        <v>1125</v>
      </c>
      <c r="R76" s="16" t="s">
        <v>1082</v>
      </c>
      <c r="S76" s="58" t="s">
        <v>1324</v>
      </c>
      <c r="T76" s="23"/>
    </row>
    <row r="77" spans="1:20" ht="48" customHeight="1">
      <c r="A77" s="17">
        <v>64</v>
      </c>
      <c r="B77" s="1" t="s">
        <v>350</v>
      </c>
      <c r="C77" s="2">
        <v>27.037</v>
      </c>
      <c r="D77" s="2">
        <v>27.037</v>
      </c>
      <c r="E77" s="2">
        <v>23.132401</v>
      </c>
      <c r="F77" s="46" t="s">
        <v>997</v>
      </c>
      <c r="G77" s="47" t="s">
        <v>7</v>
      </c>
      <c r="H77" s="2">
        <v>24.183</v>
      </c>
      <c r="I77" s="2">
        <v>21.291</v>
      </c>
      <c r="J77" s="2">
        <f t="shared" si="0"/>
        <v>-2.8919999999999995</v>
      </c>
      <c r="K77" s="2">
        <v>-2.892</v>
      </c>
      <c r="L77" s="21" t="s">
        <v>663</v>
      </c>
      <c r="M77" s="1" t="s">
        <v>107</v>
      </c>
      <c r="N77" s="1"/>
      <c r="O77" s="1" t="s">
        <v>719</v>
      </c>
      <c r="P77" s="12" t="s">
        <v>284</v>
      </c>
      <c r="Q77" s="1" t="s">
        <v>1125</v>
      </c>
      <c r="R77" s="16" t="s">
        <v>1082</v>
      </c>
      <c r="S77" s="58" t="s">
        <v>1324</v>
      </c>
      <c r="T77" s="23"/>
    </row>
    <row r="78" spans="1:20" ht="75" customHeight="1">
      <c r="A78" s="95">
        <v>65</v>
      </c>
      <c r="B78" s="97" t="s">
        <v>745</v>
      </c>
      <c r="C78" s="2">
        <v>503.241</v>
      </c>
      <c r="D78" s="2">
        <v>354.094247</v>
      </c>
      <c r="E78" s="2">
        <v>286.145843</v>
      </c>
      <c r="F78" s="99" t="s">
        <v>997</v>
      </c>
      <c r="G78" s="101" t="s">
        <v>281</v>
      </c>
      <c r="H78" s="2">
        <v>0</v>
      </c>
      <c r="I78" s="2">
        <v>0</v>
      </c>
      <c r="J78" s="2">
        <f t="shared" si="0"/>
        <v>0</v>
      </c>
      <c r="K78" s="38">
        <v>0</v>
      </c>
      <c r="L78" s="164" t="s">
        <v>664</v>
      </c>
      <c r="M78" s="97" t="s">
        <v>675</v>
      </c>
      <c r="N78" s="97" t="s">
        <v>672</v>
      </c>
      <c r="O78" s="1" t="s">
        <v>719</v>
      </c>
      <c r="P78" s="12" t="s">
        <v>1347</v>
      </c>
      <c r="Q78" s="1" t="s">
        <v>1122</v>
      </c>
      <c r="R78" s="16" t="s">
        <v>1082</v>
      </c>
      <c r="S78" s="58" t="s">
        <v>308</v>
      </c>
      <c r="T78" s="23"/>
    </row>
    <row r="79" spans="1:20" ht="60" customHeight="1">
      <c r="A79" s="96"/>
      <c r="B79" s="98"/>
      <c r="C79" s="2">
        <v>0</v>
      </c>
      <c r="D79" s="2">
        <v>0</v>
      </c>
      <c r="E79" s="2">
        <v>0</v>
      </c>
      <c r="F79" s="100"/>
      <c r="G79" s="98"/>
      <c r="H79" s="80">
        <v>450</v>
      </c>
      <c r="I79" s="80">
        <v>450</v>
      </c>
      <c r="J79" s="80">
        <f>I79-H79</f>
        <v>0</v>
      </c>
      <c r="K79" s="81">
        <v>0</v>
      </c>
      <c r="L79" s="100"/>
      <c r="M79" s="98"/>
      <c r="N79" s="98"/>
      <c r="O79" s="1" t="s">
        <v>807</v>
      </c>
      <c r="P79" s="82" t="s">
        <v>1083</v>
      </c>
      <c r="Q79" s="83" t="s">
        <v>1083</v>
      </c>
      <c r="R79" s="16" t="s">
        <v>1156</v>
      </c>
      <c r="S79" s="58" t="s">
        <v>39</v>
      </c>
      <c r="T79" s="23"/>
    </row>
    <row r="80" spans="1:20" ht="75" customHeight="1">
      <c r="A80" s="95">
        <v>66</v>
      </c>
      <c r="B80" s="97" t="s">
        <v>746</v>
      </c>
      <c r="C80" s="2">
        <v>541.655</v>
      </c>
      <c r="D80" s="2">
        <v>116.355</v>
      </c>
      <c r="E80" s="2">
        <v>106.877104</v>
      </c>
      <c r="F80" s="99" t="s">
        <v>997</v>
      </c>
      <c r="G80" s="165" t="s">
        <v>674</v>
      </c>
      <c r="H80" s="2">
        <v>0</v>
      </c>
      <c r="I80" s="2">
        <v>0</v>
      </c>
      <c r="J80" s="2">
        <f t="shared" si="0"/>
        <v>0</v>
      </c>
      <c r="K80" s="38">
        <v>0</v>
      </c>
      <c r="L80" s="164" t="s">
        <v>664</v>
      </c>
      <c r="M80" s="97" t="s">
        <v>1116</v>
      </c>
      <c r="N80" s="97" t="s">
        <v>220</v>
      </c>
      <c r="O80" s="1" t="s">
        <v>719</v>
      </c>
      <c r="P80" s="12" t="s">
        <v>1348</v>
      </c>
      <c r="Q80" s="1" t="s">
        <v>1123</v>
      </c>
      <c r="R80" s="16" t="s">
        <v>1082</v>
      </c>
      <c r="S80" s="58" t="s">
        <v>309</v>
      </c>
      <c r="T80" s="23"/>
    </row>
    <row r="81" spans="1:20" ht="60" customHeight="1">
      <c r="A81" s="96"/>
      <c r="B81" s="98"/>
      <c r="C81" s="2">
        <v>0</v>
      </c>
      <c r="D81" s="2">
        <v>0</v>
      </c>
      <c r="E81" s="2">
        <v>0</v>
      </c>
      <c r="F81" s="100"/>
      <c r="G81" s="98"/>
      <c r="H81" s="80">
        <v>1082.006</v>
      </c>
      <c r="I81" s="80">
        <v>1487.096</v>
      </c>
      <c r="J81" s="80">
        <f>I81-H81</f>
        <v>405.0899999999999</v>
      </c>
      <c r="K81" s="81">
        <v>0</v>
      </c>
      <c r="L81" s="100"/>
      <c r="M81" s="98"/>
      <c r="N81" s="98"/>
      <c r="O81" s="1" t="s">
        <v>806</v>
      </c>
      <c r="P81" s="82" t="s">
        <v>1083</v>
      </c>
      <c r="Q81" s="83" t="s">
        <v>1083</v>
      </c>
      <c r="R81" s="16" t="s">
        <v>1156</v>
      </c>
      <c r="S81" s="58" t="s">
        <v>480</v>
      </c>
      <c r="T81" s="23"/>
    </row>
    <row r="82" spans="1:20" ht="66" customHeight="1">
      <c r="A82" s="17">
        <v>67</v>
      </c>
      <c r="B82" s="1" t="s">
        <v>351</v>
      </c>
      <c r="C82" s="2">
        <v>3385.043</v>
      </c>
      <c r="D82" s="2">
        <v>3385.043</v>
      </c>
      <c r="E82" s="2">
        <v>3385.043</v>
      </c>
      <c r="F82" s="46" t="s">
        <v>997</v>
      </c>
      <c r="G82" s="47" t="s">
        <v>282</v>
      </c>
      <c r="H82" s="2">
        <v>3034.019</v>
      </c>
      <c r="I82" s="2">
        <v>2791.407</v>
      </c>
      <c r="J82" s="2">
        <f t="shared" si="0"/>
        <v>-242.61199999999963</v>
      </c>
      <c r="K82" s="2">
        <v>-114.43</v>
      </c>
      <c r="L82" s="21" t="s">
        <v>663</v>
      </c>
      <c r="M82" s="1" t="s">
        <v>557</v>
      </c>
      <c r="N82" s="1"/>
      <c r="O82" s="1" t="s">
        <v>719</v>
      </c>
      <c r="P82" s="12" t="s">
        <v>1347</v>
      </c>
      <c r="Q82" s="1" t="s">
        <v>1122</v>
      </c>
      <c r="R82" s="16" t="s">
        <v>1082</v>
      </c>
      <c r="S82" s="58" t="s">
        <v>1325</v>
      </c>
      <c r="T82" s="23"/>
    </row>
    <row r="83" spans="1:20" ht="135" customHeight="1">
      <c r="A83" s="17">
        <v>68</v>
      </c>
      <c r="B83" s="1" t="s">
        <v>481</v>
      </c>
      <c r="C83" s="2">
        <f>451.5+422.31</f>
        <v>873.81</v>
      </c>
      <c r="D83" s="2">
        <v>458.09484</v>
      </c>
      <c r="E83" s="2">
        <v>398.477125</v>
      </c>
      <c r="F83" s="46"/>
      <c r="G83" s="47" t="s">
        <v>1298</v>
      </c>
      <c r="H83" s="2">
        <v>0</v>
      </c>
      <c r="I83" s="2">
        <v>0</v>
      </c>
      <c r="J83" s="2">
        <f t="shared" si="0"/>
        <v>0</v>
      </c>
      <c r="K83" s="38">
        <v>0</v>
      </c>
      <c r="L83" s="21" t="s">
        <v>872</v>
      </c>
      <c r="M83" s="1" t="s">
        <v>885</v>
      </c>
      <c r="N83" s="1"/>
      <c r="O83" s="1" t="s">
        <v>719</v>
      </c>
      <c r="P83" s="12" t="s">
        <v>1347</v>
      </c>
      <c r="Q83" s="1" t="s">
        <v>1122</v>
      </c>
      <c r="R83" s="16" t="s">
        <v>1082</v>
      </c>
      <c r="S83" s="58" t="s">
        <v>1289</v>
      </c>
      <c r="T83" s="24"/>
    </row>
    <row r="84" spans="1:20" ht="63.75" customHeight="1">
      <c r="A84" s="17">
        <v>69</v>
      </c>
      <c r="B84" s="1" t="s">
        <v>352</v>
      </c>
      <c r="C84" s="2">
        <v>561.918</v>
      </c>
      <c r="D84" s="2">
        <v>561.918</v>
      </c>
      <c r="E84" s="2">
        <v>561.918</v>
      </c>
      <c r="F84" s="46" t="s">
        <v>997</v>
      </c>
      <c r="G84" s="47" t="s">
        <v>282</v>
      </c>
      <c r="H84" s="2">
        <v>546.755</v>
      </c>
      <c r="I84" s="2">
        <v>530.556</v>
      </c>
      <c r="J84" s="2">
        <f t="shared" si="0"/>
        <v>-16.198999999999955</v>
      </c>
      <c r="K84" s="2">
        <v>-12.437</v>
      </c>
      <c r="L84" s="21" t="s">
        <v>663</v>
      </c>
      <c r="M84" s="1" t="s">
        <v>108</v>
      </c>
      <c r="N84" s="1"/>
      <c r="O84" s="1" t="s">
        <v>719</v>
      </c>
      <c r="P84" s="12" t="s">
        <v>1347</v>
      </c>
      <c r="Q84" s="1" t="s">
        <v>1122</v>
      </c>
      <c r="R84" s="16" t="s">
        <v>1082</v>
      </c>
      <c r="S84" s="58" t="s">
        <v>1148</v>
      </c>
      <c r="T84" s="23"/>
    </row>
    <row r="85" spans="1:20" ht="48" customHeight="1">
      <c r="A85" s="17">
        <v>70</v>
      </c>
      <c r="B85" s="1" t="s">
        <v>616</v>
      </c>
      <c r="C85" s="2">
        <v>8.189</v>
      </c>
      <c r="D85" s="2">
        <v>8.189</v>
      </c>
      <c r="E85" s="2">
        <v>8.189</v>
      </c>
      <c r="F85" s="46" t="s">
        <v>336</v>
      </c>
      <c r="G85" s="47" t="s">
        <v>1033</v>
      </c>
      <c r="H85" s="2">
        <v>8.023</v>
      </c>
      <c r="I85" s="2">
        <v>8.023</v>
      </c>
      <c r="J85" s="2">
        <f>I85-H85</f>
        <v>0</v>
      </c>
      <c r="K85" s="38">
        <v>0</v>
      </c>
      <c r="L85" s="21" t="s">
        <v>336</v>
      </c>
      <c r="M85" s="1" t="s">
        <v>498</v>
      </c>
      <c r="N85" s="1"/>
      <c r="O85" s="1" t="s">
        <v>164</v>
      </c>
      <c r="P85" s="12" t="s">
        <v>543</v>
      </c>
      <c r="Q85" s="1" t="s">
        <v>584</v>
      </c>
      <c r="R85" s="16" t="s">
        <v>1082</v>
      </c>
      <c r="S85" s="58" t="s">
        <v>615</v>
      </c>
      <c r="T85" s="23"/>
    </row>
    <row r="86" spans="1:20" ht="48.75" customHeight="1">
      <c r="A86" s="17">
        <v>71</v>
      </c>
      <c r="B86" s="18" t="s">
        <v>1174</v>
      </c>
      <c r="C86" s="2">
        <v>1668.933</v>
      </c>
      <c r="D86" s="2">
        <v>1302.448</v>
      </c>
      <c r="E86" s="2">
        <v>1302.448</v>
      </c>
      <c r="F86" s="46"/>
      <c r="G86" s="47" t="s">
        <v>1298</v>
      </c>
      <c r="H86" s="2">
        <v>0</v>
      </c>
      <c r="I86" s="2">
        <v>0</v>
      </c>
      <c r="J86" s="2">
        <f t="shared" si="0"/>
        <v>0</v>
      </c>
      <c r="K86" s="38">
        <v>0</v>
      </c>
      <c r="L86" s="21" t="s">
        <v>872</v>
      </c>
      <c r="M86" s="1" t="s">
        <v>885</v>
      </c>
      <c r="N86" s="1"/>
      <c r="O86" s="1" t="s">
        <v>719</v>
      </c>
      <c r="P86" s="12" t="s">
        <v>543</v>
      </c>
      <c r="Q86" s="1" t="s">
        <v>584</v>
      </c>
      <c r="R86" s="16" t="s">
        <v>1082</v>
      </c>
      <c r="S86" s="58" t="s">
        <v>752</v>
      </c>
      <c r="T86" s="23"/>
    </row>
    <row r="87" spans="1:20" ht="69" customHeight="1">
      <c r="A87" s="95">
        <v>72</v>
      </c>
      <c r="B87" s="97" t="s">
        <v>482</v>
      </c>
      <c r="C87" s="2">
        <v>107.583</v>
      </c>
      <c r="D87" s="2">
        <v>0</v>
      </c>
      <c r="E87" s="2">
        <v>0</v>
      </c>
      <c r="F87" s="99" t="s">
        <v>997</v>
      </c>
      <c r="G87" s="101" t="s">
        <v>281</v>
      </c>
      <c r="H87" s="2">
        <v>0</v>
      </c>
      <c r="I87" s="2">
        <v>0</v>
      </c>
      <c r="J87" s="2">
        <f t="shared" si="0"/>
        <v>0</v>
      </c>
      <c r="K87" s="38">
        <v>0</v>
      </c>
      <c r="L87" s="164" t="s">
        <v>664</v>
      </c>
      <c r="M87" s="97" t="s">
        <v>1294</v>
      </c>
      <c r="N87" s="97"/>
      <c r="O87" s="97" t="s">
        <v>719</v>
      </c>
      <c r="P87" s="166" t="s">
        <v>543</v>
      </c>
      <c r="Q87" s="97" t="s">
        <v>584</v>
      </c>
      <c r="R87" s="16" t="s">
        <v>1082</v>
      </c>
      <c r="S87" s="58" t="s">
        <v>1054</v>
      </c>
      <c r="T87" s="23"/>
    </row>
    <row r="88" spans="1:20" ht="45" customHeight="1">
      <c r="A88" s="96"/>
      <c r="B88" s="98"/>
      <c r="C88" s="2">
        <v>0</v>
      </c>
      <c r="D88" s="2">
        <v>0</v>
      </c>
      <c r="E88" s="2">
        <v>0</v>
      </c>
      <c r="F88" s="100"/>
      <c r="G88" s="98"/>
      <c r="H88" s="2">
        <v>205.335</v>
      </c>
      <c r="I88" s="2">
        <v>1140.875</v>
      </c>
      <c r="J88" s="2">
        <f>I88-H88</f>
        <v>935.54</v>
      </c>
      <c r="K88" s="38">
        <v>0</v>
      </c>
      <c r="L88" s="100"/>
      <c r="M88" s="98"/>
      <c r="N88" s="98"/>
      <c r="O88" s="98"/>
      <c r="P88" s="167"/>
      <c r="Q88" s="98"/>
      <c r="R88" s="16" t="s">
        <v>1156</v>
      </c>
      <c r="S88" s="58" t="s">
        <v>843</v>
      </c>
      <c r="T88" s="23"/>
    </row>
    <row r="89" spans="1:20" ht="120" customHeight="1">
      <c r="A89" s="17">
        <v>73</v>
      </c>
      <c r="B89" s="1" t="s">
        <v>483</v>
      </c>
      <c r="C89" s="2">
        <v>41628.448</v>
      </c>
      <c r="D89" s="2">
        <v>5337.745666</v>
      </c>
      <c r="E89" s="2">
        <v>5278.123</v>
      </c>
      <c r="F89" s="46"/>
      <c r="G89" s="47" t="s">
        <v>1299</v>
      </c>
      <c r="H89" s="2">
        <v>0</v>
      </c>
      <c r="I89" s="2">
        <v>0</v>
      </c>
      <c r="J89" s="2">
        <f t="shared" si="0"/>
        <v>0</v>
      </c>
      <c r="K89" s="38">
        <v>0</v>
      </c>
      <c r="L89" s="21" t="s">
        <v>872</v>
      </c>
      <c r="M89" s="1" t="s">
        <v>885</v>
      </c>
      <c r="N89" s="1"/>
      <c r="O89" s="1" t="s">
        <v>719</v>
      </c>
      <c r="P89" s="12" t="s">
        <v>365</v>
      </c>
      <c r="Q89" s="1" t="s">
        <v>366</v>
      </c>
      <c r="R89" s="16" t="s">
        <v>1082</v>
      </c>
      <c r="S89" s="58" t="s">
        <v>407</v>
      </c>
      <c r="T89" s="24"/>
    </row>
    <row r="90" spans="1:20" ht="69" customHeight="1">
      <c r="A90" s="17">
        <v>74</v>
      </c>
      <c r="B90" s="1" t="s">
        <v>1169</v>
      </c>
      <c r="C90" s="2">
        <v>1620.449</v>
      </c>
      <c r="D90" s="2">
        <v>867.083</v>
      </c>
      <c r="E90" s="2">
        <v>5.325</v>
      </c>
      <c r="F90" s="46"/>
      <c r="G90" s="47" t="s">
        <v>1299</v>
      </c>
      <c r="H90" s="2">
        <v>0</v>
      </c>
      <c r="I90" s="2">
        <v>0</v>
      </c>
      <c r="J90" s="2">
        <f t="shared" si="0"/>
        <v>0</v>
      </c>
      <c r="K90" s="38">
        <v>0</v>
      </c>
      <c r="L90" s="21" t="s">
        <v>872</v>
      </c>
      <c r="M90" s="1" t="s">
        <v>885</v>
      </c>
      <c r="N90" s="1"/>
      <c r="O90" s="1" t="s">
        <v>719</v>
      </c>
      <c r="P90" s="12" t="s">
        <v>365</v>
      </c>
      <c r="Q90" s="1" t="s">
        <v>366</v>
      </c>
      <c r="R90" s="16" t="s">
        <v>1082</v>
      </c>
      <c r="S90" s="58" t="s">
        <v>139</v>
      </c>
      <c r="T90" s="24"/>
    </row>
    <row r="91" spans="1:20" ht="48" customHeight="1">
      <c r="A91" s="17">
        <v>75</v>
      </c>
      <c r="B91" s="1" t="s">
        <v>353</v>
      </c>
      <c r="C91" s="2">
        <v>58.819</v>
      </c>
      <c r="D91" s="2">
        <v>58.819</v>
      </c>
      <c r="E91" s="2">
        <v>55.62643</v>
      </c>
      <c r="F91" s="46" t="s">
        <v>336</v>
      </c>
      <c r="G91" s="47" t="s">
        <v>381</v>
      </c>
      <c r="H91" s="2">
        <v>58.411</v>
      </c>
      <c r="I91" s="2">
        <v>60.582</v>
      </c>
      <c r="J91" s="2">
        <f aca="true" t="shared" si="1" ref="J91:J153">I91-H91</f>
        <v>2.1709999999999994</v>
      </c>
      <c r="K91" s="2">
        <v>0</v>
      </c>
      <c r="L91" s="21" t="s">
        <v>336</v>
      </c>
      <c r="M91" s="1" t="s">
        <v>498</v>
      </c>
      <c r="N91" s="1"/>
      <c r="O91" s="1" t="s">
        <v>719</v>
      </c>
      <c r="P91" s="12" t="s">
        <v>544</v>
      </c>
      <c r="Q91" s="1" t="s">
        <v>871</v>
      </c>
      <c r="R91" s="16" t="s">
        <v>1082</v>
      </c>
      <c r="S91" s="58" t="s">
        <v>439</v>
      </c>
      <c r="T91" s="23"/>
    </row>
    <row r="92" spans="1:20" ht="48" customHeight="1">
      <c r="A92" s="17">
        <v>76</v>
      </c>
      <c r="B92" s="1" t="s">
        <v>720</v>
      </c>
      <c r="C92" s="2">
        <v>102.644</v>
      </c>
      <c r="D92" s="2">
        <v>102.296</v>
      </c>
      <c r="E92" s="2">
        <v>91.132977</v>
      </c>
      <c r="F92" s="46" t="s">
        <v>997</v>
      </c>
      <c r="G92" s="47" t="s">
        <v>7</v>
      </c>
      <c r="H92" s="2">
        <v>116.065</v>
      </c>
      <c r="I92" s="2">
        <v>104.373</v>
      </c>
      <c r="J92" s="2">
        <f t="shared" si="1"/>
        <v>-11.691999999999993</v>
      </c>
      <c r="K92" s="2">
        <v>-11.692</v>
      </c>
      <c r="L92" s="21" t="s">
        <v>663</v>
      </c>
      <c r="M92" s="1" t="s">
        <v>109</v>
      </c>
      <c r="N92" s="1"/>
      <c r="O92" s="1" t="s">
        <v>618</v>
      </c>
      <c r="P92" s="12" t="s">
        <v>1346</v>
      </c>
      <c r="Q92" s="1" t="s">
        <v>750</v>
      </c>
      <c r="R92" s="16" t="s">
        <v>1082</v>
      </c>
      <c r="S92" s="58" t="s">
        <v>440</v>
      </c>
      <c r="T92" s="23"/>
    </row>
    <row r="93" spans="1:20" ht="48" customHeight="1">
      <c r="A93" s="17">
        <v>77</v>
      </c>
      <c r="B93" s="1" t="s">
        <v>721</v>
      </c>
      <c r="C93" s="2">
        <v>570.464</v>
      </c>
      <c r="D93" s="2">
        <v>570.464</v>
      </c>
      <c r="E93" s="2">
        <v>560.045342</v>
      </c>
      <c r="F93" s="46" t="s">
        <v>997</v>
      </c>
      <c r="G93" s="47" t="s">
        <v>7</v>
      </c>
      <c r="H93" s="2">
        <v>465.114</v>
      </c>
      <c r="I93" s="2">
        <v>396.577</v>
      </c>
      <c r="J93" s="2">
        <f t="shared" si="1"/>
        <v>-68.53699999999998</v>
      </c>
      <c r="K93" s="2">
        <v>-68.537</v>
      </c>
      <c r="L93" s="21" t="s">
        <v>663</v>
      </c>
      <c r="M93" s="1" t="s">
        <v>402</v>
      </c>
      <c r="N93" s="1"/>
      <c r="O93" s="1" t="s">
        <v>618</v>
      </c>
      <c r="P93" s="12" t="s">
        <v>1346</v>
      </c>
      <c r="Q93" s="1" t="s">
        <v>750</v>
      </c>
      <c r="R93" s="16" t="s">
        <v>1082</v>
      </c>
      <c r="S93" s="58" t="s">
        <v>440</v>
      </c>
      <c r="T93" s="23"/>
    </row>
    <row r="94" spans="1:20" ht="48" customHeight="1">
      <c r="A94" s="17">
        <v>78</v>
      </c>
      <c r="B94" s="1" t="s">
        <v>722</v>
      </c>
      <c r="C94" s="2">
        <v>203.428</v>
      </c>
      <c r="D94" s="2">
        <v>203.428</v>
      </c>
      <c r="E94" s="2">
        <v>191.108378</v>
      </c>
      <c r="F94" s="46" t="s">
        <v>997</v>
      </c>
      <c r="G94" s="47" t="s">
        <v>7</v>
      </c>
      <c r="H94" s="2">
        <v>194.794</v>
      </c>
      <c r="I94" s="2">
        <v>173.655</v>
      </c>
      <c r="J94" s="2">
        <f t="shared" si="1"/>
        <v>-21.13900000000001</v>
      </c>
      <c r="K94" s="2">
        <v>-21.139</v>
      </c>
      <c r="L94" s="21" t="s">
        <v>663</v>
      </c>
      <c r="M94" s="1" t="s">
        <v>824</v>
      </c>
      <c r="N94" s="1"/>
      <c r="O94" s="1" t="s">
        <v>618</v>
      </c>
      <c r="P94" s="12" t="s">
        <v>284</v>
      </c>
      <c r="Q94" s="1" t="s">
        <v>1125</v>
      </c>
      <c r="R94" s="16" t="s">
        <v>1082</v>
      </c>
      <c r="S94" s="58" t="s">
        <v>440</v>
      </c>
      <c r="T94" s="23"/>
    </row>
    <row r="95" spans="1:20" ht="48" customHeight="1">
      <c r="A95" s="17">
        <v>79</v>
      </c>
      <c r="B95" s="1" t="s">
        <v>723</v>
      </c>
      <c r="C95" s="2">
        <v>882.9</v>
      </c>
      <c r="D95" s="2">
        <v>881.104</v>
      </c>
      <c r="E95" s="2">
        <v>790.19396</v>
      </c>
      <c r="F95" s="46" t="s">
        <v>997</v>
      </c>
      <c r="G95" s="47" t="s">
        <v>7</v>
      </c>
      <c r="H95" s="2">
        <v>949.699</v>
      </c>
      <c r="I95" s="2">
        <v>1108.107</v>
      </c>
      <c r="J95" s="2">
        <f t="shared" si="1"/>
        <v>158.40800000000002</v>
      </c>
      <c r="K95" s="2">
        <v>-20.202</v>
      </c>
      <c r="L95" s="21" t="s">
        <v>663</v>
      </c>
      <c r="M95" s="1" t="s">
        <v>104</v>
      </c>
      <c r="N95" s="1"/>
      <c r="O95" s="1" t="s">
        <v>618</v>
      </c>
      <c r="P95" s="12" t="s">
        <v>545</v>
      </c>
      <c r="Q95" s="1" t="s">
        <v>968</v>
      </c>
      <c r="R95" s="16" t="s">
        <v>1082</v>
      </c>
      <c r="S95" s="58" t="s">
        <v>440</v>
      </c>
      <c r="T95" s="23"/>
    </row>
    <row r="96" spans="1:20" ht="48" customHeight="1">
      <c r="A96" s="17">
        <v>80</v>
      </c>
      <c r="B96" s="1" t="s">
        <v>275</v>
      </c>
      <c r="C96" s="2">
        <v>59.458</v>
      </c>
      <c r="D96" s="2">
        <v>59.458</v>
      </c>
      <c r="E96" s="2">
        <v>55.787881</v>
      </c>
      <c r="F96" s="46" t="s">
        <v>997</v>
      </c>
      <c r="G96" s="47" t="s">
        <v>7</v>
      </c>
      <c r="H96" s="2">
        <v>58.269</v>
      </c>
      <c r="I96" s="2">
        <v>54.345</v>
      </c>
      <c r="J96" s="2">
        <f t="shared" si="1"/>
        <v>-3.9239999999999995</v>
      </c>
      <c r="K96" s="2">
        <v>-3.924</v>
      </c>
      <c r="L96" s="21" t="s">
        <v>663</v>
      </c>
      <c r="M96" s="1" t="s">
        <v>110</v>
      </c>
      <c r="N96" s="1"/>
      <c r="O96" s="1" t="s">
        <v>618</v>
      </c>
      <c r="P96" s="12" t="s">
        <v>209</v>
      </c>
      <c r="Q96" s="1" t="s">
        <v>961</v>
      </c>
      <c r="R96" s="16" t="s">
        <v>1082</v>
      </c>
      <c r="S96" s="58" t="s">
        <v>440</v>
      </c>
      <c r="T96" s="23"/>
    </row>
    <row r="97" spans="1:20" ht="48" customHeight="1">
      <c r="A97" s="17">
        <v>81</v>
      </c>
      <c r="B97" s="1" t="s">
        <v>724</v>
      </c>
      <c r="C97" s="2">
        <v>46.066</v>
      </c>
      <c r="D97" s="2">
        <v>46.066</v>
      </c>
      <c r="E97" s="2">
        <v>44.783357</v>
      </c>
      <c r="F97" s="46" t="s">
        <v>997</v>
      </c>
      <c r="G97" s="47" t="s">
        <v>7</v>
      </c>
      <c r="H97" s="2">
        <v>45.137</v>
      </c>
      <c r="I97" s="2">
        <v>40.207</v>
      </c>
      <c r="J97" s="2">
        <f t="shared" si="1"/>
        <v>-4.93</v>
      </c>
      <c r="K97" s="2">
        <v>-4.93</v>
      </c>
      <c r="L97" s="21" t="s">
        <v>663</v>
      </c>
      <c r="M97" s="1" t="s">
        <v>111</v>
      </c>
      <c r="N97" s="1"/>
      <c r="O97" s="1" t="s">
        <v>618</v>
      </c>
      <c r="P97" s="12" t="s">
        <v>1348</v>
      </c>
      <c r="Q97" s="1" t="s">
        <v>1123</v>
      </c>
      <c r="R97" s="16" t="s">
        <v>1082</v>
      </c>
      <c r="S97" s="58" t="s">
        <v>440</v>
      </c>
      <c r="T97" s="23"/>
    </row>
    <row r="98" spans="1:20" ht="60" customHeight="1">
      <c r="A98" s="17">
        <v>82</v>
      </c>
      <c r="B98" s="1" t="s">
        <v>725</v>
      </c>
      <c r="C98" s="2">
        <v>18.957</v>
      </c>
      <c r="D98" s="2">
        <v>18.957</v>
      </c>
      <c r="E98" s="2">
        <v>18.236747</v>
      </c>
      <c r="F98" s="46" t="s">
        <v>997</v>
      </c>
      <c r="G98" s="47" t="s">
        <v>7</v>
      </c>
      <c r="H98" s="2">
        <v>18.49</v>
      </c>
      <c r="I98" s="2">
        <v>16.527</v>
      </c>
      <c r="J98" s="2">
        <f t="shared" si="1"/>
        <v>-1.9629999999999974</v>
      </c>
      <c r="K98" s="2">
        <v>-1.963</v>
      </c>
      <c r="L98" s="21" t="s">
        <v>663</v>
      </c>
      <c r="M98" s="1" t="s">
        <v>112</v>
      </c>
      <c r="N98" s="1"/>
      <c r="O98" s="1" t="s">
        <v>618</v>
      </c>
      <c r="P98" s="12" t="s">
        <v>459</v>
      </c>
      <c r="Q98" s="1" t="s">
        <v>627</v>
      </c>
      <c r="R98" s="16" t="s">
        <v>1082</v>
      </c>
      <c r="S98" s="58" t="s">
        <v>440</v>
      </c>
      <c r="T98" s="23"/>
    </row>
    <row r="99" spans="1:20" ht="48" customHeight="1">
      <c r="A99" s="17">
        <v>83</v>
      </c>
      <c r="B99" s="1" t="s">
        <v>221</v>
      </c>
      <c r="C99" s="2">
        <v>109.194</v>
      </c>
      <c r="D99" s="2">
        <v>111.351228</v>
      </c>
      <c r="E99" s="2">
        <v>98.858125</v>
      </c>
      <c r="F99" s="46" t="s">
        <v>997</v>
      </c>
      <c r="G99" s="47" t="s">
        <v>554</v>
      </c>
      <c r="H99" s="2">
        <v>92.047</v>
      </c>
      <c r="I99" s="48">
        <v>82.842</v>
      </c>
      <c r="J99" s="2">
        <f t="shared" si="1"/>
        <v>-9.204999999999998</v>
      </c>
      <c r="K99" s="2">
        <v>-9.205</v>
      </c>
      <c r="L99" s="21" t="s">
        <v>663</v>
      </c>
      <c r="M99" s="1" t="s">
        <v>263</v>
      </c>
      <c r="N99" s="1"/>
      <c r="O99" s="1" t="s">
        <v>840</v>
      </c>
      <c r="P99" s="12" t="s">
        <v>545</v>
      </c>
      <c r="Q99" s="1" t="s">
        <v>968</v>
      </c>
      <c r="R99" s="16" t="s">
        <v>1082</v>
      </c>
      <c r="S99" s="58" t="s">
        <v>1262</v>
      </c>
      <c r="T99" s="23"/>
    </row>
    <row r="100" spans="1:20" ht="48" customHeight="1">
      <c r="A100" s="17">
        <v>84</v>
      </c>
      <c r="B100" s="1" t="s">
        <v>787</v>
      </c>
      <c r="C100" s="2">
        <v>76.366</v>
      </c>
      <c r="D100" s="2">
        <v>77.968981</v>
      </c>
      <c r="E100" s="2">
        <v>59.821196</v>
      </c>
      <c r="F100" s="46" t="s">
        <v>997</v>
      </c>
      <c r="G100" s="47" t="s">
        <v>1087</v>
      </c>
      <c r="H100" s="2">
        <v>44.233</v>
      </c>
      <c r="I100" s="48">
        <v>39.665</v>
      </c>
      <c r="J100" s="2">
        <f t="shared" si="1"/>
        <v>-4.567999999999998</v>
      </c>
      <c r="K100" s="2">
        <v>-4.568</v>
      </c>
      <c r="L100" s="21" t="s">
        <v>663</v>
      </c>
      <c r="M100" s="1" t="s">
        <v>898</v>
      </c>
      <c r="N100" s="1"/>
      <c r="O100" s="1" t="s">
        <v>840</v>
      </c>
      <c r="P100" s="12" t="s">
        <v>545</v>
      </c>
      <c r="Q100" s="1" t="s">
        <v>968</v>
      </c>
      <c r="R100" s="16" t="s">
        <v>1082</v>
      </c>
      <c r="S100" s="58" t="s">
        <v>1262</v>
      </c>
      <c r="T100" s="23"/>
    </row>
    <row r="101" spans="1:20" ht="48" customHeight="1">
      <c r="A101" s="17">
        <v>85</v>
      </c>
      <c r="B101" s="1" t="s">
        <v>515</v>
      </c>
      <c r="C101" s="2">
        <v>15.337</v>
      </c>
      <c r="D101" s="2">
        <v>15.337</v>
      </c>
      <c r="E101" s="2">
        <v>10.862007</v>
      </c>
      <c r="F101" s="46" t="s">
        <v>997</v>
      </c>
      <c r="G101" s="47" t="s">
        <v>1087</v>
      </c>
      <c r="H101" s="2">
        <v>12.639</v>
      </c>
      <c r="I101" s="48">
        <v>230.575</v>
      </c>
      <c r="J101" s="2">
        <f t="shared" si="1"/>
        <v>217.93599999999998</v>
      </c>
      <c r="K101" s="2">
        <v>-2.261</v>
      </c>
      <c r="L101" s="21" t="s">
        <v>663</v>
      </c>
      <c r="M101" s="1" t="s">
        <v>1000</v>
      </c>
      <c r="N101" s="1"/>
      <c r="O101" s="1" t="s">
        <v>840</v>
      </c>
      <c r="P101" s="12" t="s">
        <v>545</v>
      </c>
      <c r="Q101" s="1" t="s">
        <v>968</v>
      </c>
      <c r="R101" s="16" t="s">
        <v>1082</v>
      </c>
      <c r="S101" s="58" t="s">
        <v>1262</v>
      </c>
      <c r="T101" s="23"/>
    </row>
    <row r="102" spans="1:20" ht="48" customHeight="1">
      <c r="A102" s="17">
        <v>86</v>
      </c>
      <c r="B102" s="1" t="s">
        <v>294</v>
      </c>
      <c r="C102" s="2">
        <v>14.687</v>
      </c>
      <c r="D102" s="2">
        <v>60.815023</v>
      </c>
      <c r="E102" s="2">
        <v>55.456397</v>
      </c>
      <c r="F102" s="46"/>
      <c r="G102" s="47" t="s">
        <v>1239</v>
      </c>
      <c r="H102" s="2">
        <v>0</v>
      </c>
      <c r="I102" s="49">
        <v>0</v>
      </c>
      <c r="J102" s="2">
        <f t="shared" si="1"/>
        <v>0</v>
      </c>
      <c r="K102" s="2">
        <v>0</v>
      </c>
      <c r="L102" s="21" t="s">
        <v>872</v>
      </c>
      <c r="M102" s="1" t="s">
        <v>885</v>
      </c>
      <c r="N102" s="1"/>
      <c r="O102" s="1" t="s">
        <v>840</v>
      </c>
      <c r="P102" s="12" t="s">
        <v>545</v>
      </c>
      <c r="Q102" s="1" t="s">
        <v>968</v>
      </c>
      <c r="R102" s="16" t="s">
        <v>1082</v>
      </c>
      <c r="S102" s="58" t="s">
        <v>1262</v>
      </c>
      <c r="T102" s="23"/>
    </row>
    <row r="103" spans="1:20" ht="48" customHeight="1">
      <c r="A103" s="17">
        <v>87</v>
      </c>
      <c r="B103" s="1" t="s">
        <v>295</v>
      </c>
      <c r="C103" s="2">
        <v>2856.116</v>
      </c>
      <c r="D103" s="2">
        <v>2578.748</v>
      </c>
      <c r="E103" s="2">
        <v>2141.287629</v>
      </c>
      <c r="F103" s="46" t="s">
        <v>997</v>
      </c>
      <c r="G103" s="47" t="s">
        <v>7</v>
      </c>
      <c r="H103" s="2">
        <v>3337.379</v>
      </c>
      <c r="I103" s="48">
        <v>4914.408</v>
      </c>
      <c r="J103" s="2">
        <f t="shared" si="1"/>
        <v>1577.0290000000005</v>
      </c>
      <c r="K103" s="2">
        <v>-34.57</v>
      </c>
      <c r="L103" s="21" t="s">
        <v>663</v>
      </c>
      <c r="M103" s="1" t="s">
        <v>1001</v>
      </c>
      <c r="N103" s="1"/>
      <c r="O103" s="1" t="s">
        <v>840</v>
      </c>
      <c r="P103" s="12" t="s">
        <v>545</v>
      </c>
      <c r="Q103" s="1" t="s">
        <v>968</v>
      </c>
      <c r="R103" s="16" t="s">
        <v>1082</v>
      </c>
      <c r="S103" s="58" t="s">
        <v>1262</v>
      </c>
      <c r="T103" s="23"/>
    </row>
    <row r="104" spans="1:20" ht="48" customHeight="1">
      <c r="A104" s="17">
        <v>88</v>
      </c>
      <c r="B104" s="1" t="s">
        <v>296</v>
      </c>
      <c r="C104" s="2">
        <v>20.86</v>
      </c>
      <c r="D104" s="2">
        <v>20.86</v>
      </c>
      <c r="E104" s="2">
        <v>10.895233</v>
      </c>
      <c r="F104" s="46" t="s">
        <v>997</v>
      </c>
      <c r="G104" s="47" t="s">
        <v>377</v>
      </c>
      <c r="H104" s="2">
        <v>10.43</v>
      </c>
      <c r="I104" s="48">
        <v>45</v>
      </c>
      <c r="J104" s="2">
        <f t="shared" si="1"/>
        <v>34.57</v>
      </c>
      <c r="K104" s="2">
        <v>0</v>
      </c>
      <c r="L104" s="21" t="s">
        <v>664</v>
      </c>
      <c r="M104" s="1" t="s">
        <v>1002</v>
      </c>
      <c r="N104" s="1"/>
      <c r="O104" s="1" t="s">
        <v>840</v>
      </c>
      <c r="P104" s="12" t="s">
        <v>545</v>
      </c>
      <c r="Q104" s="1" t="s">
        <v>968</v>
      </c>
      <c r="R104" s="16" t="s">
        <v>1082</v>
      </c>
      <c r="S104" s="58" t="s">
        <v>1262</v>
      </c>
      <c r="T104" s="23"/>
    </row>
    <row r="105" spans="1:20" ht="48" customHeight="1">
      <c r="A105" s="17">
        <v>89</v>
      </c>
      <c r="B105" s="1" t="s">
        <v>297</v>
      </c>
      <c r="C105" s="2">
        <v>102.975</v>
      </c>
      <c r="D105" s="2">
        <v>106.171694</v>
      </c>
      <c r="E105" s="2">
        <v>80.01486</v>
      </c>
      <c r="F105" s="46" t="s">
        <v>997</v>
      </c>
      <c r="G105" s="47" t="s">
        <v>1087</v>
      </c>
      <c r="H105" s="2">
        <v>76.435</v>
      </c>
      <c r="I105" s="48">
        <v>64.555</v>
      </c>
      <c r="J105" s="2">
        <f t="shared" si="1"/>
        <v>-11.879999999999995</v>
      </c>
      <c r="K105" s="2">
        <v>-11.88</v>
      </c>
      <c r="L105" s="21" t="s">
        <v>663</v>
      </c>
      <c r="M105" s="1" t="s">
        <v>898</v>
      </c>
      <c r="N105" s="1"/>
      <c r="O105" s="1" t="s">
        <v>840</v>
      </c>
      <c r="P105" s="12" t="s">
        <v>545</v>
      </c>
      <c r="Q105" s="1" t="s">
        <v>968</v>
      </c>
      <c r="R105" s="16" t="s">
        <v>1082</v>
      </c>
      <c r="S105" s="58" t="s">
        <v>1262</v>
      </c>
      <c r="T105" s="23"/>
    </row>
    <row r="106" spans="1:20" ht="48" customHeight="1">
      <c r="A106" s="17">
        <v>90</v>
      </c>
      <c r="B106" s="1" t="s">
        <v>298</v>
      </c>
      <c r="C106" s="2">
        <v>18.501</v>
      </c>
      <c r="D106" s="2">
        <v>18.501</v>
      </c>
      <c r="E106" s="2">
        <v>10.862164</v>
      </c>
      <c r="F106" s="46" t="s">
        <v>997</v>
      </c>
      <c r="G106" s="47" t="s">
        <v>1087</v>
      </c>
      <c r="H106" s="2">
        <v>12.35</v>
      </c>
      <c r="I106" s="48">
        <v>10.445</v>
      </c>
      <c r="J106" s="2">
        <f t="shared" si="1"/>
        <v>-1.9049999999999994</v>
      </c>
      <c r="K106" s="2">
        <v>-1.905</v>
      </c>
      <c r="L106" s="21" t="s">
        <v>663</v>
      </c>
      <c r="M106" s="1" t="s">
        <v>898</v>
      </c>
      <c r="N106" s="1"/>
      <c r="O106" s="1" t="s">
        <v>840</v>
      </c>
      <c r="P106" s="12" t="s">
        <v>545</v>
      </c>
      <c r="Q106" s="1" t="s">
        <v>968</v>
      </c>
      <c r="R106" s="16" t="s">
        <v>1082</v>
      </c>
      <c r="S106" s="58" t="s">
        <v>1262</v>
      </c>
      <c r="T106" s="23"/>
    </row>
    <row r="107" spans="1:20" ht="48" customHeight="1">
      <c r="A107" s="17">
        <v>91</v>
      </c>
      <c r="B107" s="1" t="s">
        <v>299</v>
      </c>
      <c r="C107" s="2">
        <v>13.318</v>
      </c>
      <c r="D107" s="2">
        <v>13.318</v>
      </c>
      <c r="E107" s="2">
        <v>8.753295</v>
      </c>
      <c r="F107" s="46" t="s">
        <v>997</v>
      </c>
      <c r="G107" s="47" t="s">
        <v>1087</v>
      </c>
      <c r="H107" s="2">
        <v>11.001</v>
      </c>
      <c r="I107" s="48">
        <v>8.889</v>
      </c>
      <c r="J107" s="2">
        <f t="shared" si="1"/>
        <v>-2.112</v>
      </c>
      <c r="K107" s="2">
        <v>-1.821</v>
      </c>
      <c r="L107" s="21" t="s">
        <v>663</v>
      </c>
      <c r="M107" s="1" t="s">
        <v>1003</v>
      </c>
      <c r="N107" s="1"/>
      <c r="O107" s="1" t="s">
        <v>840</v>
      </c>
      <c r="P107" s="12" t="s">
        <v>545</v>
      </c>
      <c r="Q107" s="1" t="s">
        <v>968</v>
      </c>
      <c r="R107" s="16" t="s">
        <v>1082</v>
      </c>
      <c r="S107" s="58" t="s">
        <v>1262</v>
      </c>
      <c r="T107" s="23"/>
    </row>
    <row r="108" spans="1:20" ht="48.75" customHeight="1">
      <c r="A108" s="17">
        <v>92</v>
      </c>
      <c r="B108" s="1" t="s">
        <v>727</v>
      </c>
      <c r="C108" s="2">
        <v>172.272</v>
      </c>
      <c r="D108" s="2">
        <v>172.272</v>
      </c>
      <c r="E108" s="2">
        <v>148.810435</v>
      </c>
      <c r="F108" s="46" t="s">
        <v>997</v>
      </c>
      <c r="G108" s="47" t="s">
        <v>1087</v>
      </c>
      <c r="H108" s="2">
        <v>141.682</v>
      </c>
      <c r="I108" s="48">
        <v>127.009</v>
      </c>
      <c r="J108" s="2">
        <f t="shared" si="1"/>
        <v>-14.672999999999988</v>
      </c>
      <c r="K108" s="2">
        <v>-3.794</v>
      </c>
      <c r="L108" s="21" t="s">
        <v>663</v>
      </c>
      <c r="M108" s="1" t="s">
        <v>914</v>
      </c>
      <c r="N108" s="1"/>
      <c r="O108" s="1" t="s">
        <v>840</v>
      </c>
      <c r="P108" s="12" t="s">
        <v>545</v>
      </c>
      <c r="Q108" s="1" t="s">
        <v>968</v>
      </c>
      <c r="R108" s="16" t="s">
        <v>1082</v>
      </c>
      <c r="S108" s="58" t="s">
        <v>343</v>
      </c>
      <c r="T108" s="23"/>
    </row>
    <row r="109" spans="1:20" ht="48.75" customHeight="1">
      <c r="A109" s="17">
        <v>93</v>
      </c>
      <c r="B109" s="1" t="s">
        <v>199</v>
      </c>
      <c r="C109" s="2">
        <v>8.154</v>
      </c>
      <c r="D109" s="2">
        <v>8.154</v>
      </c>
      <c r="E109" s="2">
        <v>4.543711</v>
      </c>
      <c r="F109" s="46" t="s">
        <v>997</v>
      </c>
      <c r="G109" s="47" t="s">
        <v>1087</v>
      </c>
      <c r="H109" s="2">
        <v>8.074</v>
      </c>
      <c r="I109" s="48">
        <v>5.678</v>
      </c>
      <c r="J109" s="2">
        <f t="shared" si="1"/>
        <v>-2.396</v>
      </c>
      <c r="K109" s="2">
        <v>-2.396</v>
      </c>
      <c r="L109" s="21" t="s">
        <v>663</v>
      </c>
      <c r="M109" s="1" t="s">
        <v>915</v>
      </c>
      <c r="N109" s="1"/>
      <c r="O109" s="1" t="s">
        <v>840</v>
      </c>
      <c r="P109" s="12" t="s">
        <v>545</v>
      </c>
      <c r="Q109" s="1" t="s">
        <v>968</v>
      </c>
      <c r="R109" s="16" t="s">
        <v>1082</v>
      </c>
      <c r="S109" s="58" t="s">
        <v>343</v>
      </c>
      <c r="T109" s="23"/>
    </row>
    <row r="110" spans="1:20" ht="48" customHeight="1">
      <c r="A110" s="17">
        <v>94</v>
      </c>
      <c r="B110" s="1" t="s">
        <v>300</v>
      </c>
      <c r="C110" s="2">
        <v>7.878</v>
      </c>
      <c r="D110" s="2">
        <v>7.878</v>
      </c>
      <c r="E110" s="2">
        <v>6.955757</v>
      </c>
      <c r="F110" s="46" t="s">
        <v>997</v>
      </c>
      <c r="G110" s="47" t="s">
        <v>554</v>
      </c>
      <c r="H110" s="2">
        <v>8.267</v>
      </c>
      <c r="I110" s="48">
        <v>7.914</v>
      </c>
      <c r="J110" s="2">
        <f t="shared" si="1"/>
        <v>-0.35299999999999976</v>
      </c>
      <c r="K110" s="2">
        <v>-0.353</v>
      </c>
      <c r="L110" s="21" t="s">
        <v>663</v>
      </c>
      <c r="M110" s="1" t="s">
        <v>1163</v>
      </c>
      <c r="N110" s="1"/>
      <c r="O110" s="1" t="s">
        <v>840</v>
      </c>
      <c r="P110" s="12" t="s">
        <v>545</v>
      </c>
      <c r="Q110" s="1" t="s">
        <v>968</v>
      </c>
      <c r="R110" s="16" t="s">
        <v>1082</v>
      </c>
      <c r="S110" s="58" t="s">
        <v>1262</v>
      </c>
      <c r="T110" s="23"/>
    </row>
    <row r="111" spans="1:20" ht="48" customHeight="1">
      <c r="A111" s="17">
        <v>95</v>
      </c>
      <c r="B111" s="1" t="s">
        <v>301</v>
      </c>
      <c r="C111" s="2">
        <v>32.693</v>
      </c>
      <c r="D111" s="2">
        <v>32.693</v>
      </c>
      <c r="E111" s="2">
        <v>32.468986</v>
      </c>
      <c r="F111" s="46" t="s">
        <v>336</v>
      </c>
      <c r="G111" s="47" t="s">
        <v>88</v>
      </c>
      <c r="H111" s="2">
        <v>29.424</v>
      </c>
      <c r="I111" s="48">
        <v>29.424</v>
      </c>
      <c r="J111" s="2">
        <f t="shared" si="1"/>
        <v>0</v>
      </c>
      <c r="K111" s="2">
        <v>0</v>
      </c>
      <c r="L111" s="21" t="s">
        <v>336</v>
      </c>
      <c r="M111" s="1" t="s">
        <v>498</v>
      </c>
      <c r="N111" s="1"/>
      <c r="O111" s="1" t="s">
        <v>840</v>
      </c>
      <c r="P111" s="12" t="s">
        <v>545</v>
      </c>
      <c r="Q111" s="1" t="s">
        <v>968</v>
      </c>
      <c r="R111" s="16" t="s">
        <v>1082</v>
      </c>
      <c r="S111" s="58" t="s">
        <v>1262</v>
      </c>
      <c r="T111" s="23"/>
    </row>
    <row r="112" spans="1:20" ht="48" customHeight="1">
      <c r="A112" s="17">
        <v>96</v>
      </c>
      <c r="B112" s="1" t="s">
        <v>302</v>
      </c>
      <c r="C112" s="2">
        <v>37.492</v>
      </c>
      <c r="D112" s="2">
        <v>37.492</v>
      </c>
      <c r="E112" s="2">
        <v>27.83411</v>
      </c>
      <c r="F112" s="46" t="s">
        <v>997</v>
      </c>
      <c r="G112" s="47" t="s">
        <v>1087</v>
      </c>
      <c r="H112" s="2">
        <v>35.579</v>
      </c>
      <c r="I112" s="48">
        <v>33.429</v>
      </c>
      <c r="J112" s="2">
        <f t="shared" si="1"/>
        <v>-2.1499999999999986</v>
      </c>
      <c r="K112" s="2">
        <v>-2.15</v>
      </c>
      <c r="L112" s="21" t="s">
        <v>663</v>
      </c>
      <c r="M112" s="1" t="s">
        <v>1004</v>
      </c>
      <c r="N112" s="1"/>
      <c r="O112" s="1" t="s">
        <v>840</v>
      </c>
      <c r="P112" s="12" t="s">
        <v>545</v>
      </c>
      <c r="Q112" s="1" t="s">
        <v>968</v>
      </c>
      <c r="R112" s="16" t="s">
        <v>1082</v>
      </c>
      <c r="S112" s="58" t="s">
        <v>1262</v>
      </c>
      <c r="T112" s="23"/>
    </row>
    <row r="113" spans="1:20" ht="48" customHeight="1">
      <c r="A113" s="17">
        <v>97</v>
      </c>
      <c r="B113" s="1" t="s">
        <v>303</v>
      </c>
      <c r="C113" s="2">
        <v>138.971</v>
      </c>
      <c r="D113" s="2">
        <v>138.971</v>
      </c>
      <c r="E113" s="2">
        <v>109.187669</v>
      </c>
      <c r="F113" s="46" t="s">
        <v>997</v>
      </c>
      <c r="G113" s="47" t="s">
        <v>1087</v>
      </c>
      <c r="H113" s="2">
        <v>128.662</v>
      </c>
      <c r="I113" s="48">
        <v>110.65</v>
      </c>
      <c r="J113" s="2">
        <f t="shared" si="1"/>
        <v>-18.012</v>
      </c>
      <c r="K113" s="2">
        <v>-18.012</v>
      </c>
      <c r="L113" s="21" t="s">
        <v>663</v>
      </c>
      <c r="M113" s="1" t="s">
        <v>645</v>
      </c>
      <c r="N113" s="1"/>
      <c r="O113" s="1" t="s">
        <v>840</v>
      </c>
      <c r="P113" s="12" t="s">
        <v>545</v>
      </c>
      <c r="Q113" s="1" t="s">
        <v>968</v>
      </c>
      <c r="R113" s="16" t="s">
        <v>1082</v>
      </c>
      <c r="S113" s="58" t="s">
        <v>1262</v>
      </c>
      <c r="T113" s="23"/>
    </row>
    <row r="114" spans="1:20" ht="48" customHeight="1">
      <c r="A114" s="17">
        <v>98</v>
      </c>
      <c r="B114" s="1" t="s">
        <v>304</v>
      </c>
      <c r="C114" s="2">
        <v>40627.637</v>
      </c>
      <c r="D114" s="2">
        <v>40627.637</v>
      </c>
      <c r="E114" s="2">
        <v>39929.027133</v>
      </c>
      <c r="F114" s="46" t="s">
        <v>336</v>
      </c>
      <c r="G114" s="47" t="s">
        <v>1033</v>
      </c>
      <c r="H114" s="2">
        <v>41252.637</v>
      </c>
      <c r="I114" s="48">
        <v>41366.637</v>
      </c>
      <c r="J114" s="2">
        <f t="shared" si="1"/>
        <v>114</v>
      </c>
      <c r="K114" s="2">
        <v>0</v>
      </c>
      <c r="L114" s="21" t="s">
        <v>336</v>
      </c>
      <c r="M114" s="1" t="s">
        <v>498</v>
      </c>
      <c r="N114" s="1"/>
      <c r="O114" s="1" t="s">
        <v>840</v>
      </c>
      <c r="P114" s="12" t="s">
        <v>545</v>
      </c>
      <c r="Q114" s="1" t="s">
        <v>968</v>
      </c>
      <c r="R114" s="16" t="s">
        <v>1082</v>
      </c>
      <c r="S114" s="58" t="s">
        <v>1262</v>
      </c>
      <c r="T114" s="23"/>
    </row>
    <row r="115" spans="1:20" ht="48" customHeight="1">
      <c r="A115" s="17">
        <v>99</v>
      </c>
      <c r="B115" s="1" t="s">
        <v>733</v>
      </c>
      <c r="C115" s="2">
        <v>23.241</v>
      </c>
      <c r="D115" s="2">
        <v>23.241</v>
      </c>
      <c r="E115" s="2">
        <v>23.855107</v>
      </c>
      <c r="F115" s="46" t="s">
        <v>997</v>
      </c>
      <c r="G115" s="47" t="s">
        <v>554</v>
      </c>
      <c r="H115" s="2">
        <v>22.468</v>
      </c>
      <c r="I115" s="50">
        <v>22.468</v>
      </c>
      <c r="J115" s="2">
        <f t="shared" si="1"/>
        <v>0</v>
      </c>
      <c r="K115" s="2">
        <v>-0.022</v>
      </c>
      <c r="L115" s="21" t="s">
        <v>663</v>
      </c>
      <c r="M115" s="1" t="s">
        <v>489</v>
      </c>
      <c r="N115" s="1"/>
      <c r="O115" s="1" t="s">
        <v>840</v>
      </c>
      <c r="P115" s="12" t="s">
        <v>545</v>
      </c>
      <c r="Q115" s="1" t="s">
        <v>968</v>
      </c>
      <c r="R115" s="16" t="s">
        <v>1082</v>
      </c>
      <c r="S115" s="58" t="s">
        <v>1262</v>
      </c>
      <c r="T115" s="23"/>
    </row>
    <row r="116" spans="1:20" ht="48" customHeight="1">
      <c r="A116" s="17">
        <v>100</v>
      </c>
      <c r="B116" s="1" t="s">
        <v>1203</v>
      </c>
      <c r="C116" s="2">
        <v>9.908</v>
      </c>
      <c r="D116" s="2">
        <v>9.908</v>
      </c>
      <c r="E116" s="2">
        <v>5.759642</v>
      </c>
      <c r="F116" s="46" t="s">
        <v>997</v>
      </c>
      <c r="G116" s="47" t="s">
        <v>1087</v>
      </c>
      <c r="H116" s="2">
        <v>8.551</v>
      </c>
      <c r="I116" s="50">
        <v>6.547</v>
      </c>
      <c r="J116" s="2">
        <f t="shared" si="1"/>
        <v>-2.0040000000000004</v>
      </c>
      <c r="K116" s="2">
        <v>-2.004</v>
      </c>
      <c r="L116" s="21" t="s">
        <v>663</v>
      </c>
      <c r="M116" s="1" t="s">
        <v>154</v>
      </c>
      <c r="N116" s="1"/>
      <c r="O116" s="1" t="s">
        <v>840</v>
      </c>
      <c r="P116" s="12" t="s">
        <v>545</v>
      </c>
      <c r="Q116" s="1" t="s">
        <v>968</v>
      </c>
      <c r="R116" s="16" t="s">
        <v>1082</v>
      </c>
      <c r="S116" s="58" t="s">
        <v>1262</v>
      </c>
      <c r="T116" s="23"/>
    </row>
    <row r="117" spans="1:20" ht="48" customHeight="1">
      <c r="A117" s="17">
        <v>101</v>
      </c>
      <c r="B117" s="1" t="s">
        <v>786</v>
      </c>
      <c r="C117" s="2">
        <v>25.5</v>
      </c>
      <c r="D117" s="2">
        <v>26.179</v>
      </c>
      <c r="E117" s="2">
        <v>26.179</v>
      </c>
      <c r="F117" s="46" t="s">
        <v>336</v>
      </c>
      <c r="G117" s="47" t="s">
        <v>88</v>
      </c>
      <c r="H117" s="2">
        <v>25.334</v>
      </c>
      <c r="I117" s="50">
        <v>25.334</v>
      </c>
      <c r="J117" s="2">
        <f t="shared" si="1"/>
        <v>0</v>
      </c>
      <c r="K117" s="2">
        <v>0</v>
      </c>
      <c r="L117" s="21" t="s">
        <v>336</v>
      </c>
      <c r="M117" s="1" t="s">
        <v>498</v>
      </c>
      <c r="N117" s="1"/>
      <c r="O117" s="1" t="s">
        <v>840</v>
      </c>
      <c r="P117" s="12" t="s">
        <v>545</v>
      </c>
      <c r="Q117" s="1" t="s">
        <v>968</v>
      </c>
      <c r="R117" s="16" t="s">
        <v>1082</v>
      </c>
      <c r="S117" s="58" t="s">
        <v>1262</v>
      </c>
      <c r="T117" s="23"/>
    </row>
    <row r="118" spans="1:20" ht="48" customHeight="1">
      <c r="A118" s="17">
        <v>102</v>
      </c>
      <c r="B118" s="1" t="s">
        <v>788</v>
      </c>
      <c r="C118" s="2">
        <v>630.512</v>
      </c>
      <c r="D118" s="2">
        <v>630.512</v>
      </c>
      <c r="E118" s="2">
        <v>467.256818</v>
      </c>
      <c r="F118" s="46" t="s">
        <v>997</v>
      </c>
      <c r="G118" s="47" t="s">
        <v>1087</v>
      </c>
      <c r="H118" s="2">
        <v>630.512</v>
      </c>
      <c r="I118" s="48">
        <v>630.512</v>
      </c>
      <c r="J118" s="2">
        <f t="shared" si="1"/>
        <v>0</v>
      </c>
      <c r="K118" s="2">
        <v>-2.36</v>
      </c>
      <c r="L118" s="21" t="s">
        <v>663</v>
      </c>
      <c r="M118" s="1" t="s">
        <v>274</v>
      </c>
      <c r="N118" s="1"/>
      <c r="O118" s="1" t="s">
        <v>840</v>
      </c>
      <c r="P118" s="12" t="s">
        <v>547</v>
      </c>
      <c r="Q118" s="1" t="s">
        <v>961</v>
      </c>
      <c r="R118" s="16" t="s">
        <v>1082</v>
      </c>
      <c r="S118" s="58" t="s">
        <v>520</v>
      </c>
      <c r="T118" s="23"/>
    </row>
    <row r="119" spans="1:20" ht="48" customHeight="1">
      <c r="A119" s="17">
        <v>103</v>
      </c>
      <c r="B119" s="1" t="s">
        <v>972</v>
      </c>
      <c r="C119" s="2">
        <v>278.831</v>
      </c>
      <c r="D119" s="2">
        <v>278.831</v>
      </c>
      <c r="E119" s="2">
        <v>313.580895</v>
      </c>
      <c r="F119" s="46" t="s">
        <v>1096</v>
      </c>
      <c r="G119" s="47" t="s">
        <v>554</v>
      </c>
      <c r="H119" s="2">
        <v>226.686</v>
      </c>
      <c r="I119" s="48">
        <v>0</v>
      </c>
      <c r="J119" s="2">
        <f t="shared" si="1"/>
        <v>-226.686</v>
      </c>
      <c r="K119" s="2">
        <v>-226.686</v>
      </c>
      <c r="L119" s="21" t="s">
        <v>1096</v>
      </c>
      <c r="M119" s="1" t="s">
        <v>1096</v>
      </c>
      <c r="N119" s="1"/>
      <c r="O119" s="1" t="s">
        <v>840</v>
      </c>
      <c r="P119" s="12" t="s">
        <v>547</v>
      </c>
      <c r="Q119" s="1" t="s">
        <v>961</v>
      </c>
      <c r="R119" s="16" t="s">
        <v>1082</v>
      </c>
      <c r="S119" s="58" t="s">
        <v>520</v>
      </c>
      <c r="T119" s="23"/>
    </row>
    <row r="120" spans="1:20" ht="48" customHeight="1">
      <c r="A120" s="17">
        <v>104</v>
      </c>
      <c r="B120" s="1" t="s">
        <v>1019</v>
      </c>
      <c r="C120" s="2">
        <v>19.058</v>
      </c>
      <c r="D120" s="2">
        <v>19.058</v>
      </c>
      <c r="E120" s="2">
        <v>26.122702</v>
      </c>
      <c r="F120" s="46" t="s">
        <v>997</v>
      </c>
      <c r="G120" s="47" t="s">
        <v>7</v>
      </c>
      <c r="H120" s="2">
        <v>18.348</v>
      </c>
      <c r="I120" s="48">
        <v>34.513</v>
      </c>
      <c r="J120" s="2">
        <f t="shared" si="1"/>
        <v>16.165</v>
      </c>
      <c r="K120" s="2">
        <v>-5.649</v>
      </c>
      <c r="L120" s="21" t="s">
        <v>663</v>
      </c>
      <c r="M120" s="1" t="s">
        <v>918</v>
      </c>
      <c r="N120" s="1"/>
      <c r="O120" s="1" t="s">
        <v>840</v>
      </c>
      <c r="P120" s="12" t="s">
        <v>547</v>
      </c>
      <c r="Q120" s="1" t="s">
        <v>961</v>
      </c>
      <c r="R120" s="16" t="s">
        <v>1082</v>
      </c>
      <c r="S120" s="58" t="s">
        <v>520</v>
      </c>
      <c r="T120" s="23"/>
    </row>
    <row r="121" spans="1:20" ht="48" customHeight="1">
      <c r="A121" s="17">
        <v>105</v>
      </c>
      <c r="B121" s="1" t="s">
        <v>1020</v>
      </c>
      <c r="C121" s="2">
        <v>94.237</v>
      </c>
      <c r="D121" s="2">
        <v>94.237</v>
      </c>
      <c r="E121" s="2">
        <v>68.913081</v>
      </c>
      <c r="F121" s="46" t="s">
        <v>997</v>
      </c>
      <c r="G121" s="47" t="s">
        <v>1087</v>
      </c>
      <c r="H121" s="2">
        <v>84.813</v>
      </c>
      <c r="I121" s="48">
        <v>76.332</v>
      </c>
      <c r="J121" s="2">
        <f t="shared" si="1"/>
        <v>-8.481000000000009</v>
      </c>
      <c r="K121" s="2">
        <v>-8.481</v>
      </c>
      <c r="L121" s="21" t="s">
        <v>663</v>
      </c>
      <c r="M121" s="1" t="s">
        <v>919</v>
      </c>
      <c r="N121" s="1"/>
      <c r="O121" s="1" t="s">
        <v>840</v>
      </c>
      <c r="P121" s="12" t="s">
        <v>547</v>
      </c>
      <c r="Q121" s="1" t="s">
        <v>961</v>
      </c>
      <c r="R121" s="16" t="s">
        <v>1082</v>
      </c>
      <c r="S121" s="58" t="s">
        <v>520</v>
      </c>
      <c r="T121" s="23"/>
    </row>
    <row r="122" spans="1:20" ht="111" customHeight="1">
      <c r="A122" s="95">
        <v>106</v>
      </c>
      <c r="B122" s="97" t="s">
        <v>484</v>
      </c>
      <c r="C122" s="2">
        <v>3365.836</v>
      </c>
      <c r="D122" s="2">
        <v>3365.836</v>
      </c>
      <c r="E122" s="2">
        <v>1600.378507</v>
      </c>
      <c r="F122" s="99" t="s">
        <v>997</v>
      </c>
      <c r="G122" s="101" t="s">
        <v>281</v>
      </c>
      <c r="H122" s="2">
        <v>0</v>
      </c>
      <c r="I122" s="2">
        <v>0</v>
      </c>
      <c r="J122" s="2">
        <f t="shared" si="1"/>
        <v>0</v>
      </c>
      <c r="K122" s="2">
        <v>0</v>
      </c>
      <c r="L122" s="164" t="s">
        <v>663</v>
      </c>
      <c r="M122" s="97" t="s">
        <v>920</v>
      </c>
      <c r="N122" s="97" t="s">
        <v>671</v>
      </c>
      <c r="O122" s="1" t="s">
        <v>840</v>
      </c>
      <c r="P122" s="12" t="s">
        <v>547</v>
      </c>
      <c r="Q122" s="1" t="s">
        <v>961</v>
      </c>
      <c r="R122" s="16" t="s">
        <v>1082</v>
      </c>
      <c r="S122" s="58" t="s">
        <v>443</v>
      </c>
      <c r="T122" s="24"/>
    </row>
    <row r="123" spans="1:20" ht="60" customHeight="1">
      <c r="A123" s="96"/>
      <c r="B123" s="98"/>
      <c r="C123" s="2">
        <v>0</v>
      </c>
      <c r="D123" s="2">
        <v>0</v>
      </c>
      <c r="E123" s="2">
        <v>0</v>
      </c>
      <c r="F123" s="100"/>
      <c r="G123" s="98"/>
      <c r="H123" s="80">
        <v>4702.181</v>
      </c>
      <c r="I123" s="80">
        <v>4009.786</v>
      </c>
      <c r="J123" s="80">
        <f>I123-H123</f>
        <v>-692.3949999999995</v>
      </c>
      <c r="K123" s="80">
        <v>-692.395</v>
      </c>
      <c r="L123" s="100"/>
      <c r="M123" s="98"/>
      <c r="N123" s="98"/>
      <c r="O123" s="1" t="s">
        <v>806</v>
      </c>
      <c r="P123" s="12" t="s">
        <v>1083</v>
      </c>
      <c r="Q123" s="1" t="s">
        <v>1083</v>
      </c>
      <c r="R123" s="16" t="s">
        <v>1156</v>
      </c>
      <c r="S123" s="58" t="s">
        <v>53</v>
      </c>
      <c r="T123" s="24"/>
    </row>
    <row r="124" spans="1:20" ht="48" customHeight="1">
      <c r="A124" s="17">
        <v>107</v>
      </c>
      <c r="B124" s="1" t="s">
        <v>1021</v>
      </c>
      <c r="C124" s="2">
        <v>200.032</v>
      </c>
      <c r="D124" s="2">
        <v>200.032</v>
      </c>
      <c r="E124" s="2">
        <v>164.161549</v>
      </c>
      <c r="F124" s="46" t="s">
        <v>997</v>
      </c>
      <c r="G124" s="47" t="s">
        <v>7</v>
      </c>
      <c r="H124" s="2">
        <v>149.898</v>
      </c>
      <c r="I124" s="48">
        <v>223.96</v>
      </c>
      <c r="J124" s="2">
        <f t="shared" si="1"/>
        <v>74.06200000000001</v>
      </c>
      <c r="K124" s="2">
        <v>-8</v>
      </c>
      <c r="L124" s="21" t="s">
        <v>663</v>
      </c>
      <c r="M124" s="1" t="s">
        <v>490</v>
      </c>
      <c r="N124" s="1"/>
      <c r="O124" s="1" t="s">
        <v>840</v>
      </c>
      <c r="P124" s="12" t="s">
        <v>548</v>
      </c>
      <c r="Q124" s="1" t="s">
        <v>1039</v>
      </c>
      <c r="R124" s="16" t="s">
        <v>1082</v>
      </c>
      <c r="S124" s="58" t="s">
        <v>1040</v>
      </c>
      <c r="T124" s="23"/>
    </row>
    <row r="125" spans="1:20" ht="48" customHeight="1">
      <c r="A125" s="17">
        <v>108</v>
      </c>
      <c r="B125" s="1" t="s">
        <v>1041</v>
      </c>
      <c r="C125" s="2">
        <v>6.901</v>
      </c>
      <c r="D125" s="2">
        <v>6.901</v>
      </c>
      <c r="E125" s="2">
        <v>7.853833</v>
      </c>
      <c r="F125" s="46" t="s">
        <v>997</v>
      </c>
      <c r="G125" s="47" t="s">
        <v>7</v>
      </c>
      <c r="H125" s="2">
        <v>11.864</v>
      </c>
      <c r="I125" s="48">
        <v>10.298</v>
      </c>
      <c r="J125" s="2">
        <f t="shared" si="1"/>
        <v>-1.5660000000000007</v>
      </c>
      <c r="K125" s="2">
        <v>-1.566</v>
      </c>
      <c r="L125" s="21" t="s">
        <v>663</v>
      </c>
      <c r="M125" s="1" t="s">
        <v>368</v>
      </c>
      <c r="N125" s="1"/>
      <c r="O125" s="1" t="s">
        <v>840</v>
      </c>
      <c r="P125" s="12" t="s">
        <v>548</v>
      </c>
      <c r="Q125" s="1" t="s">
        <v>1039</v>
      </c>
      <c r="R125" s="16" t="s">
        <v>1082</v>
      </c>
      <c r="S125" s="58" t="s">
        <v>1040</v>
      </c>
      <c r="T125" s="23"/>
    </row>
    <row r="126" spans="1:20" ht="48" customHeight="1">
      <c r="A126" s="17">
        <v>109</v>
      </c>
      <c r="B126" s="1" t="s">
        <v>200</v>
      </c>
      <c r="C126" s="2">
        <v>575.993</v>
      </c>
      <c r="D126" s="2">
        <v>575.993</v>
      </c>
      <c r="E126" s="2">
        <v>460.077287</v>
      </c>
      <c r="F126" s="46" t="s">
        <v>997</v>
      </c>
      <c r="G126" s="47" t="s">
        <v>1087</v>
      </c>
      <c r="H126" s="2">
        <v>499.589</v>
      </c>
      <c r="I126" s="48">
        <v>559.887</v>
      </c>
      <c r="J126" s="2">
        <f t="shared" si="1"/>
        <v>60.297999999999945</v>
      </c>
      <c r="K126" s="2">
        <v>-44.695</v>
      </c>
      <c r="L126" s="21" t="s">
        <v>663</v>
      </c>
      <c r="M126" s="1" t="s">
        <v>412</v>
      </c>
      <c r="N126" s="1"/>
      <c r="O126" s="1" t="s">
        <v>840</v>
      </c>
      <c r="P126" s="12" t="s">
        <v>549</v>
      </c>
      <c r="Q126" s="1" t="s">
        <v>718</v>
      </c>
      <c r="R126" s="16" t="s">
        <v>1082</v>
      </c>
      <c r="S126" s="58" t="s">
        <v>604</v>
      </c>
      <c r="T126" s="23"/>
    </row>
    <row r="127" spans="1:20" ht="48" customHeight="1">
      <c r="A127" s="17">
        <v>110</v>
      </c>
      <c r="B127" s="1" t="s">
        <v>717</v>
      </c>
      <c r="C127" s="2">
        <v>2.752</v>
      </c>
      <c r="D127" s="2">
        <v>2.752</v>
      </c>
      <c r="E127" s="2">
        <v>2.730391</v>
      </c>
      <c r="F127" s="46" t="s">
        <v>336</v>
      </c>
      <c r="G127" s="47" t="s">
        <v>1033</v>
      </c>
      <c r="H127" s="2">
        <v>2.594</v>
      </c>
      <c r="I127" s="48">
        <v>2.594</v>
      </c>
      <c r="J127" s="2">
        <f t="shared" si="1"/>
        <v>0</v>
      </c>
      <c r="K127" s="2">
        <v>0</v>
      </c>
      <c r="L127" s="21" t="s">
        <v>336</v>
      </c>
      <c r="M127" s="1" t="s">
        <v>498</v>
      </c>
      <c r="N127" s="1"/>
      <c r="O127" s="1" t="s">
        <v>840</v>
      </c>
      <c r="P127" s="12" t="s">
        <v>549</v>
      </c>
      <c r="Q127" s="1" t="s">
        <v>718</v>
      </c>
      <c r="R127" s="16" t="s">
        <v>1082</v>
      </c>
      <c r="S127" s="58" t="s">
        <v>1312</v>
      </c>
      <c r="T127" s="23"/>
    </row>
    <row r="128" spans="1:20" ht="48" customHeight="1">
      <c r="A128" s="17">
        <v>111</v>
      </c>
      <c r="B128" s="1" t="s">
        <v>1313</v>
      </c>
      <c r="C128" s="2">
        <v>0.405</v>
      </c>
      <c r="D128" s="2">
        <v>0.405</v>
      </c>
      <c r="E128" s="2">
        <v>0.300639</v>
      </c>
      <c r="F128" s="46" t="s">
        <v>336</v>
      </c>
      <c r="G128" s="47" t="s">
        <v>1033</v>
      </c>
      <c r="H128" s="2">
        <v>0.225</v>
      </c>
      <c r="I128" s="48">
        <v>0.225</v>
      </c>
      <c r="J128" s="2">
        <f t="shared" si="1"/>
        <v>0</v>
      </c>
      <c r="K128" s="2">
        <v>0</v>
      </c>
      <c r="L128" s="21" t="s">
        <v>336</v>
      </c>
      <c r="M128" s="1" t="s">
        <v>1083</v>
      </c>
      <c r="N128" s="1"/>
      <c r="O128" s="1" t="s">
        <v>840</v>
      </c>
      <c r="P128" s="12" t="s">
        <v>549</v>
      </c>
      <c r="Q128" s="1" t="s">
        <v>718</v>
      </c>
      <c r="R128" s="16" t="s">
        <v>1082</v>
      </c>
      <c r="S128" s="58" t="s">
        <v>1312</v>
      </c>
      <c r="T128" s="23"/>
    </row>
    <row r="129" spans="1:20" ht="48" customHeight="1">
      <c r="A129" s="17">
        <v>112</v>
      </c>
      <c r="B129" s="1" t="s">
        <v>1314</v>
      </c>
      <c r="C129" s="2">
        <v>6.105</v>
      </c>
      <c r="D129" s="2">
        <v>6.105</v>
      </c>
      <c r="E129" s="2">
        <v>9.942067</v>
      </c>
      <c r="F129" s="46" t="s">
        <v>997</v>
      </c>
      <c r="G129" s="47" t="s">
        <v>7</v>
      </c>
      <c r="H129" s="2">
        <v>4.93</v>
      </c>
      <c r="I129" s="48">
        <v>4.93</v>
      </c>
      <c r="J129" s="2">
        <f t="shared" si="1"/>
        <v>0</v>
      </c>
      <c r="K129" s="2">
        <v>-0.248</v>
      </c>
      <c r="L129" s="21" t="s">
        <v>663</v>
      </c>
      <c r="M129" s="1" t="s">
        <v>273</v>
      </c>
      <c r="N129" s="1"/>
      <c r="O129" s="1" t="s">
        <v>840</v>
      </c>
      <c r="P129" s="12" t="s">
        <v>549</v>
      </c>
      <c r="Q129" s="1" t="s">
        <v>718</v>
      </c>
      <c r="R129" s="16" t="s">
        <v>1082</v>
      </c>
      <c r="S129" s="58" t="s">
        <v>1312</v>
      </c>
      <c r="T129" s="23"/>
    </row>
    <row r="130" spans="1:20" ht="48" customHeight="1">
      <c r="A130" s="17">
        <v>113</v>
      </c>
      <c r="B130" s="1" t="s">
        <v>1315</v>
      </c>
      <c r="C130" s="2">
        <v>987.378</v>
      </c>
      <c r="D130" s="2">
        <v>1082.699</v>
      </c>
      <c r="E130" s="2">
        <v>1077.611071</v>
      </c>
      <c r="F130" s="46" t="s">
        <v>336</v>
      </c>
      <c r="G130" s="47" t="s">
        <v>88</v>
      </c>
      <c r="H130" s="2">
        <v>1134.214</v>
      </c>
      <c r="I130" s="48">
        <v>1379.221</v>
      </c>
      <c r="J130" s="2">
        <f t="shared" si="1"/>
        <v>245.00700000000006</v>
      </c>
      <c r="K130" s="2">
        <v>0</v>
      </c>
      <c r="L130" s="21" t="s">
        <v>336</v>
      </c>
      <c r="M130" s="1" t="s">
        <v>498</v>
      </c>
      <c r="N130" s="1"/>
      <c r="O130" s="1" t="s">
        <v>840</v>
      </c>
      <c r="P130" s="12" t="s">
        <v>550</v>
      </c>
      <c r="Q130" s="1" t="s">
        <v>1316</v>
      </c>
      <c r="R130" s="16" t="s">
        <v>1082</v>
      </c>
      <c r="S130" s="58" t="s">
        <v>828</v>
      </c>
      <c r="T130" s="23"/>
    </row>
    <row r="131" spans="1:20" ht="48" customHeight="1">
      <c r="A131" s="17">
        <v>114</v>
      </c>
      <c r="B131" s="1" t="s">
        <v>1317</v>
      </c>
      <c r="C131" s="2">
        <v>698.862</v>
      </c>
      <c r="D131" s="2">
        <v>795.684</v>
      </c>
      <c r="E131" s="2">
        <v>729.56425</v>
      </c>
      <c r="F131" s="46" t="s">
        <v>336</v>
      </c>
      <c r="G131" s="47" t="s">
        <v>88</v>
      </c>
      <c r="H131" s="2">
        <v>823.436</v>
      </c>
      <c r="I131" s="48">
        <v>823.411</v>
      </c>
      <c r="J131" s="2">
        <f t="shared" si="1"/>
        <v>-0.02500000000009095</v>
      </c>
      <c r="K131" s="2">
        <v>0</v>
      </c>
      <c r="L131" s="21" t="s">
        <v>336</v>
      </c>
      <c r="M131" s="1" t="s">
        <v>498</v>
      </c>
      <c r="N131" s="1"/>
      <c r="O131" s="1" t="s">
        <v>840</v>
      </c>
      <c r="P131" s="12" t="s">
        <v>550</v>
      </c>
      <c r="Q131" s="1" t="s">
        <v>1316</v>
      </c>
      <c r="R131" s="16" t="s">
        <v>1082</v>
      </c>
      <c r="S131" s="58" t="s">
        <v>828</v>
      </c>
      <c r="T131" s="23"/>
    </row>
    <row r="132" spans="1:20" ht="48" customHeight="1">
      <c r="A132" s="17">
        <v>115</v>
      </c>
      <c r="B132" s="1" t="s">
        <v>1318</v>
      </c>
      <c r="C132" s="2">
        <v>12.188</v>
      </c>
      <c r="D132" s="2">
        <v>12.188</v>
      </c>
      <c r="E132" s="2">
        <v>9.388426</v>
      </c>
      <c r="F132" s="46" t="s">
        <v>997</v>
      </c>
      <c r="G132" s="47" t="s">
        <v>1087</v>
      </c>
      <c r="H132" s="2">
        <v>6.889</v>
      </c>
      <c r="I132" s="48">
        <v>6.2</v>
      </c>
      <c r="J132" s="2">
        <f t="shared" si="1"/>
        <v>-0.6890000000000001</v>
      </c>
      <c r="K132" s="2">
        <v>-0.689</v>
      </c>
      <c r="L132" s="21" t="s">
        <v>663</v>
      </c>
      <c r="M132" s="1" t="s">
        <v>916</v>
      </c>
      <c r="N132" s="1"/>
      <c r="O132" s="1" t="s">
        <v>840</v>
      </c>
      <c r="P132" s="12" t="s">
        <v>550</v>
      </c>
      <c r="Q132" s="1" t="s">
        <v>1316</v>
      </c>
      <c r="R132" s="16" t="s">
        <v>1082</v>
      </c>
      <c r="S132" s="58" t="s">
        <v>828</v>
      </c>
      <c r="T132" s="23"/>
    </row>
    <row r="133" spans="1:20" ht="48" customHeight="1">
      <c r="A133" s="17">
        <v>116</v>
      </c>
      <c r="B133" s="1" t="s">
        <v>1319</v>
      </c>
      <c r="C133" s="2">
        <v>150.797</v>
      </c>
      <c r="D133" s="2">
        <v>150.797</v>
      </c>
      <c r="E133" s="2">
        <v>150.409728</v>
      </c>
      <c r="F133" s="46" t="s">
        <v>997</v>
      </c>
      <c r="G133" s="47" t="s">
        <v>554</v>
      </c>
      <c r="H133" s="2">
        <v>131.069</v>
      </c>
      <c r="I133" s="48">
        <v>117.962</v>
      </c>
      <c r="J133" s="2">
        <f t="shared" si="1"/>
        <v>-13.106999999999985</v>
      </c>
      <c r="K133" s="2">
        <v>-13.107</v>
      </c>
      <c r="L133" s="21" t="s">
        <v>663</v>
      </c>
      <c r="M133" s="1" t="s">
        <v>1005</v>
      </c>
      <c r="N133" s="1"/>
      <c r="O133" s="1" t="s">
        <v>840</v>
      </c>
      <c r="P133" s="12" t="s">
        <v>550</v>
      </c>
      <c r="Q133" s="1" t="s">
        <v>1316</v>
      </c>
      <c r="R133" s="16" t="s">
        <v>1082</v>
      </c>
      <c r="S133" s="58" t="s">
        <v>828</v>
      </c>
      <c r="T133" s="23"/>
    </row>
    <row r="134" spans="1:20" ht="48" customHeight="1">
      <c r="A134" s="17">
        <v>117</v>
      </c>
      <c r="B134" s="8" t="s">
        <v>272</v>
      </c>
      <c r="C134" s="2">
        <v>19710.466</v>
      </c>
      <c r="D134" s="2">
        <v>19710.466</v>
      </c>
      <c r="E134" s="2">
        <v>17089.940395</v>
      </c>
      <c r="F134" s="46" t="s">
        <v>997</v>
      </c>
      <c r="G134" s="47" t="s">
        <v>1087</v>
      </c>
      <c r="H134" s="2">
        <v>18024.384</v>
      </c>
      <c r="I134" s="48">
        <v>16560.728</v>
      </c>
      <c r="J134" s="2">
        <f t="shared" si="1"/>
        <v>-1463.655999999999</v>
      </c>
      <c r="K134" s="2">
        <v>-1463.656</v>
      </c>
      <c r="L134" s="21" t="s">
        <v>663</v>
      </c>
      <c r="M134" s="1" t="s">
        <v>152</v>
      </c>
      <c r="N134" s="1"/>
      <c r="O134" s="1" t="s">
        <v>840</v>
      </c>
      <c r="P134" s="12" t="s">
        <v>550</v>
      </c>
      <c r="Q134" s="1" t="s">
        <v>1316</v>
      </c>
      <c r="R134" s="16" t="s">
        <v>1082</v>
      </c>
      <c r="S134" s="58" t="s">
        <v>828</v>
      </c>
      <c r="T134" s="23"/>
    </row>
    <row r="135" spans="1:20" ht="48" customHeight="1">
      <c r="A135" s="17">
        <v>118</v>
      </c>
      <c r="B135" s="1" t="s">
        <v>1320</v>
      </c>
      <c r="C135" s="2">
        <v>11.32</v>
      </c>
      <c r="D135" s="2">
        <v>11.32</v>
      </c>
      <c r="E135" s="2">
        <v>7.996956</v>
      </c>
      <c r="F135" s="46" t="s">
        <v>997</v>
      </c>
      <c r="G135" s="47" t="s">
        <v>1087</v>
      </c>
      <c r="H135" s="2">
        <v>9.709</v>
      </c>
      <c r="I135" s="48">
        <v>99.43</v>
      </c>
      <c r="J135" s="2">
        <f t="shared" si="1"/>
        <v>89.721</v>
      </c>
      <c r="K135" s="2">
        <v>-1.741</v>
      </c>
      <c r="L135" s="21" t="s">
        <v>663</v>
      </c>
      <c r="M135" s="1" t="s">
        <v>153</v>
      </c>
      <c r="N135" s="1"/>
      <c r="O135" s="1" t="s">
        <v>840</v>
      </c>
      <c r="P135" s="12" t="s">
        <v>550</v>
      </c>
      <c r="Q135" s="1" t="s">
        <v>1316</v>
      </c>
      <c r="R135" s="16" t="s">
        <v>1082</v>
      </c>
      <c r="S135" s="58" t="s">
        <v>828</v>
      </c>
      <c r="T135" s="23"/>
    </row>
    <row r="136" spans="1:20" ht="48" customHeight="1">
      <c r="A136" s="17">
        <v>119</v>
      </c>
      <c r="B136" s="1" t="s">
        <v>1204</v>
      </c>
      <c r="C136" s="2">
        <v>61.376</v>
      </c>
      <c r="D136" s="2">
        <v>61.376</v>
      </c>
      <c r="E136" s="2">
        <v>60.643788</v>
      </c>
      <c r="F136" s="46" t="s">
        <v>336</v>
      </c>
      <c r="G136" s="47" t="s">
        <v>88</v>
      </c>
      <c r="H136" s="2">
        <v>55.202</v>
      </c>
      <c r="I136" s="50">
        <v>66.182</v>
      </c>
      <c r="J136" s="2">
        <f t="shared" si="1"/>
        <v>10.980000000000004</v>
      </c>
      <c r="K136" s="2">
        <v>0</v>
      </c>
      <c r="L136" s="21" t="s">
        <v>336</v>
      </c>
      <c r="M136" s="1" t="s">
        <v>498</v>
      </c>
      <c r="N136" s="1"/>
      <c r="O136" s="1" t="s">
        <v>840</v>
      </c>
      <c r="P136" s="12" t="s">
        <v>550</v>
      </c>
      <c r="Q136" s="1" t="s">
        <v>1205</v>
      </c>
      <c r="R136" s="16" t="s">
        <v>1082</v>
      </c>
      <c r="S136" s="58" t="s">
        <v>828</v>
      </c>
      <c r="T136" s="23"/>
    </row>
    <row r="137" spans="1:20" ht="48" customHeight="1">
      <c r="A137" s="17">
        <v>120</v>
      </c>
      <c r="B137" s="1" t="s">
        <v>1321</v>
      </c>
      <c r="C137" s="2">
        <v>392205.832</v>
      </c>
      <c r="D137" s="2">
        <v>392205.832</v>
      </c>
      <c r="E137" s="2">
        <v>391379.421803</v>
      </c>
      <c r="F137" s="46" t="s">
        <v>336</v>
      </c>
      <c r="G137" s="47" t="s">
        <v>1033</v>
      </c>
      <c r="H137" s="2">
        <v>396023.436</v>
      </c>
      <c r="I137" s="48">
        <v>395266.165</v>
      </c>
      <c r="J137" s="2">
        <f t="shared" si="1"/>
        <v>-757.2710000000079</v>
      </c>
      <c r="K137" s="2">
        <v>0</v>
      </c>
      <c r="L137" s="21" t="s">
        <v>336</v>
      </c>
      <c r="M137" s="1" t="s">
        <v>498</v>
      </c>
      <c r="N137" s="1"/>
      <c r="O137" s="1" t="s">
        <v>840</v>
      </c>
      <c r="P137" s="12" t="s">
        <v>550</v>
      </c>
      <c r="Q137" s="1" t="s">
        <v>1316</v>
      </c>
      <c r="R137" s="16" t="s">
        <v>1082</v>
      </c>
      <c r="S137" s="58" t="s">
        <v>828</v>
      </c>
      <c r="T137" s="23"/>
    </row>
    <row r="138" spans="1:20" ht="111" customHeight="1">
      <c r="A138" s="17">
        <v>121</v>
      </c>
      <c r="B138" s="1" t="s">
        <v>485</v>
      </c>
      <c r="C138" s="2">
        <v>41057.954</v>
      </c>
      <c r="D138" s="2">
        <v>41057.954</v>
      </c>
      <c r="E138" s="2">
        <v>41057.954</v>
      </c>
      <c r="F138" s="46"/>
      <c r="G138" s="47" t="s">
        <v>1239</v>
      </c>
      <c r="H138" s="2">
        <v>0</v>
      </c>
      <c r="I138" s="2">
        <v>0</v>
      </c>
      <c r="J138" s="2">
        <f>I138-H138</f>
        <v>0</v>
      </c>
      <c r="K138" s="2">
        <v>0</v>
      </c>
      <c r="L138" s="21" t="s">
        <v>872</v>
      </c>
      <c r="M138" s="1" t="s">
        <v>1083</v>
      </c>
      <c r="N138" s="1"/>
      <c r="O138" s="1" t="s">
        <v>840</v>
      </c>
      <c r="P138" s="12" t="s">
        <v>550</v>
      </c>
      <c r="Q138" s="1" t="s">
        <v>1316</v>
      </c>
      <c r="R138" s="16" t="s">
        <v>1082</v>
      </c>
      <c r="S138" s="58" t="s">
        <v>318</v>
      </c>
      <c r="T138" s="24"/>
    </row>
    <row r="139" spans="1:20" ht="48" customHeight="1">
      <c r="A139" s="17">
        <v>122</v>
      </c>
      <c r="B139" s="1" t="s">
        <v>1322</v>
      </c>
      <c r="C139" s="2">
        <v>22.552</v>
      </c>
      <c r="D139" s="2">
        <v>22.552</v>
      </c>
      <c r="E139" s="2">
        <v>17.092756</v>
      </c>
      <c r="F139" s="46" t="s">
        <v>997</v>
      </c>
      <c r="G139" s="47" t="s">
        <v>1087</v>
      </c>
      <c r="H139" s="2">
        <v>21.244</v>
      </c>
      <c r="I139" s="48">
        <v>19.748</v>
      </c>
      <c r="J139" s="2">
        <f t="shared" si="1"/>
        <v>-1.4959999999999987</v>
      </c>
      <c r="K139" s="2">
        <v>-1.496</v>
      </c>
      <c r="L139" s="21" t="s">
        <v>663</v>
      </c>
      <c r="M139" s="1" t="s">
        <v>369</v>
      </c>
      <c r="N139" s="1"/>
      <c r="O139" s="1" t="s">
        <v>840</v>
      </c>
      <c r="P139" s="12" t="s">
        <v>551</v>
      </c>
      <c r="Q139" s="1" t="s">
        <v>1323</v>
      </c>
      <c r="R139" s="16" t="s">
        <v>1082</v>
      </c>
      <c r="S139" s="58" t="s">
        <v>1128</v>
      </c>
      <c r="T139" s="23"/>
    </row>
    <row r="140" spans="1:20" ht="48" customHeight="1">
      <c r="A140" s="17">
        <v>123</v>
      </c>
      <c r="B140" s="1" t="s">
        <v>1129</v>
      </c>
      <c r="C140" s="2">
        <v>21185</v>
      </c>
      <c r="D140" s="2">
        <v>21188.645</v>
      </c>
      <c r="E140" s="2">
        <v>21188.63</v>
      </c>
      <c r="F140" s="46" t="s">
        <v>336</v>
      </c>
      <c r="G140" s="47" t="s">
        <v>88</v>
      </c>
      <c r="H140" s="2">
        <v>21550</v>
      </c>
      <c r="I140" s="48">
        <v>24139</v>
      </c>
      <c r="J140" s="2">
        <f t="shared" si="1"/>
        <v>2589</v>
      </c>
      <c r="K140" s="2">
        <v>0</v>
      </c>
      <c r="L140" s="21" t="s">
        <v>336</v>
      </c>
      <c r="M140" s="1" t="s">
        <v>498</v>
      </c>
      <c r="N140" s="1" t="s">
        <v>957</v>
      </c>
      <c r="O140" s="1" t="s">
        <v>840</v>
      </c>
      <c r="P140" s="12" t="s">
        <v>551</v>
      </c>
      <c r="Q140" s="1" t="s">
        <v>1323</v>
      </c>
      <c r="R140" s="16" t="s">
        <v>1082</v>
      </c>
      <c r="S140" s="58" t="s">
        <v>1128</v>
      </c>
      <c r="T140" s="23"/>
    </row>
    <row r="141" spans="1:20" ht="48" customHeight="1">
      <c r="A141" s="17">
        <v>124</v>
      </c>
      <c r="B141" s="1" t="s">
        <v>1194</v>
      </c>
      <c r="C141" s="2">
        <v>53.091</v>
      </c>
      <c r="D141" s="2">
        <v>53.091</v>
      </c>
      <c r="E141" s="2">
        <v>33.978761</v>
      </c>
      <c r="F141" s="46"/>
      <c r="G141" s="47" t="s">
        <v>378</v>
      </c>
      <c r="H141" s="2">
        <v>50.047</v>
      </c>
      <c r="I141" s="49">
        <v>0</v>
      </c>
      <c r="J141" s="2">
        <f t="shared" si="1"/>
        <v>-50.047</v>
      </c>
      <c r="K141" s="2">
        <v>0</v>
      </c>
      <c r="L141" s="21" t="s">
        <v>872</v>
      </c>
      <c r="M141" s="1" t="s">
        <v>498</v>
      </c>
      <c r="N141" s="1"/>
      <c r="O141" s="1" t="s">
        <v>840</v>
      </c>
      <c r="P141" s="12" t="s">
        <v>551</v>
      </c>
      <c r="Q141" s="1" t="s">
        <v>1323</v>
      </c>
      <c r="R141" s="16" t="s">
        <v>1082</v>
      </c>
      <c r="S141" s="58" t="s">
        <v>1128</v>
      </c>
      <c r="T141" s="23"/>
    </row>
    <row r="142" spans="1:20" ht="60" customHeight="1">
      <c r="A142" s="17">
        <v>125</v>
      </c>
      <c r="B142" s="1" t="s">
        <v>1290</v>
      </c>
      <c r="C142" s="2">
        <v>3550.149</v>
      </c>
      <c r="D142" s="2">
        <v>3550.149</v>
      </c>
      <c r="E142" s="2">
        <v>3550.149</v>
      </c>
      <c r="F142" s="46"/>
      <c r="G142" s="47" t="s">
        <v>1239</v>
      </c>
      <c r="H142" s="2">
        <v>0</v>
      </c>
      <c r="I142" s="49">
        <v>0</v>
      </c>
      <c r="J142" s="2">
        <f t="shared" si="1"/>
        <v>0</v>
      </c>
      <c r="K142" s="2">
        <v>0</v>
      </c>
      <c r="L142" s="21" t="s">
        <v>872</v>
      </c>
      <c r="M142" s="1" t="s">
        <v>498</v>
      </c>
      <c r="N142" s="1"/>
      <c r="O142" s="1" t="s">
        <v>840</v>
      </c>
      <c r="P142" s="12" t="s">
        <v>551</v>
      </c>
      <c r="Q142" s="1" t="s">
        <v>1323</v>
      </c>
      <c r="R142" s="16" t="s">
        <v>1082</v>
      </c>
      <c r="S142" s="58" t="s">
        <v>1128</v>
      </c>
      <c r="T142" s="23"/>
    </row>
    <row r="143" spans="1:20" ht="48" customHeight="1">
      <c r="A143" s="17">
        <v>126</v>
      </c>
      <c r="B143" s="1" t="s">
        <v>1195</v>
      </c>
      <c r="C143" s="2">
        <v>292.055</v>
      </c>
      <c r="D143" s="2">
        <v>292.055</v>
      </c>
      <c r="E143" s="2">
        <v>236.073377</v>
      </c>
      <c r="F143" s="46" t="s">
        <v>997</v>
      </c>
      <c r="G143" s="47" t="s">
        <v>1087</v>
      </c>
      <c r="H143" s="2">
        <v>166.352</v>
      </c>
      <c r="I143" s="48">
        <v>1089.67</v>
      </c>
      <c r="J143" s="2">
        <f t="shared" si="1"/>
        <v>923.3180000000001</v>
      </c>
      <c r="K143" s="2">
        <v>-124.6</v>
      </c>
      <c r="L143" s="21" t="s">
        <v>663</v>
      </c>
      <c r="M143" s="1" t="s">
        <v>899</v>
      </c>
      <c r="N143" s="1"/>
      <c r="O143" s="1" t="s">
        <v>840</v>
      </c>
      <c r="P143" s="12" t="s">
        <v>552</v>
      </c>
      <c r="Q143" s="1" t="s">
        <v>1196</v>
      </c>
      <c r="R143" s="16" t="s">
        <v>1082</v>
      </c>
      <c r="S143" s="58" t="s">
        <v>874</v>
      </c>
      <c r="T143" s="23"/>
    </row>
    <row r="144" spans="1:20" ht="48" customHeight="1">
      <c r="A144" s="17">
        <v>127</v>
      </c>
      <c r="B144" s="1" t="s">
        <v>875</v>
      </c>
      <c r="C144" s="2">
        <v>1.854</v>
      </c>
      <c r="D144" s="2">
        <v>1.854</v>
      </c>
      <c r="E144" s="2">
        <v>1.854</v>
      </c>
      <c r="F144" s="46" t="s">
        <v>336</v>
      </c>
      <c r="G144" s="47" t="s">
        <v>88</v>
      </c>
      <c r="H144" s="2">
        <v>1.594</v>
      </c>
      <c r="I144" s="48">
        <v>1.435</v>
      </c>
      <c r="J144" s="2">
        <f t="shared" si="1"/>
        <v>-0.15900000000000003</v>
      </c>
      <c r="K144" s="2">
        <v>0</v>
      </c>
      <c r="L144" s="21" t="s">
        <v>336</v>
      </c>
      <c r="M144" s="1" t="s">
        <v>498</v>
      </c>
      <c r="N144" s="1"/>
      <c r="O144" s="1" t="s">
        <v>840</v>
      </c>
      <c r="P144" s="12" t="s">
        <v>552</v>
      </c>
      <c r="Q144" s="1" t="s">
        <v>1196</v>
      </c>
      <c r="R144" s="16" t="s">
        <v>1082</v>
      </c>
      <c r="S144" s="58" t="s">
        <v>874</v>
      </c>
      <c r="T144" s="23"/>
    </row>
    <row r="145" spans="1:20" ht="48" customHeight="1">
      <c r="A145" s="17">
        <v>128</v>
      </c>
      <c r="B145" s="1" t="s">
        <v>876</v>
      </c>
      <c r="C145" s="2">
        <v>7583.229</v>
      </c>
      <c r="D145" s="2">
        <v>7691.629732</v>
      </c>
      <c r="E145" s="2">
        <v>7616.89075</v>
      </c>
      <c r="F145" s="46" t="s">
        <v>336</v>
      </c>
      <c r="G145" s="47" t="s">
        <v>88</v>
      </c>
      <c r="H145" s="2">
        <v>7844.056</v>
      </c>
      <c r="I145" s="48">
        <v>8187.79</v>
      </c>
      <c r="J145" s="2">
        <f t="shared" si="1"/>
        <v>343.7340000000004</v>
      </c>
      <c r="K145" s="2">
        <v>0</v>
      </c>
      <c r="L145" s="21" t="s">
        <v>336</v>
      </c>
      <c r="M145" s="1" t="s">
        <v>498</v>
      </c>
      <c r="N145" s="1"/>
      <c r="O145" s="1" t="s">
        <v>840</v>
      </c>
      <c r="P145" s="12" t="s">
        <v>552</v>
      </c>
      <c r="Q145" s="1" t="s">
        <v>1196</v>
      </c>
      <c r="R145" s="16" t="s">
        <v>1082</v>
      </c>
      <c r="S145" s="58" t="s">
        <v>874</v>
      </c>
      <c r="T145" s="23"/>
    </row>
    <row r="146" spans="1:20" ht="75" customHeight="1">
      <c r="A146" s="95">
        <v>129</v>
      </c>
      <c r="B146" s="97" t="s">
        <v>488</v>
      </c>
      <c r="C146" s="2">
        <v>295.213</v>
      </c>
      <c r="D146" s="2">
        <v>36.065241</v>
      </c>
      <c r="E146" s="2">
        <v>19.352652</v>
      </c>
      <c r="F146" s="99" t="s">
        <v>997</v>
      </c>
      <c r="G146" s="101" t="s">
        <v>281</v>
      </c>
      <c r="H146" s="2">
        <v>0</v>
      </c>
      <c r="I146" s="49">
        <v>0</v>
      </c>
      <c r="J146" s="2">
        <f t="shared" si="1"/>
        <v>0</v>
      </c>
      <c r="K146" s="2">
        <v>0</v>
      </c>
      <c r="L146" s="164" t="s">
        <v>664</v>
      </c>
      <c r="M146" s="97" t="s">
        <v>1116</v>
      </c>
      <c r="N146" s="97" t="s">
        <v>220</v>
      </c>
      <c r="O146" s="1" t="s">
        <v>840</v>
      </c>
      <c r="P146" s="12" t="s">
        <v>545</v>
      </c>
      <c r="Q146" s="1" t="s">
        <v>968</v>
      </c>
      <c r="R146" s="16" t="s">
        <v>1082</v>
      </c>
      <c r="S146" s="58" t="s">
        <v>740</v>
      </c>
      <c r="T146" s="23"/>
    </row>
    <row r="147" spans="1:20" ht="60" customHeight="1">
      <c r="A147" s="96"/>
      <c r="B147" s="98"/>
      <c r="C147" s="2">
        <v>0</v>
      </c>
      <c r="D147" s="2">
        <v>0</v>
      </c>
      <c r="E147" s="2">
        <v>0</v>
      </c>
      <c r="F147" s="100"/>
      <c r="G147" s="98"/>
      <c r="H147" s="80">
        <v>55.445</v>
      </c>
      <c r="I147" s="80">
        <v>273.439</v>
      </c>
      <c r="J147" s="80">
        <f>I147-H147</f>
        <v>217.99400000000003</v>
      </c>
      <c r="K147" s="81">
        <v>0</v>
      </c>
      <c r="L147" s="100"/>
      <c r="M147" s="98"/>
      <c r="N147" s="98"/>
      <c r="O147" s="1" t="s">
        <v>806</v>
      </c>
      <c r="P147" s="12" t="s">
        <v>1083</v>
      </c>
      <c r="Q147" s="1" t="s">
        <v>1083</v>
      </c>
      <c r="R147" s="16" t="s">
        <v>1156</v>
      </c>
      <c r="S147" s="58" t="s">
        <v>54</v>
      </c>
      <c r="T147" s="23"/>
    </row>
    <row r="148" spans="1:20" ht="72" customHeight="1">
      <c r="A148" s="17">
        <v>130</v>
      </c>
      <c r="B148" s="1" t="s">
        <v>192</v>
      </c>
      <c r="C148" s="2">
        <v>1810.032</v>
      </c>
      <c r="D148" s="2">
        <v>1810.032</v>
      </c>
      <c r="E148" s="2">
        <v>1810.032</v>
      </c>
      <c r="F148" s="46"/>
      <c r="G148" s="47" t="s">
        <v>1239</v>
      </c>
      <c r="H148" s="2">
        <v>0</v>
      </c>
      <c r="I148" s="2">
        <v>0</v>
      </c>
      <c r="J148" s="2">
        <f t="shared" si="1"/>
        <v>0</v>
      </c>
      <c r="K148" s="2">
        <v>0</v>
      </c>
      <c r="L148" s="21" t="s">
        <v>872</v>
      </c>
      <c r="M148" s="1" t="s">
        <v>1083</v>
      </c>
      <c r="N148" s="1"/>
      <c r="O148" s="1" t="s">
        <v>840</v>
      </c>
      <c r="P148" s="12" t="s">
        <v>551</v>
      </c>
      <c r="Q148" s="1" t="s">
        <v>1323</v>
      </c>
      <c r="R148" s="16" t="s">
        <v>1082</v>
      </c>
      <c r="S148" s="58" t="s">
        <v>444</v>
      </c>
      <c r="T148" s="23"/>
    </row>
    <row r="149" spans="1:20" ht="60.75" customHeight="1">
      <c r="A149" s="17">
        <v>131</v>
      </c>
      <c r="B149" s="1" t="s">
        <v>877</v>
      </c>
      <c r="C149" s="2">
        <v>1122.587</v>
      </c>
      <c r="D149" s="2">
        <v>1122.587</v>
      </c>
      <c r="E149" s="2">
        <v>1122.587</v>
      </c>
      <c r="F149" s="46" t="s">
        <v>997</v>
      </c>
      <c r="G149" s="47" t="s">
        <v>1031</v>
      </c>
      <c r="H149" s="2">
        <v>1025.328</v>
      </c>
      <c r="I149" s="48">
        <v>995.758</v>
      </c>
      <c r="J149" s="2">
        <f t="shared" si="1"/>
        <v>-29.569999999999936</v>
      </c>
      <c r="K149" s="2">
        <v>-99.28</v>
      </c>
      <c r="L149" s="21" t="s">
        <v>663</v>
      </c>
      <c r="M149" s="1" t="s">
        <v>413</v>
      </c>
      <c r="N149" s="1" t="s">
        <v>118</v>
      </c>
      <c r="O149" s="1" t="s">
        <v>840</v>
      </c>
      <c r="P149" s="12" t="s">
        <v>549</v>
      </c>
      <c r="Q149" s="1" t="s">
        <v>718</v>
      </c>
      <c r="R149" s="16" t="s">
        <v>1082</v>
      </c>
      <c r="S149" s="58" t="s">
        <v>1238</v>
      </c>
      <c r="T149" s="23"/>
    </row>
    <row r="150" spans="1:20" ht="60.75" customHeight="1">
      <c r="A150" s="17">
        <v>132</v>
      </c>
      <c r="B150" s="1" t="s">
        <v>716</v>
      </c>
      <c r="C150" s="2">
        <v>172.703</v>
      </c>
      <c r="D150" s="2">
        <v>172.703</v>
      </c>
      <c r="E150" s="2">
        <v>172.703</v>
      </c>
      <c r="F150" s="46" t="s">
        <v>336</v>
      </c>
      <c r="G150" s="47" t="s">
        <v>1033</v>
      </c>
      <c r="H150" s="2">
        <v>155.433</v>
      </c>
      <c r="I150" s="48">
        <v>155.433</v>
      </c>
      <c r="J150" s="2">
        <f t="shared" si="1"/>
        <v>0</v>
      </c>
      <c r="K150" s="2">
        <v>0</v>
      </c>
      <c r="L150" s="21" t="s">
        <v>336</v>
      </c>
      <c r="M150" s="1" t="s">
        <v>498</v>
      </c>
      <c r="N150" s="1"/>
      <c r="O150" s="1" t="s">
        <v>840</v>
      </c>
      <c r="P150" s="12" t="s">
        <v>549</v>
      </c>
      <c r="Q150" s="1" t="s">
        <v>718</v>
      </c>
      <c r="R150" s="16" t="s">
        <v>1082</v>
      </c>
      <c r="S150" s="58" t="s">
        <v>942</v>
      </c>
      <c r="T150" s="23"/>
    </row>
    <row r="151" spans="1:20" ht="74.25" customHeight="1">
      <c r="A151" s="17">
        <v>133</v>
      </c>
      <c r="B151" s="1" t="s">
        <v>943</v>
      </c>
      <c r="C151" s="2">
        <v>1081.622</v>
      </c>
      <c r="D151" s="2">
        <v>1081.622</v>
      </c>
      <c r="E151" s="2">
        <v>1081.622</v>
      </c>
      <c r="F151" s="46" t="s">
        <v>997</v>
      </c>
      <c r="G151" s="47" t="s">
        <v>1031</v>
      </c>
      <c r="H151" s="2">
        <v>988.509</v>
      </c>
      <c r="I151" s="48">
        <v>895.875</v>
      </c>
      <c r="J151" s="2">
        <f t="shared" si="1"/>
        <v>-92.63400000000001</v>
      </c>
      <c r="K151" s="2">
        <v>-93.979</v>
      </c>
      <c r="L151" s="21" t="s">
        <v>663</v>
      </c>
      <c r="M151" s="1" t="s">
        <v>491</v>
      </c>
      <c r="N151" s="1"/>
      <c r="O151" s="1" t="s">
        <v>840</v>
      </c>
      <c r="P151" s="12" t="s">
        <v>552</v>
      </c>
      <c r="Q151" s="1" t="s">
        <v>1196</v>
      </c>
      <c r="R151" s="16" t="s">
        <v>1082</v>
      </c>
      <c r="S151" s="58" t="s">
        <v>237</v>
      </c>
      <c r="T151" s="23"/>
    </row>
    <row r="152" spans="1:20" ht="74.25" customHeight="1">
      <c r="A152" s="17">
        <v>134</v>
      </c>
      <c r="B152" s="1" t="s">
        <v>238</v>
      </c>
      <c r="C152" s="2">
        <v>28.44</v>
      </c>
      <c r="D152" s="2">
        <v>28.44</v>
      </c>
      <c r="E152" s="2">
        <v>24.3285</v>
      </c>
      <c r="F152" s="46" t="s">
        <v>997</v>
      </c>
      <c r="G152" s="47" t="s">
        <v>1087</v>
      </c>
      <c r="H152" s="2">
        <v>23.345</v>
      </c>
      <c r="I152" s="48">
        <v>21.011</v>
      </c>
      <c r="J152" s="2">
        <f t="shared" si="1"/>
        <v>-2.3339999999999996</v>
      </c>
      <c r="K152" s="2">
        <v>-2.334</v>
      </c>
      <c r="L152" s="21" t="s">
        <v>663</v>
      </c>
      <c r="M152" s="1" t="s">
        <v>492</v>
      </c>
      <c r="N152" s="1"/>
      <c r="O152" s="1" t="s">
        <v>840</v>
      </c>
      <c r="P152" s="12" t="s">
        <v>552</v>
      </c>
      <c r="Q152" s="1" t="s">
        <v>1196</v>
      </c>
      <c r="R152" s="16" t="s">
        <v>1082</v>
      </c>
      <c r="S152" s="58" t="s">
        <v>640</v>
      </c>
      <c r="T152" s="23"/>
    </row>
    <row r="153" spans="1:20" ht="48" customHeight="1">
      <c r="A153" s="17">
        <v>135</v>
      </c>
      <c r="B153" s="1" t="s">
        <v>641</v>
      </c>
      <c r="C153" s="2">
        <v>1566649</v>
      </c>
      <c r="D153" s="2">
        <v>1566649</v>
      </c>
      <c r="E153" s="2">
        <v>1547102.322289</v>
      </c>
      <c r="F153" s="46" t="s">
        <v>336</v>
      </c>
      <c r="G153" s="47" t="s">
        <v>1030</v>
      </c>
      <c r="H153" s="2">
        <v>1557528</v>
      </c>
      <c r="I153" s="48">
        <v>1560753</v>
      </c>
      <c r="J153" s="2">
        <f t="shared" si="1"/>
        <v>3225</v>
      </c>
      <c r="K153" s="2">
        <v>0</v>
      </c>
      <c r="L153" s="21" t="s">
        <v>336</v>
      </c>
      <c r="M153" s="1" t="s">
        <v>1083</v>
      </c>
      <c r="N153" s="1" t="s">
        <v>120</v>
      </c>
      <c r="O153" s="1" t="s">
        <v>840</v>
      </c>
      <c r="P153" s="12" t="s">
        <v>684</v>
      </c>
      <c r="Q153" s="1" t="s">
        <v>791</v>
      </c>
      <c r="R153" s="16" t="s">
        <v>1082</v>
      </c>
      <c r="S153" s="58" t="s">
        <v>1012</v>
      </c>
      <c r="T153" s="23"/>
    </row>
    <row r="154" spans="1:20" ht="48" customHeight="1">
      <c r="A154" s="17">
        <v>136</v>
      </c>
      <c r="B154" s="1" t="s">
        <v>888</v>
      </c>
      <c r="C154" s="2">
        <v>777.536</v>
      </c>
      <c r="D154" s="2">
        <v>757.025</v>
      </c>
      <c r="E154" s="2">
        <v>684.036</v>
      </c>
      <c r="F154" s="46" t="s">
        <v>336</v>
      </c>
      <c r="G154" s="47" t="s">
        <v>88</v>
      </c>
      <c r="H154" s="2">
        <v>118.463</v>
      </c>
      <c r="I154" s="48">
        <v>106.617</v>
      </c>
      <c r="J154" s="2">
        <f>I154-H154</f>
        <v>-11.84599999999999</v>
      </c>
      <c r="K154" s="2">
        <v>0</v>
      </c>
      <c r="L154" s="21" t="s">
        <v>336</v>
      </c>
      <c r="M154" s="1" t="s">
        <v>498</v>
      </c>
      <c r="N154" s="1"/>
      <c r="O154" s="1" t="s">
        <v>840</v>
      </c>
      <c r="P154" s="12" t="s">
        <v>543</v>
      </c>
      <c r="Q154" s="1" t="s">
        <v>584</v>
      </c>
      <c r="R154" s="16" t="s">
        <v>1082</v>
      </c>
      <c r="S154" s="58" t="s">
        <v>367</v>
      </c>
      <c r="T154" s="23"/>
    </row>
    <row r="155" spans="1:20" ht="63" customHeight="1">
      <c r="A155" s="95">
        <v>137</v>
      </c>
      <c r="B155" s="97" t="s">
        <v>240</v>
      </c>
      <c r="C155" s="2">
        <v>3870.944</v>
      </c>
      <c r="D155" s="2">
        <v>39.273</v>
      </c>
      <c r="E155" s="2">
        <v>26.151</v>
      </c>
      <c r="F155" s="99" t="s">
        <v>997</v>
      </c>
      <c r="G155" s="101" t="s">
        <v>281</v>
      </c>
      <c r="H155" s="2">
        <v>0</v>
      </c>
      <c r="I155" s="2">
        <v>0</v>
      </c>
      <c r="J155" s="2">
        <f>I155-H155</f>
        <v>0</v>
      </c>
      <c r="K155" s="2">
        <v>0</v>
      </c>
      <c r="L155" s="164" t="s">
        <v>664</v>
      </c>
      <c r="M155" s="97" t="s">
        <v>1295</v>
      </c>
      <c r="N155" s="97"/>
      <c r="O155" s="97" t="s">
        <v>840</v>
      </c>
      <c r="P155" s="166" t="s">
        <v>543</v>
      </c>
      <c r="Q155" s="97" t="s">
        <v>584</v>
      </c>
      <c r="R155" s="16" t="s">
        <v>1082</v>
      </c>
      <c r="S155" s="58" t="s">
        <v>382</v>
      </c>
      <c r="T155" s="23"/>
    </row>
    <row r="156" spans="1:20" ht="45" customHeight="1">
      <c r="A156" s="96"/>
      <c r="B156" s="98"/>
      <c r="C156" s="2">
        <v>0</v>
      </c>
      <c r="D156" s="2">
        <v>0</v>
      </c>
      <c r="E156" s="2">
        <v>0</v>
      </c>
      <c r="F156" s="100"/>
      <c r="G156" s="98"/>
      <c r="H156" s="2">
        <v>2198.121</v>
      </c>
      <c r="I156" s="48">
        <v>3991.406</v>
      </c>
      <c r="J156" s="2">
        <f>I156-H156</f>
        <v>1793.2849999999999</v>
      </c>
      <c r="K156" s="2">
        <v>0</v>
      </c>
      <c r="L156" s="100"/>
      <c r="M156" s="98"/>
      <c r="N156" s="98"/>
      <c r="O156" s="98"/>
      <c r="P156" s="167"/>
      <c r="Q156" s="98"/>
      <c r="R156" s="16" t="s">
        <v>1156</v>
      </c>
      <c r="S156" s="58" t="s">
        <v>367</v>
      </c>
      <c r="T156" s="23"/>
    </row>
    <row r="157" spans="1:20" ht="48.75" customHeight="1">
      <c r="A157" s="17">
        <v>138</v>
      </c>
      <c r="B157" s="1" t="s">
        <v>476</v>
      </c>
      <c r="C157" s="2">
        <v>62.56</v>
      </c>
      <c r="D157" s="2">
        <v>62.56</v>
      </c>
      <c r="E157" s="2">
        <v>44.694</v>
      </c>
      <c r="F157" s="46" t="s">
        <v>336</v>
      </c>
      <c r="G157" s="47" t="s">
        <v>88</v>
      </c>
      <c r="H157" s="2">
        <v>34.733</v>
      </c>
      <c r="I157" s="48">
        <v>34.733</v>
      </c>
      <c r="J157" s="2">
        <f>I157-H157</f>
        <v>0</v>
      </c>
      <c r="K157" s="2">
        <v>0</v>
      </c>
      <c r="L157" s="21" t="s">
        <v>336</v>
      </c>
      <c r="M157" s="1"/>
      <c r="N157" s="1"/>
      <c r="O157" s="1" t="s">
        <v>840</v>
      </c>
      <c r="P157" s="12" t="s">
        <v>543</v>
      </c>
      <c r="Q157" s="1" t="s">
        <v>584</v>
      </c>
      <c r="R157" s="16" t="s">
        <v>1082</v>
      </c>
      <c r="S157" s="58" t="s">
        <v>1255</v>
      </c>
      <c r="T157" s="23"/>
    </row>
    <row r="158" spans="1:20" ht="48.75" customHeight="1">
      <c r="A158" s="17">
        <v>139</v>
      </c>
      <c r="B158" s="1" t="s">
        <v>477</v>
      </c>
      <c r="C158" s="2">
        <v>1.455</v>
      </c>
      <c r="D158" s="2">
        <v>1.455</v>
      </c>
      <c r="E158" s="2">
        <v>0.906534</v>
      </c>
      <c r="F158" s="46" t="s">
        <v>997</v>
      </c>
      <c r="G158" s="47" t="s">
        <v>1087</v>
      </c>
      <c r="H158" s="2">
        <v>4.632</v>
      </c>
      <c r="I158" s="48">
        <v>3.922</v>
      </c>
      <c r="J158" s="2">
        <f aca="true" t="shared" si="2" ref="J158:J243">I158-H158</f>
        <v>-0.7099999999999995</v>
      </c>
      <c r="K158" s="2">
        <v>-0.71</v>
      </c>
      <c r="L158" s="21" t="s">
        <v>663</v>
      </c>
      <c r="M158" s="1" t="s">
        <v>759</v>
      </c>
      <c r="N158" s="1"/>
      <c r="O158" s="1" t="s">
        <v>840</v>
      </c>
      <c r="P158" s="12" t="s">
        <v>963</v>
      </c>
      <c r="Q158" s="1" t="s">
        <v>478</v>
      </c>
      <c r="R158" s="16" t="s">
        <v>1082</v>
      </c>
      <c r="S158" s="58" t="s">
        <v>479</v>
      </c>
      <c r="T158" s="23"/>
    </row>
    <row r="159" spans="1:20" ht="48.75" customHeight="1">
      <c r="A159" s="17">
        <v>140</v>
      </c>
      <c r="B159" s="1" t="s">
        <v>538</v>
      </c>
      <c r="C159" s="2">
        <v>1490.889</v>
      </c>
      <c r="D159" s="2">
        <v>1492.637</v>
      </c>
      <c r="E159" s="2">
        <v>1450.06217</v>
      </c>
      <c r="F159" s="46" t="s">
        <v>336</v>
      </c>
      <c r="G159" s="47" t="s">
        <v>88</v>
      </c>
      <c r="H159" s="2">
        <v>1000</v>
      </c>
      <c r="I159" s="48">
        <v>2520.835</v>
      </c>
      <c r="J159" s="2">
        <f t="shared" si="2"/>
        <v>1520.835</v>
      </c>
      <c r="K159" s="2">
        <v>0</v>
      </c>
      <c r="L159" s="21" t="s">
        <v>336</v>
      </c>
      <c r="M159" s="1" t="s">
        <v>498</v>
      </c>
      <c r="N159" s="1" t="s">
        <v>119</v>
      </c>
      <c r="O159" s="1" t="s">
        <v>840</v>
      </c>
      <c r="P159" s="12" t="s">
        <v>963</v>
      </c>
      <c r="Q159" s="1" t="s">
        <v>478</v>
      </c>
      <c r="R159" s="16" t="s">
        <v>1082</v>
      </c>
      <c r="S159" s="58" t="s">
        <v>479</v>
      </c>
      <c r="T159" s="23"/>
    </row>
    <row r="160" spans="1:20" ht="48.75" customHeight="1">
      <c r="A160" s="17">
        <v>141</v>
      </c>
      <c r="B160" s="1" t="s">
        <v>1045</v>
      </c>
      <c r="C160" s="2">
        <v>27.362</v>
      </c>
      <c r="D160" s="2">
        <v>27.362</v>
      </c>
      <c r="E160" s="2">
        <v>27.362</v>
      </c>
      <c r="F160" s="46" t="s">
        <v>997</v>
      </c>
      <c r="G160" s="47" t="s">
        <v>554</v>
      </c>
      <c r="H160" s="2">
        <v>205.555</v>
      </c>
      <c r="I160" s="48">
        <v>242.873</v>
      </c>
      <c r="J160" s="2">
        <f t="shared" si="2"/>
        <v>37.317999999999984</v>
      </c>
      <c r="K160" s="2">
        <v>0</v>
      </c>
      <c r="L160" s="21" t="s">
        <v>664</v>
      </c>
      <c r="M160" s="1" t="s">
        <v>1063</v>
      </c>
      <c r="N160" s="1" t="s">
        <v>949</v>
      </c>
      <c r="O160" s="1" t="s">
        <v>840</v>
      </c>
      <c r="P160" s="12" t="s">
        <v>966</v>
      </c>
      <c r="Q160" s="1" t="s">
        <v>101</v>
      </c>
      <c r="R160" s="16" t="s">
        <v>1082</v>
      </c>
      <c r="S160" s="58" t="s">
        <v>1109</v>
      </c>
      <c r="T160" s="23"/>
    </row>
    <row r="161" spans="1:20" ht="48.75" customHeight="1">
      <c r="A161" s="17">
        <v>142</v>
      </c>
      <c r="B161" s="1" t="s">
        <v>226</v>
      </c>
      <c r="C161" s="2">
        <v>25.429</v>
      </c>
      <c r="D161" s="2">
        <v>25.429</v>
      </c>
      <c r="E161" s="2">
        <v>25.429</v>
      </c>
      <c r="F161" s="46" t="s">
        <v>997</v>
      </c>
      <c r="G161" s="47" t="s">
        <v>554</v>
      </c>
      <c r="H161" s="2">
        <v>31.159</v>
      </c>
      <c r="I161" s="48">
        <v>114.233</v>
      </c>
      <c r="J161" s="2">
        <f t="shared" si="2"/>
        <v>83.07400000000001</v>
      </c>
      <c r="K161" s="2">
        <v>0</v>
      </c>
      <c r="L161" s="21" t="s">
        <v>664</v>
      </c>
      <c r="M161" s="1" t="s">
        <v>1064</v>
      </c>
      <c r="N161" s="1" t="s">
        <v>121</v>
      </c>
      <c r="O161" s="1" t="s">
        <v>840</v>
      </c>
      <c r="P161" s="12" t="s">
        <v>966</v>
      </c>
      <c r="Q161" s="1" t="s">
        <v>101</v>
      </c>
      <c r="R161" s="16" t="s">
        <v>1082</v>
      </c>
      <c r="S161" s="58" t="s">
        <v>1109</v>
      </c>
      <c r="T161" s="23"/>
    </row>
    <row r="162" spans="1:20" ht="48.75" customHeight="1">
      <c r="A162" s="17">
        <v>143</v>
      </c>
      <c r="B162" s="1" t="s">
        <v>222</v>
      </c>
      <c r="C162" s="2">
        <v>0.468</v>
      </c>
      <c r="D162" s="2">
        <v>0.468</v>
      </c>
      <c r="E162" s="2">
        <v>0.366609</v>
      </c>
      <c r="F162" s="46"/>
      <c r="G162" s="47" t="s">
        <v>1239</v>
      </c>
      <c r="H162" s="2">
        <v>0</v>
      </c>
      <c r="I162" s="2">
        <v>0</v>
      </c>
      <c r="J162" s="2">
        <f>I162-H162</f>
        <v>0</v>
      </c>
      <c r="K162" s="2">
        <v>0</v>
      </c>
      <c r="L162" s="21" t="s">
        <v>872</v>
      </c>
      <c r="M162" s="1" t="s">
        <v>1083</v>
      </c>
      <c r="N162" s="1"/>
      <c r="O162" s="1" t="s">
        <v>840</v>
      </c>
      <c r="P162" s="12" t="s">
        <v>966</v>
      </c>
      <c r="Q162" s="1" t="s">
        <v>101</v>
      </c>
      <c r="R162" s="16" t="s">
        <v>1082</v>
      </c>
      <c r="S162" s="58" t="s">
        <v>397</v>
      </c>
      <c r="T162" s="23"/>
    </row>
    <row r="163" spans="1:20" ht="48.75" customHeight="1">
      <c r="A163" s="17">
        <v>144</v>
      </c>
      <c r="B163" s="1" t="s">
        <v>201</v>
      </c>
      <c r="C163" s="2">
        <v>1.463</v>
      </c>
      <c r="D163" s="2">
        <v>1.463</v>
      </c>
      <c r="E163" s="2">
        <v>1.46285</v>
      </c>
      <c r="F163" s="46" t="s">
        <v>997</v>
      </c>
      <c r="G163" s="47" t="s">
        <v>7</v>
      </c>
      <c r="H163" s="2">
        <v>0</v>
      </c>
      <c r="I163" s="2">
        <v>1.317</v>
      </c>
      <c r="J163" s="2">
        <f>I163-H163</f>
        <v>1.317</v>
      </c>
      <c r="K163" s="2">
        <v>-0.146</v>
      </c>
      <c r="L163" s="21" t="s">
        <v>663</v>
      </c>
      <c r="M163" s="1" t="s">
        <v>1267</v>
      </c>
      <c r="N163" s="1"/>
      <c r="O163" s="1" t="s">
        <v>840</v>
      </c>
      <c r="P163" s="12" t="s">
        <v>966</v>
      </c>
      <c r="Q163" s="1" t="s">
        <v>101</v>
      </c>
      <c r="R163" s="16" t="s">
        <v>1082</v>
      </c>
      <c r="S163" s="58" t="s">
        <v>397</v>
      </c>
      <c r="T163" s="23"/>
    </row>
    <row r="164" spans="1:20" ht="48.75" customHeight="1">
      <c r="A164" s="17">
        <v>145</v>
      </c>
      <c r="B164" s="1" t="s">
        <v>225</v>
      </c>
      <c r="C164" s="2">
        <v>8.472</v>
      </c>
      <c r="D164" s="2">
        <v>8.472</v>
      </c>
      <c r="E164" s="2">
        <v>8.472</v>
      </c>
      <c r="F164" s="46"/>
      <c r="G164" s="47" t="s">
        <v>1239</v>
      </c>
      <c r="H164" s="2">
        <v>0</v>
      </c>
      <c r="I164" s="49">
        <v>0</v>
      </c>
      <c r="J164" s="2">
        <f t="shared" si="2"/>
        <v>0</v>
      </c>
      <c r="K164" s="2">
        <v>0</v>
      </c>
      <c r="L164" s="21" t="s">
        <v>872</v>
      </c>
      <c r="M164" s="1" t="s">
        <v>1083</v>
      </c>
      <c r="N164" s="1"/>
      <c r="O164" s="1" t="s">
        <v>840</v>
      </c>
      <c r="P164" s="12" t="s">
        <v>966</v>
      </c>
      <c r="Q164" s="1" t="s">
        <v>101</v>
      </c>
      <c r="R164" s="16" t="s">
        <v>1082</v>
      </c>
      <c r="S164" s="58" t="s">
        <v>1109</v>
      </c>
      <c r="T164" s="23"/>
    </row>
    <row r="165" spans="1:20" ht="48.75" customHeight="1">
      <c r="A165" s="17">
        <v>146</v>
      </c>
      <c r="B165" s="1" t="s">
        <v>1046</v>
      </c>
      <c r="C165" s="2">
        <v>5.081</v>
      </c>
      <c r="D165" s="2">
        <v>5.081</v>
      </c>
      <c r="E165" s="2">
        <v>5.081</v>
      </c>
      <c r="F165" s="46" t="s">
        <v>997</v>
      </c>
      <c r="G165" s="47" t="s">
        <v>7</v>
      </c>
      <c r="H165" s="2">
        <v>5.13</v>
      </c>
      <c r="I165" s="48">
        <v>4.617</v>
      </c>
      <c r="J165" s="2">
        <f t="shared" si="2"/>
        <v>-0.5129999999999999</v>
      </c>
      <c r="K165" s="2">
        <v>-0.513</v>
      </c>
      <c r="L165" s="21" t="s">
        <v>663</v>
      </c>
      <c r="M165" s="1" t="s">
        <v>917</v>
      </c>
      <c r="N165" s="1"/>
      <c r="O165" s="1" t="s">
        <v>840</v>
      </c>
      <c r="P165" s="12" t="s">
        <v>966</v>
      </c>
      <c r="Q165" s="1" t="s">
        <v>101</v>
      </c>
      <c r="R165" s="16" t="s">
        <v>1082</v>
      </c>
      <c r="S165" s="58" t="s">
        <v>732</v>
      </c>
      <c r="T165" s="23"/>
    </row>
    <row r="166" spans="1:20" ht="48.75" customHeight="1">
      <c r="A166" s="17">
        <v>147</v>
      </c>
      <c r="B166" s="1" t="s">
        <v>227</v>
      </c>
      <c r="C166" s="2">
        <v>20.719</v>
      </c>
      <c r="D166" s="2">
        <v>20.719</v>
      </c>
      <c r="E166" s="2">
        <v>20.445339</v>
      </c>
      <c r="F166" s="46" t="s">
        <v>336</v>
      </c>
      <c r="G166" s="47" t="s">
        <v>1033</v>
      </c>
      <c r="H166" s="2">
        <v>23.431</v>
      </c>
      <c r="I166" s="48">
        <v>15.519</v>
      </c>
      <c r="J166" s="2">
        <f t="shared" si="2"/>
        <v>-7.912000000000001</v>
      </c>
      <c r="K166" s="2">
        <v>0</v>
      </c>
      <c r="L166" s="21" t="s">
        <v>336</v>
      </c>
      <c r="M166" s="1" t="s">
        <v>498</v>
      </c>
      <c r="N166" s="1"/>
      <c r="O166" s="1" t="s">
        <v>840</v>
      </c>
      <c r="P166" s="12" t="s">
        <v>967</v>
      </c>
      <c r="Q166" s="1" t="s">
        <v>871</v>
      </c>
      <c r="R166" s="16" t="s">
        <v>1082</v>
      </c>
      <c r="S166" s="58" t="s">
        <v>958</v>
      </c>
      <c r="T166" s="23"/>
    </row>
    <row r="167" spans="1:20" ht="48" customHeight="1">
      <c r="A167" s="17">
        <v>148</v>
      </c>
      <c r="B167" s="1" t="s">
        <v>793</v>
      </c>
      <c r="C167" s="2">
        <v>72.158</v>
      </c>
      <c r="D167" s="2">
        <v>72.158</v>
      </c>
      <c r="E167" s="2">
        <v>70.285408</v>
      </c>
      <c r="F167" s="46" t="s">
        <v>336</v>
      </c>
      <c r="G167" s="47" t="s">
        <v>1028</v>
      </c>
      <c r="H167" s="2">
        <v>64.942</v>
      </c>
      <c r="I167" s="2">
        <v>120.382</v>
      </c>
      <c r="J167" s="2">
        <f t="shared" si="2"/>
        <v>55.44000000000001</v>
      </c>
      <c r="K167" s="2">
        <v>0</v>
      </c>
      <c r="L167" s="21" t="s">
        <v>336</v>
      </c>
      <c r="M167" s="1" t="s">
        <v>498</v>
      </c>
      <c r="N167" s="1"/>
      <c r="O167" s="1" t="s">
        <v>234</v>
      </c>
      <c r="P167" s="12" t="s">
        <v>550</v>
      </c>
      <c r="Q167" s="1" t="s">
        <v>794</v>
      </c>
      <c r="R167" s="16" t="s">
        <v>1082</v>
      </c>
      <c r="S167" s="58" t="s">
        <v>828</v>
      </c>
      <c r="T167" s="23"/>
    </row>
    <row r="168" spans="1:20" ht="63" customHeight="1">
      <c r="A168" s="17">
        <v>149</v>
      </c>
      <c r="B168" s="1" t="s">
        <v>464</v>
      </c>
      <c r="C168" s="2">
        <v>18946.984</v>
      </c>
      <c r="D168" s="2">
        <v>18946.984</v>
      </c>
      <c r="E168" s="2">
        <v>18946.984</v>
      </c>
      <c r="F168" s="46"/>
      <c r="G168" s="47" t="s">
        <v>1239</v>
      </c>
      <c r="H168" s="2">
        <v>0</v>
      </c>
      <c r="I168" s="2">
        <v>0</v>
      </c>
      <c r="J168" s="2">
        <f>I168-H168</f>
        <v>0</v>
      </c>
      <c r="K168" s="2">
        <v>0</v>
      </c>
      <c r="L168" s="21" t="s">
        <v>872</v>
      </c>
      <c r="M168" s="1" t="s">
        <v>498</v>
      </c>
      <c r="N168" s="1"/>
      <c r="O168" s="1" t="s">
        <v>234</v>
      </c>
      <c r="P168" s="12" t="s">
        <v>550</v>
      </c>
      <c r="Q168" s="1" t="s">
        <v>794</v>
      </c>
      <c r="R168" s="16" t="s">
        <v>1082</v>
      </c>
      <c r="S168" s="58" t="s">
        <v>445</v>
      </c>
      <c r="T168" s="23"/>
    </row>
    <row r="169" spans="1:20" ht="56.25" customHeight="1">
      <c r="A169" s="17">
        <v>150</v>
      </c>
      <c r="B169" s="1" t="s">
        <v>162</v>
      </c>
      <c r="C169" s="2">
        <v>23677.16</v>
      </c>
      <c r="D169" s="2">
        <v>24104.140445</v>
      </c>
      <c r="E169" s="2">
        <v>24095.917216</v>
      </c>
      <c r="F169" s="46" t="s">
        <v>997</v>
      </c>
      <c r="G169" s="47" t="s">
        <v>281</v>
      </c>
      <c r="H169" s="2">
        <v>13091.465</v>
      </c>
      <c r="I169" s="2">
        <v>1607.877</v>
      </c>
      <c r="J169" s="2">
        <f t="shared" si="2"/>
        <v>-11483.588</v>
      </c>
      <c r="K169" s="2">
        <v>0</v>
      </c>
      <c r="L169" s="21" t="s">
        <v>664</v>
      </c>
      <c r="M169" s="1" t="s">
        <v>890</v>
      </c>
      <c r="N169" s="1"/>
      <c r="O169" s="1" t="s">
        <v>234</v>
      </c>
      <c r="P169" s="12" t="s">
        <v>1344</v>
      </c>
      <c r="Q169" s="1" t="s">
        <v>815</v>
      </c>
      <c r="R169" s="16" t="s">
        <v>1082</v>
      </c>
      <c r="S169" s="58" t="s">
        <v>161</v>
      </c>
      <c r="T169" s="23"/>
    </row>
    <row r="170" spans="1:20" ht="57" customHeight="1">
      <c r="A170" s="17">
        <v>151</v>
      </c>
      <c r="B170" s="1" t="s">
        <v>163</v>
      </c>
      <c r="C170" s="2">
        <v>695.17</v>
      </c>
      <c r="D170" s="2">
        <v>710.698221</v>
      </c>
      <c r="E170" s="2">
        <v>710.668888</v>
      </c>
      <c r="F170" s="46"/>
      <c r="G170" s="47" t="s">
        <v>1298</v>
      </c>
      <c r="H170" s="2">
        <v>0</v>
      </c>
      <c r="I170" s="2">
        <v>0</v>
      </c>
      <c r="J170" s="2">
        <f t="shared" si="2"/>
        <v>0</v>
      </c>
      <c r="K170" s="2">
        <v>0</v>
      </c>
      <c r="L170" s="21" t="s">
        <v>872</v>
      </c>
      <c r="M170" s="1" t="s">
        <v>1083</v>
      </c>
      <c r="N170" s="1"/>
      <c r="O170" s="1" t="s">
        <v>234</v>
      </c>
      <c r="P170" s="12" t="s">
        <v>1344</v>
      </c>
      <c r="Q170" s="1" t="s">
        <v>815</v>
      </c>
      <c r="R170" s="16" t="s">
        <v>1082</v>
      </c>
      <c r="S170" s="58" t="s">
        <v>161</v>
      </c>
      <c r="T170" s="23"/>
    </row>
    <row r="171" spans="1:20" ht="48" customHeight="1">
      <c r="A171" s="17">
        <v>152</v>
      </c>
      <c r="B171" s="1" t="s">
        <v>1283</v>
      </c>
      <c r="C171" s="2">
        <v>95.613</v>
      </c>
      <c r="D171" s="2">
        <v>95.613</v>
      </c>
      <c r="E171" s="2">
        <v>73.739144</v>
      </c>
      <c r="F171" s="46" t="s">
        <v>997</v>
      </c>
      <c r="G171" s="47" t="s">
        <v>1087</v>
      </c>
      <c r="H171" s="2">
        <v>85.125</v>
      </c>
      <c r="I171" s="2">
        <v>78.85</v>
      </c>
      <c r="J171" s="2">
        <f t="shared" si="2"/>
        <v>-6.275000000000006</v>
      </c>
      <c r="K171" s="2">
        <v>-18.064</v>
      </c>
      <c r="L171" s="21" t="s">
        <v>663</v>
      </c>
      <c r="M171" s="1" t="s">
        <v>891</v>
      </c>
      <c r="N171" s="1"/>
      <c r="O171" s="1" t="s">
        <v>234</v>
      </c>
      <c r="P171" s="12" t="s">
        <v>1344</v>
      </c>
      <c r="Q171" s="1" t="s">
        <v>815</v>
      </c>
      <c r="R171" s="16" t="s">
        <v>1082</v>
      </c>
      <c r="S171" s="58" t="s">
        <v>817</v>
      </c>
      <c r="T171" s="23"/>
    </row>
    <row r="172" spans="1:20" ht="48" customHeight="1">
      <c r="A172" s="17">
        <v>153</v>
      </c>
      <c r="B172" s="1" t="s">
        <v>165</v>
      </c>
      <c r="C172" s="2">
        <v>4574.827</v>
      </c>
      <c r="D172" s="2">
        <v>4611.682138</v>
      </c>
      <c r="E172" s="2">
        <v>4671.757878</v>
      </c>
      <c r="F172" s="46"/>
      <c r="G172" s="47" t="s">
        <v>1239</v>
      </c>
      <c r="H172" s="2">
        <v>0</v>
      </c>
      <c r="I172" s="2">
        <v>0</v>
      </c>
      <c r="J172" s="2">
        <f t="shared" si="2"/>
        <v>0</v>
      </c>
      <c r="K172" s="2">
        <v>0</v>
      </c>
      <c r="L172" s="21" t="s">
        <v>872</v>
      </c>
      <c r="M172" s="1" t="s">
        <v>1083</v>
      </c>
      <c r="N172" s="1"/>
      <c r="O172" s="1" t="s">
        <v>234</v>
      </c>
      <c r="P172" s="12" t="s">
        <v>1344</v>
      </c>
      <c r="Q172" s="1" t="s">
        <v>815</v>
      </c>
      <c r="R172" s="16" t="s">
        <v>1082</v>
      </c>
      <c r="S172" s="58" t="s">
        <v>817</v>
      </c>
      <c r="T172" s="23"/>
    </row>
    <row r="173" spans="1:20" ht="48" customHeight="1">
      <c r="A173" s="17">
        <v>154</v>
      </c>
      <c r="B173" s="1" t="s">
        <v>790</v>
      </c>
      <c r="C173" s="2">
        <v>2120.154</v>
      </c>
      <c r="D173" s="2">
        <v>2134.385778</v>
      </c>
      <c r="E173" s="2">
        <v>1978.186521</v>
      </c>
      <c r="F173" s="46"/>
      <c r="G173" s="47" t="s">
        <v>1239</v>
      </c>
      <c r="H173" s="2">
        <v>0</v>
      </c>
      <c r="I173" s="2">
        <v>0</v>
      </c>
      <c r="J173" s="2">
        <f t="shared" si="2"/>
        <v>0</v>
      </c>
      <c r="K173" s="2">
        <v>0</v>
      </c>
      <c r="L173" s="21" t="s">
        <v>872</v>
      </c>
      <c r="M173" s="1" t="s">
        <v>1083</v>
      </c>
      <c r="N173" s="1"/>
      <c r="O173" s="1" t="s">
        <v>234</v>
      </c>
      <c r="P173" s="12" t="s">
        <v>1344</v>
      </c>
      <c r="Q173" s="1" t="s">
        <v>815</v>
      </c>
      <c r="R173" s="16" t="s">
        <v>1082</v>
      </c>
      <c r="S173" s="58" t="s">
        <v>817</v>
      </c>
      <c r="T173" s="23"/>
    </row>
    <row r="174" spans="1:20" ht="48" customHeight="1">
      <c r="A174" s="17">
        <v>155</v>
      </c>
      <c r="B174" s="1" t="s">
        <v>1332</v>
      </c>
      <c r="C174" s="2">
        <v>2874.688</v>
      </c>
      <c r="D174" s="2">
        <v>2881.522712</v>
      </c>
      <c r="E174" s="2">
        <v>2865.550096</v>
      </c>
      <c r="F174" s="46"/>
      <c r="G174" s="47" t="s">
        <v>1239</v>
      </c>
      <c r="H174" s="2">
        <v>0</v>
      </c>
      <c r="I174" s="2">
        <v>0</v>
      </c>
      <c r="J174" s="2">
        <f t="shared" si="2"/>
        <v>0</v>
      </c>
      <c r="K174" s="2">
        <v>0</v>
      </c>
      <c r="L174" s="21" t="s">
        <v>872</v>
      </c>
      <c r="M174" s="1" t="s">
        <v>1083</v>
      </c>
      <c r="N174" s="1"/>
      <c r="O174" s="1" t="s">
        <v>234</v>
      </c>
      <c r="P174" s="12" t="s">
        <v>1344</v>
      </c>
      <c r="Q174" s="1" t="s">
        <v>815</v>
      </c>
      <c r="R174" s="16" t="s">
        <v>1082</v>
      </c>
      <c r="S174" s="58" t="s">
        <v>817</v>
      </c>
      <c r="T174" s="23"/>
    </row>
    <row r="175" spans="1:20" ht="48" customHeight="1">
      <c r="A175" s="17">
        <v>156</v>
      </c>
      <c r="B175" s="1" t="s">
        <v>1333</v>
      </c>
      <c r="C175" s="2">
        <v>2015.16</v>
      </c>
      <c r="D175" s="2">
        <v>2015.16</v>
      </c>
      <c r="E175" s="2">
        <v>2010.57936</v>
      </c>
      <c r="F175" s="46" t="s">
        <v>997</v>
      </c>
      <c r="G175" s="47" t="s">
        <v>554</v>
      </c>
      <c r="H175" s="2">
        <v>2526.9669999999996</v>
      </c>
      <c r="I175" s="2">
        <f>2726.159+4500+3.762</f>
        <v>7229.920999999999</v>
      </c>
      <c r="J175" s="2">
        <f t="shared" si="2"/>
        <v>4702.954</v>
      </c>
      <c r="K175" s="2">
        <v>0</v>
      </c>
      <c r="L175" s="21" t="s">
        <v>664</v>
      </c>
      <c r="M175" s="1" t="s">
        <v>1176</v>
      </c>
      <c r="N175" s="1" t="s">
        <v>517</v>
      </c>
      <c r="O175" s="1" t="s">
        <v>234</v>
      </c>
      <c r="P175" s="12" t="s">
        <v>1344</v>
      </c>
      <c r="Q175" s="1" t="s">
        <v>815</v>
      </c>
      <c r="R175" s="16" t="s">
        <v>1082</v>
      </c>
      <c r="S175" s="58" t="s">
        <v>817</v>
      </c>
      <c r="T175" s="23"/>
    </row>
    <row r="176" spans="1:20" ht="48" customHeight="1">
      <c r="A176" s="17">
        <v>157</v>
      </c>
      <c r="B176" s="1" t="s">
        <v>1334</v>
      </c>
      <c r="C176" s="2">
        <v>2299.877</v>
      </c>
      <c r="D176" s="2">
        <v>2302.619303</v>
      </c>
      <c r="E176" s="37">
        <v>2310.725891</v>
      </c>
      <c r="F176" s="46" t="s">
        <v>997</v>
      </c>
      <c r="G176" s="47" t="s">
        <v>554</v>
      </c>
      <c r="H176" s="2">
        <v>2077.029</v>
      </c>
      <c r="I176" s="2">
        <v>922.945</v>
      </c>
      <c r="J176" s="2">
        <f t="shared" si="2"/>
        <v>-1154.0839999999998</v>
      </c>
      <c r="K176" s="2">
        <v>-1153.26</v>
      </c>
      <c r="L176" s="21" t="s">
        <v>663</v>
      </c>
      <c r="M176" s="1" t="s">
        <v>649</v>
      </c>
      <c r="N176" s="1"/>
      <c r="O176" s="1" t="s">
        <v>234</v>
      </c>
      <c r="P176" s="12" t="s">
        <v>1344</v>
      </c>
      <c r="Q176" s="1" t="s">
        <v>815</v>
      </c>
      <c r="R176" s="16" t="s">
        <v>1082</v>
      </c>
      <c r="S176" s="58" t="s">
        <v>817</v>
      </c>
      <c r="T176" s="23"/>
    </row>
    <row r="177" spans="1:20" ht="48" customHeight="1">
      <c r="A177" s="17">
        <v>158</v>
      </c>
      <c r="B177" s="1" t="s">
        <v>276</v>
      </c>
      <c r="C177" s="2">
        <v>177.734</v>
      </c>
      <c r="D177" s="2">
        <v>177.734</v>
      </c>
      <c r="E177" s="2">
        <v>132.46097</v>
      </c>
      <c r="F177" s="46" t="s">
        <v>997</v>
      </c>
      <c r="G177" s="47" t="s">
        <v>281</v>
      </c>
      <c r="H177" s="2">
        <v>88.002</v>
      </c>
      <c r="I177" s="2">
        <v>87.092</v>
      </c>
      <c r="J177" s="2">
        <f t="shared" si="2"/>
        <v>-0.9099999999999966</v>
      </c>
      <c r="K177" s="2">
        <v>0</v>
      </c>
      <c r="L177" s="21" t="s">
        <v>664</v>
      </c>
      <c r="M177" s="1" t="s">
        <v>892</v>
      </c>
      <c r="N177" s="1"/>
      <c r="O177" s="1" t="s">
        <v>234</v>
      </c>
      <c r="P177" s="12" t="s">
        <v>1344</v>
      </c>
      <c r="Q177" s="1" t="s">
        <v>815</v>
      </c>
      <c r="R177" s="16" t="s">
        <v>1082</v>
      </c>
      <c r="S177" s="58" t="s">
        <v>817</v>
      </c>
      <c r="T177" s="23"/>
    </row>
    <row r="178" spans="1:20" ht="48" customHeight="1">
      <c r="A178" s="17">
        <v>159</v>
      </c>
      <c r="B178" s="1" t="s">
        <v>1339</v>
      </c>
      <c r="C178" s="2">
        <v>3903.136</v>
      </c>
      <c r="D178" s="2">
        <v>3546.607</v>
      </c>
      <c r="E178" s="2">
        <v>3384.017282</v>
      </c>
      <c r="F178" s="46" t="s">
        <v>997</v>
      </c>
      <c r="G178" s="47" t="s">
        <v>254</v>
      </c>
      <c r="H178" s="2">
        <v>11607.972</v>
      </c>
      <c r="I178" s="2">
        <v>19919.119</v>
      </c>
      <c r="J178" s="2">
        <f t="shared" si="2"/>
        <v>8311.146999999999</v>
      </c>
      <c r="K178" s="2">
        <v>0</v>
      </c>
      <c r="L178" s="21" t="s">
        <v>664</v>
      </c>
      <c r="M178" s="1" t="s">
        <v>893</v>
      </c>
      <c r="N178" s="1" t="s">
        <v>845</v>
      </c>
      <c r="O178" s="1" t="s">
        <v>234</v>
      </c>
      <c r="P178" s="12" t="s">
        <v>1344</v>
      </c>
      <c r="Q178" s="1" t="s">
        <v>815</v>
      </c>
      <c r="R178" s="16" t="s">
        <v>1082</v>
      </c>
      <c r="S178" s="58" t="s">
        <v>751</v>
      </c>
      <c r="T178" s="23"/>
    </row>
    <row r="179" spans="1:20" ht="48" customHeight="1">
      <c r="A179" s="17">
        <v>160</v>
      </c>
      <c r="B179" s="1" t="s">
        <v>1011</v>
      </c>
      <c r="C179" s="2">
        <v>31.178</v>
      </c>
      <c r="D179" s="2">
        <v>270.809</v>
      </c>
      <c r="E179" s="2">
        <v>262.152469</v>
      </c>
      <c r="F179" s="46" t="s">
        <v>997</v>
      </c>
      <c r="G179" s="47" t="s">
        <v>7</v>
      </c>
      <c r="H179" s="2">
        <v>27.664</v>
      </c>
      <c r="I179" s="2">
        <v>24.95</v>
      </c>
      <c r="J179" s="2">
        <f t="shared" si="2"/>
        <v>-2.714000000000002</v>
      </c>
      <c r="K179" s="2">
        <v>-2.7</v>
      </c>
      <c r="L179" s="21" t="s">
        <v>663</v>
      </c>
      <c r="M179" s="1" t="s">
        <v>894</v>
      </c>
      <c r="N179" s="1"/>
      <c r="O179" s="1" t="s">
        <v>234</v>
      </c>
      <c r="P179" s="12" t="s">
        <v>1344</v>
      </c>
      <c r="Q179" s="1" t="s">
        <v>815</v>
      </c>
      <c r="R179" s="16" t="s">
        <v>1082</v>
      </c>
      <c r="S179" s="58" t="s">
        <v>817</v>
      </c>
      <c r="T179" s="23"/>
    </row>
    <row r="180" spans="1:20" ht="48" customHeight="1">
      <c r="A180" s="17">
        <v>161</v>
      </c>
      <c r="B180" s="1" t="s">
        <v>44</v>
      </c>
      <c r="C180" s="2">
        <v>2066.07</v>
      </c>
      <c r="D180" s="2">
        <v>2066.07</v>
      </c>
      <c r="E180" s="2">
        <v>2066.07</v>
      </c>
      <c r="F180" s="46" t="s">
        <v>997</v>
      </c>
      <c r="G180" s="47" t="s">
        <v>7</v>
      </c>
      <c r="H180" s="2">
        <v>2066.07</v>
      </c>
      <c r="I180" s="2">
        <v>2066.07</v>
      </c>
      <c r="J180" s="2">
        <f t="shared" si="2"/>
        <v>0</v>
      </c>
      <c r="K180" s="2">
        <v>-478.39</v>
      </c>
      <c r="L180" s="21" t="s">
        <v>663</v>
      </c>
      <c r="M180" s="1" t="s">
        <v>650</v>
      </c>
      <c r="N180" s="1"/>
      <c r="O180" s="1" t="s">
        <v>234</v>
      </c>
      <c r="P180" s="12" t="s">
        <v>1344</v>
      </c>
      <c r="Q180" s="1" t="s">
        <v>815</v>
      </c>
      <c r="R180" s="16" t="s">
        <v>1082</v>
      </c>
      <c r="S180" s="58" t="s">
        <v>817</v>
      </c>
      <c r="T180" s="23"/>
    </row>
    <row r="181" spans="1:20" ht="48" customHeight="1">
      <c r="A181" s="17">
        <v>162</v>
      </c>
      <c r="B181" s="1" t="s">
        <v>514</v>
      </c>
      <c r="C181" s="2">
        <v>2987.818</v>
      </c>
      <c r="D181" s="2">
        <v>2991.268</v>
      </c>
      <c r="E181" s="2">
        <v>3279.238774</v>
      </c>
      <c r="F181" s="46" t="s">
        <v>997</v>
      </c>
      <c r="G181" s="47" t="s">
        <v>7</v>
      </c>
      <c r="H181" s="2">
        <v>2611.3039999999996</v>
      </c>
      <c r="I181" s="2">
        <v>2350.019</v>
      </c>
      <c r="J181" s="2">
        <f t="shared" si="2"/>
        <v>-261.28499999999985</v>
      </c>
      <c r="K181" s="2">
        <v>-261.285</v>
      </c>
      <c r="L181" s="21" t="s">
        <v>663</v>
      </c>
      <c r="M181" s="1" t="s">
        <v>895</v>
      </c>
      <c r="N181" s="1"/>
      <c r="O181" s="1" t="s">
        <v>234</v>
      </c>
      <c r="P181" s="12" t="s">
        <v>1344</v>
      </c>
      <c r="Q181" s="1" t="s">
        <v>815</v>
      </c>
      <c r="R181" s="16" t="s">
        <v>1082</v>
      </c>
      <c r="S181" s="58" t="s">
        <v>817</v>
      </c>
      <c r="T181" s="23"/>
    </row>
    <row r="182" spans="1:20" ht="48" customHeight="1">
      <c r="A182" s="17">
        <v>163</v>
      </c>
      <c r="B182" s="1" t="s">
        <v>1135</v>
      </c>
      <c r="C182" s="2">
        <v>2183.389</v>
      </c>
      <c r="D182" s="2">
        <v>2183.389</v>
      </c>
      <c r="E182" s="2">
        <v>1344.994431</v>
      </c>
      <c r="F182" s="46" t="s">
        <v>997</v>
      </c>
      <c r="G182" s="47" t="s">
        <v>7</v>
      </c>
      <c r="H182" s="2">
        <v>2654.777</v>
      </c>
      <c r="I182" s="2">
        <v>4450.754</v>
      </c>
      <c r="J182" s="2">
        <f t="shared" si="2"/>
        <v>1795.9769999999999</v>
      </c>
      <c r="K182" s="2">
        <v>-194.32</v>
      </c>
      <c r="L182" s="21" t="s">
        <v>663</v>
      </c>
      <c r="M182" s="1" t="s">
        <v>374</v>
      </c>
      <c r="N182" s="1" t="s">
        <v>846</v>
      </c>
      <c r="O182" s="1" t="s">
        <v>234</v>
      </c>
      <c r="P182" s="12" t="s">
        <v>1344</v>
      </c>
      <c r="Q182" s="1" t="s">
        <v>815</v>
      </c>
      <c r="R182" s="16" t="s">
        <v>1082</v>
      </c>
      <c r="S182" s="58" t="s">
        <v>751</v>
      </c>
      <c r="T182" s="23"/>
    </row>
    <row r="183" spans="1:20" ht="81" customHeight="1">
      <c r="A183" s="95">
        <v>164</v>
      </c>
      <c r="B183" s="168" t="s">
        <v>241</v>
      </c>
      <c r="C183" s="2">
        <v>2000</v>
      </c>
      <c r="D183" s="2">
        <v>1451.595</v>
      </c>
      <c r="E183" s="2">
        <v>1448.274818</v>
      </c>
      <c r="F183" s="99" t="s">
        <v>997</v>
      </c>
      <c r="G183" s="101" t="s">
        <v>281</v>
      </c>
      <c r="H183" s="2">
        <v>0</v>
      </c>
      <c r="I183" s="2">
        <v>0</v>
      </c>
      <c r="J183" s="2">
        <f t="shared" si="2"/>
        <v>0</v>
      </c>
      <c r="K183" s="2">
        <v>0</v>
      </c>
      <c r="L183" s="164" t="s">
        <v>664</v>
      </c>
      <c r="M183" s="97" t="s">
        <v>1116</v>
      </c>
      <c r="N183" s="97" t="s">
        <v>220</v>
      </c>
      <c r="O183" s="1" t="s">
        <v>234</v>
      </c>
      <c r="P183" s="12" t="s">
        <v>1344</v>
      </c>
      <c r="Q183" s="1" t="s">
        <v>815</v>
      </c>
      <c r="R183" s="16" t="s">
        <v>1082</v>
      </c>
      <c r="S183" s="58" t="s">
        <v>319</v>
      </c>
      <c r="T183" s="23"/>
    </row>
    <row r="184" spans="1:20" ht="60" customHeight="1">
      <c r="A184" s="96"/>
      <c r="B184" s="98"/>
      <c r="C184" s="2">
        <v>0</v>
      </c>
      <c r="D184" s="2">
        <v>0</v>
      </c>
      <c r="E184" s="2">
        <v>0</v>
      </c>
      <c r="F184" s="100"/>
      <c r="G184" s="98"/>
      <c r="H184" s="80">
        <v>1000</v>
      </c>
      <c r="I184" s="80">
        <v>1399</v>
      </c>
      <c r="J184" s="80">
        <f>I184-H184</f>
        <v>399</v>
      </c>
      <c r="K184" s="81">
        <v>0</v>
      </c>
      <c r="L184" s="100"/>
      <c r="M184" s="98"/>
      <c r="N184" s="98"/>
      <c r="O184" s="1" t="s">
        <v>806</v>
      </c>
      <c r="P184" s="12" t="s">
        <v>1083</v>
      </c>
      <c r="Q184" s="1" t="s">
        <v>1083</v>
      </c>
      <c r="R184" s="16" t="s">
        <v>1156</v>
      </c>
      <c r="S184" s="58" t="s">
        <v>55</v>
      </c>
      <c r="T184" s="23"/>
    </row>
    <row r="185" spans="1:20" ht="75" customHeight="1">
      <c r="A185" s="17">
        <v>165</v>
      </c>
      <c r="B185" s="1" t="s">
        <v>45</v>
      </c>
      <c r="C185" s="2">
        <v>1484.105</v>
      </c>
      <c r="D185" s="2">
        <v>1484.105</v>
      </c>
      <c r="E185" s="2">
        <v>1484.105</v>
      </c>
      <c r="F185" s="46" t="s">
        <v>997</v>
      </c>
      <c r="G185" s="47" t="s">
        <v>1031</v>
      </c>
      <c r="H185" s="2">
        <v>1371.268</v>
      </c>
      <c r="I185" s="2">
        <v>1253.259</v>
      </c>
      <c r="J185" s="2">
        <f t="shared" si="2"/>
        <v>-118.00900000000001</v>
      </c>
      <c r="K185" s="2">
        <v>-29.409</v>
      </c>
      <c r="L185" s="21" t="s">
        <v>663</v>
      </c>
      <c r="M185" s="47" t="s">
        <v>255</v>
      </c>
      <c r="N185" s="1"/>
      <c r="O185" s="1" t="s">
        <v>234</v>
      </c>
      <c r="P185" s="12" t="s">
        <v>1344</v>
      </c>
      <c r="Q185" s="1" t="s">
        <v>815</v>
      </c>
      <c r="R185" s="16" t="s">
        <v>1082</v>
      </c>
      <c r="S185" s="58" t="s">
        <v>1300</v>
      </c>
      <c r="T185" s="23"/>
    </row>
    <row r="186" spans="1:20" ht="75" customHeight="1">
      <c r="A186" s="17">
        <v>166</v>
      </c>
      <c r="B186" s="1" t="s">
        <v>1301</v>
      </c>
      <c r="C186" s="2">
        <v>63854.446</v>
      </c>
      <c r="D186" s="2">
        <v>63854.446</v>
      </c>
      <c r="E186" s="2">
        <v>63854.446</v>
      </c>
      <c r="F186" s="46" t="s">
        <v>997</v>
      </c>
      <c r="G186" s="47" t="s">
        <v>1031</v>
      </c>
      <c r="H186" s="2">
        <v>62937.297</v>
      </c>
      <c r="I186" s="2">
        <v>58632.662</v>
      </c>
      <c r="J186" s="2">
        <f t="shared" si="2"/>
        <v>-4304.635000000002</v>
      </c>
      <c r="K186" s="2">
        <v>-450.645</v>
      </c>
      <c r="L186" s="21" t="s">
        <v>663</v>
      </c>
      <c r="M186" s="1" t="s">
        <v>256</v>
      </c>
      <c r="N186" s="1"/>
      <c r="O186" s="1" t="s">
        <v>234</v>
      </c>
      <c r="P186" s="12" t="s">
        <v>1344</v>
      </c>
      <c r="Q186" s="1" t="s">
        <v>815</v>
      </c>
      <c r="R186" s="16" t="s">
        <v>1082</v>
      </c>
      <c r="S186" s="58" t="s">
        <v>985</v>
      </c>
      <c r="T186" s="24"/>
    </row>
    <row r="187" spans="1:20" ht="150" customHeight="1">
      <c r="A187" s="95">
        <v>167</v>
      </c>
      <c r="B187" s="97" t="s">
        <v>1175</v>
      </c>
      <c r="C187" s="2">
        <v>448.525</v>
      </c>
      <c r="D187" s="2">
        <v>448.525</v>
      </c>
      <c r="E187" s="2">
        <v>448.525</v>
      </c>
      <c r="F187" s="99" t="s">
        <v>336</v>
      </c>
      <c r="G187" s="101" t="s">
        <v>1028</v>
      </c>
      <c r="H187" s="2">
        <v>0</v>
      </c>
      <c r="I187" s="2">
        <v>0</v>
      </c>
      <c r="J187" s="2">
        <f t="shared" si="2"/>
        <v>0</v>
      </c>
      <c r="K187" s="2">
        <v>0</v>
      </c>
      <c r="L187" s="164" t="s">
        <v>336</v>
      </c>
      <c r="M187" s="97" t="s">
        <v>1083</v>
      </c>
      <c r="N187" s="97" t="s">
        <v>672</v>
      </c>
      <c r="O187" s="1" t="s">
        <v>234</v>
      </c>
      <c r="P187" s="12" t="s">
        <v>1344</v>
      </c>
      <c r="Q187" s="1" t="s">
        <v>815</v>
      </c>
      <c r="R187" s="16" t="s">
        <v>1082</v>
      </c>
      <c r="S187" s="58" t="s">
        <v>1131</v>
      </c>
      <c r="T187" s="24"/>
    </row>
    <row r="188" spans="1:20" ht="90" customHeight="1">
      <c r="A188" s="96"/>
      <c r="B188" s="98"/>
      <c r="C188" s="2">
        <v>0</v>
      </c>
      <c r="D188" s="2">
        <v>0</v>
      </c>
      <c r="E188" s="2">
        <v>0</v>
      </c>
      <c r="F188" s="100"/>
      <c r="G188" s="98"/>
      <c r="H188" s="80">
        <v>68.49</v>
      </c>
      <c r="I188" s="80">
        <v>50.998</v>
      </c>
      <c r="J188" s="80">
        <f>I188-H188</f>
        <v>-17.491999999999997</v>
      </c>
      <c r="K188" s="81">
        <v>0</v>
      </c>
      <c r="L188" s="100"/>
      <c r="M188" s="98"/>
      <c r="N188" s="98"/>
      <c r="O188" s="1" t="s">
        <v>806</v>
      </c>
      <c r="P188" s="12" t="s">
        <v>1083</v>
      </c>
      <c r="Q188" s="1" t="s">
        <v>1083</v>
      </c>
      <c r="R188" s="16" t="s">
        <v>1156</v>
      </c>
      <c r="S188" s="58" t="s">
        <v>56</v>
      </c>
      <c r="T188" s="24"/>
    </row>
    <row r="189" spans="1:20" ht="75" customHeight="1">
      <c r="A189" s="17">
        <v>168</v>
      </c>
      <c r="B189" s="1" t="s">
        <v>629</v>
      </c>
      <c r="C189" s="2">
        <v>392.931</v>
      </c>
      <c r="D189" s="2">
        <v>392.931</v>
      </c>
      <c r="E189" s="2">
        <v>392.931</v>
      </c>
      <c r="F189" s="46" t="s">
        <v>997</v>
      </c>
      <c r="G189" s="47" t="s">
        <v>1031</v>
      </c>
      <c r="H189" s="2">
        <v>350.76</v>
      </c>
      <c r="I189" s="2">
        <v>295.058</v>
      </c>
      <c r="J189" s="2">
        <f t="shared" si="2"/>
        <v>-55.702</v>
      </c>
      <c r="K189" s="2">
        <v>-6.763</v>
      </c>
      <c r="L189" s="21" t="s">
        <v>663</v>
      </c>
      <c r="M189" s="1" t="s">
        <v>257</v>
      </c>
      <c r="N189" s="1"/>
      <c r="O189" s="1" t="s">
        <v>234</v>
      </c>
      <c r="P189" s="12" t="s">
        <v>1344</v>
      </c>
      <c r="Q189" s="1" t="s">
        <v>815</v>
      </c>
      <c r="R189" s="16" t="s">
        <v>1082</v>
      </c>
      <c r="S189" s="58" t="s">
        <v>509</v>
      </c>
      <c r="T189" s="23"/>
    </row>
    <row r="190" spans="1:20" ht="48" customHeight="1">
      <c r="A190" s="17">
        <v>169</v>
      </c>
      <c r="B190" s="1" t="s">
        <v>510</v>
      </c>
      <c r="C190" s="2">
        <v>113355.652</v>
      </c>
      <c r="D190" s="2">
        <v>113355.652</v>
      </c>
      <c r="E190" s="2">
        <v>113355.652</v>
      </c>
      <c r="F190" s="46" t="s">
        <v>336</v>
      </c>
      <c r="G190" s="47" t="s">
        <v>379</v>
      </c>
      <c r="H190" s="2">
        <v>122900.934</v>
      </c>
      <c r="I190" s="2">
        <v>121839.797</v>
      </c>
      <c r="J190" s="2">
        <f t="shared" si="2"/>
        <v>-1061.136999999988</v>
      </c>
      <c r="K190" s="2">
        <v>0</v>
      </c>
      <c r="L190" s="21" t="s">
        <v>336</v>
      </c>
      <c r="M190" s="1" t="s">
        <v>498</v>
      </c>
      <c r="N190" s="1" t="s">
        <v>847</v>
      </c>
      <c r="O190" s="1" t="s">
        <v>234</v>
      </c>
      <c r="P190" s="12" t="s">
        <v>902</v>
      </c>
      <c r="Q190" s="1" t="s">
        <v>583</v>
      </c>
      <c r="R190" s="16" t="s">
        <v>1082</v>
      </c>
      <c r="S190" s="58" t="s">
        <v>986</v>
      </c>
      <c r="T190" s="24"/>
    </row>
    <row r="191" spans="1:20" ht="48" customHeight="1">
      <c r="A191" s="95">
        <v>170</v>
      </c>
      <c r="B191" s="97" t="s">
        <v>278</v>
      </c>
      <c r="C191" s="2">
        <v>3467.064</v>
      </c>
      <c r="D191" s="2">
        <v>3467.064</v>
      </c>
      <c r="E191" s="2">
        <v>3467.064</v>
      </c>
      <c r="F191" s="99" t="s">
        <v>336</v>
      </c>
      <c r="G191" s="101" t="s">
        <v>1028</v>
      </c>
      <c r="H191" s="2">
        <v>0</v>
      </c>
      <c r="I191" s="2">
        <v>0</v>
      </c>
      <c r="J191" s="2">
        <f t="shared" si="2"/>
        <v>0</v>
      </c>
      <c r="K191" s="2">
        <v>0</v>
      </c>
      <c r="L191" s="164" t="s">
        <v>336</v>
      </c>
      <c r="M191" s="97" t="s">
        <v>1083</v>
      </c>
      <c r="N191" s="97"/>
      <c r="O191" s="1" t="s">
        <v>234</v>
      </c>
      <c r="P191" s="12" t="s">
        <v>903</v>
      </c>
      <c r="Q191" s="1" t="s">
        <v>583</v>
      </c>
      <c r="R191" s="16" t="s">
        <v>1082</v>
      </c>
      <c r="S191" s="58" t="s">
        <v>986</v>
      </c>
      <c r="T191" s="24"/>
    </row>
    <row r="192" spans="1:20" ht="60" customHeight="1">
      <c r="A192" s="96"/>
      <c r="B192" s="98"/>
      <c r="C192" s="2">
        <v>0</v>
      </c>
      <c r="D192" s="2">
        <v>0</v>
      </c>
      <c r="E192" s="2">
        <v>0</v>
      </c>
      <c r="F192" s="100"/>
      <c r="G192" s="98"/>
      <c r="H192" s="80">
        <v>3768.197</v>
      </c>
      <c r="I192" s="80">
        <v>7511.52</v>
      </c>
      <c r="J192" s="80">
        <f>I192-H192</f>
        <v>3743.3230000000003</v>
      </c>
      <c r="K192" s="81">
        <v>0</v>
      </c>
      <c r="L192" s="100"/>
      <c r="M192" s="98"/>
      <c r="N192" s="98"/>
      <c r="O192" s="1" t="s">
        <v>806</v>
      </c>
      <c r="P192" s="12" t="s">
        <v>1083</v>
      </c>
      <c r="Q192" s="1" t="s">
        <v>1083</v>
      </c>
      <c r="R192" s="16" t="s">
        <v>1156</v>
      </c>
      <c r="S192" s="58" t="s">
        <v>57</v>
      </c>
      <c r="T192" s="24"/>
    </row>
    <row r="193" spans="1:20" ht="69" customHeight="1">
      <c r="A193" s="17">
        <v>171</v>
      </c>
      <c r="B193" s="1" t="s">
        <v>277</v>
      </c>
      <c r="C193" s="2">
        <v>182.652</v>
      </c>
      <c r="D193" s="2">
        <v>182.652</v>
      </c>
      <c r="E193" s="2">
        <v>182.652</v>
      </c>
      <c r="F193" s="46"/>
      <c r="G193" s="47" t="s">
        <v>1239</v>
      </c>
      <c r="H193" s="2">
        <v>0</v>
      </c>
      <c r="I193" s="2">
        <v>0</v>
      </c>
      <c r="J193" s="2">
        <f t="shared" si="2"/>
        <v>0</v>
      </c>
      <c r="K193" s="2">
        <v>0</v>
      </c>
      <c r="L193" s="21" t="s">
        <v>872</v>
      </c>
      <c r="M193" s="1" t="s">
        <v>1083</v>
      </c>
      <c r="N193" s="1"/>
      <c r="O193" s="1" t="s">
        <v>234</v>
      </c>
      <c r="P193" s="12" t="s">
        <v>903</v>
      </c>
      <c r="Q193" s="1" t="s">
        <v>583</v>
      </c>
      <c r="R193" s="16" t="s">
        <v>1082</v>
      </c>
      <c r="S193" s="58" t="s">
        <v>901</v>
      </c>
      <c r="T193" s="24"/>
    </row>
    <row r="194" spans="1:20" ht="48" customHeight="1">
      <c r="A194" s="17">
        <v>172</v>
      </c>
      <c r="B194" s="1" t="s">
        <v>1335</v>
      </c>
      <c r="C194" s="2">
        <v>110688.458</v>
      </c>
      <c r="D194" s="2">
        <v>110688.458</v>
      </c>
      <c r="E194" s="2">
        <v>110329.717146</v>
      </c>
      <c r="F194" s="46" t="s">
        <v>997</v>
      </c>
      <c r="G194" s="47" t="s">
        <v>7</v>
      </c>
      <c r="H194" s="2">
        <v>79973.753</v>
      </c>
      <c r="I194" s="2">
        <v>109368.094</v>
      </c>
      <c r="J194" s="2">
        <f t="shared" si="2"/>
        <v>29394.341</v>
      </c>
      <c r="K194" s="2">
        <v>-56.65</v>
      </c>
      <c r="L194" s="21" t="s">
        <v>663</v>
      </c>
      <c r="M194" s="1" t="s">
        <v>258</v>
      </c>
      <c r="N194" s="1"/>
      <c r="O194" s="1" t="s">
        <v>234</v>
      </c>
      <c r="P194" s="12" t="s">
        <v>543</v>
      </c>
      <c r="Q194" s="1" t="s">
        <v>584</v>
      </c>
      <c r="R194" s="16" t="s">
        <v>1082</v>
      </c>
      <c r="S194" s="58" t="s">
        <v>615</v>
      </c>
      <c r="T194" s="23"/>
    </row>
    <row r="195" spans="1:20" ht="105" customHeight="1">
      <c r="A195" s="95">
        <v>173</v>
      </c>
      <c r="B195" s="168" t="s">
        <v>191</v>
      </c>
      <c r="C195" s="2">
        <v>28166.04</v>
      </c>
      <c r="D195" s="2">
        <v>28166.04</v>
      </c>
      <c r="E195" s="2">
        <v>28166.04</v>
      </c>
      <c r="F195" s="99" t="s">
        <v>336</v>
      </c>
      <c r="G195" s="101" t="s">
        <v>769</v>
      </c>
      <c r="H195" s="2">
        <v>0</v>
      </c>
      <c r="I195" s="2">
        <v>0</v>
      </c>
      <c r="J195" s="2">
        <f t="shared" si="2"/>
        <v>0</v>
      </c>
      <c r="K195" s="2">
        <v>0</v>
      </c>
      <c r="L195" s="164" t="s">
        <v>336</v>
      </c>
      <c r="M195" s="97" t="s">
        <v>498</v>
      </c>
      <c r="N195" s="97"/>
      <c r="O195" s="97" t="s">
        <v>234</v>
      </c>
      <c r="P195" s="166" t="s">
        <v>543</v>
      </c>
      <c r="Q195" s="97" t="s">
        <v>584</v>
      </c>
      <c r="R195" s="16" t="s">
        <v>1082</v>
      </c>
      <c r="S195" s="58" t="s">
        <v>1132</v>
      </c>
      <c r="T195" s="23"/>
    </row>
    <row r="196" spans="1:20" ht="51" customHeight="1">
      <c r="A196" s="96"/>
      <c r="B196" s="174"/>
      <c r="C196" s="2">
        <v>0</v>
      </c>
      <c r="D196" s="2">
        <v>0</v>
      </c>
      <c r="E196" s="2">
        <v>0</v>
      </c>
      <c r="F196" s="100"/>
      <c r="G196" s="98"/>
      <c r="H196" s="2">
        <v>0</v>
      </c>
      <c r="I196" s="2">
        <v>12607</v>
      </c>
      <c r="J196" s="2">
        <f t="shared" si="2"/>
        <v>12607</v>
      </c>
      <c r="K196" s="2">
        <v>0</v>
      </c>
      <c r="L196" s="100"/>
      <c r="M196" s="98"/>
      <c r="N196" s="174"/>
      <c r="O196" s="98"/>
      <c r="P196" s="167"/>
      <c r="Q196" s="98"/>
      <c r="R196" s="16" t="s">
        <v>1156</v>
      </c>
      <c r="S196" s="58" t="s">
        <v>752</v>
      </c>
      <c r="T196" s="23"/>
    </row>
    <row r="197" spans="1:20" ht="48" customHeight="1">
      <c r="A197" s="17">
        <v>174</v>
      </c>
      <c r="B197" s="1" t="s">
        <v>561</v>
      </c>
      <c r="C197" s="2">
        <v>4375.317</v>
      </c>
      <c r="D197" s="2">
        <v>4499.355</v>
      </c>
      <c r="E197" s="2">
        <v>4490.257</v>
      </c>
      <c r="F197" s="46" t="s">
        <v>336</v>
      </c>
      <c r="G197" s="47" t="s">
        <v>1028</v>
      </c>
      <c r="H197" s="2">
        <v>3791.867</v>
      </c>
      <c r="I197" s="2">
        <v>3159.714</v>
      </c>
      <c r="J197" s="2">
        <f t="shared" si="2"/>
        <v>-632.1530000000002</v>
      </c>
      <c r="K197" s="2">
        <v>0</v>
      </c>
      <c r="L197" s="21" t="s">
        <v>336</v>
      </c>
      <c r="M197" s="1" t="s">
        <v>498</v>
      </c>
      <c r="N197" s="1"/>
      <c r="O197" s="1" t="s">
        <v>234</v>
      </c>
      <c r="P197" s="12" t="s">
        <v>543</v>
      </c>
      <c r="Q197" s="1" t="s">
        <v>584</v>
      </c>
      <c r="R197" s="16" t="s">
        <v>1082</v>
      </c>
      <c r="S197" s="58" t="s">
        <v>615</v>
      </c>
      <c r="T197" s="23"/>
    </row>
    <row r="198" spans="1:20" ht="48" customHeight="1">
      <c r="A198" s="17">
        <v>175</v>
      </c>
      <c r="B198" s="1" t="s">
        <v>1167</v>
      </c>
      <c r="C198" s="2">
        <v>320922</v>
      </c>
      <c r="D198" s="2">
        <v>320922</v>
      </c>
      <c r="E198" s="2">
        <v>320890.553</v>
      </c>
      <c r="F198" s="46" t="s">
        <v>336</v>
      </c>
      <c r="G198" s="47" t="s">
        <v>88</v>
      </c>
      <c r="H198" s="2">
        <v>318753</v>
      </c>
      <c r="I198" s="2">
        <v>328023</v>
      </c>
      <c r="J198" s="2">
        <f t="shared" si="2"/>
        <v>9270</v>
      </c>
      <c r="K198" s="2">
        <v>0</v>
      </c>
      <c r="L198" s="21" t="s">
        <v>336</v>
      </c>
      <c r="M198" s="1" t="s">
        <v>498</v>
      </c>
      <c r="N198" s="1" t="s">
        <v>848</v>
      </c>
      <c r="O198" s="1" t="s">
        <v>234</v>
      </c>
      <c r="P198" s="12" t="s">
        <v>543</v>
      </c>
      <c r="Q198" s="1" t="s">
        <v>584</v>
      </c>
      <c r="R198" s="16" t="s">
        <v>1082</v>
      </c>
      <c r="S198" s="58" t="s">
        <v>615</v>
      </c>
      <c r="T198" s="24"/>
    </row>
    <row r="199" spans="1:20" ht="105" customHeight="1">
      <c r="A199" s="95">
        <v>176</v>
      </c>
      <c r="B199" s="97" t="s">
        <v>383</v>
      </c>
      <c r="C199" s="2">
        <v>17542.878000000026</v>
      </c>
      <c r="D199" s="2">
        <v>17542.878000000026</v>
      </c>
      <c r="E199" s="2">
        <v>18202.914</v>
      </c>
      <c r="F199" s="99" t="s">
        <v>336</v>
      </c>
      <c r="G199" s="101" t="s">
        <v>1028</v>
      </c>
      <c r="H199" s="2">
        <v>0</v>
      </c>
      <c r="I199" s="2">
        <v>0</v>
      </c>
      <c r="J199" s="2">
        <f t="shared" si="2"/>
        <v>0</v>
      </c>
      <c r="K199" s="2">
        <v>0</v>
      </c>
      <c r="L199" s="164" t="s">
        <v>336</v>
      </c>
      <c r="M199" s="97" t="s">
        <v>1083</v>
      </c>
      <c r="N199" s="97" t="s">
        <v>672</v>
      </c>
      <c r="O199" s="1" t="s">
        <v>234</v>
      </c>
      <c r="P199" s="12" t="s">
        <v>543</v>
      </c>
      <c r="Q199" s="1" t="s">
        <v>584</v>
      </c>
      <c r="R199" s="16" t="s">
        <v>1082</v>
      </c>
      <c r="S199" s="58" t="s">
        <v>1042</v>
      </c>
      <c r="T199" s="24"/>
    </row>
    <row r="200" spans="1:20" ht="60" customHeight="1">
      <c r="A200" s="96"/>
      <c r="B200" s="98"/>
      <c r="C200" s="2">
        <v>0</v>
      </c>
      <c r="D200" s="2">
        <v>0</v>
      </c>
      <c r="E200" s="2">
        <v>0</v>
      </c>
      <c r="F200" s="100"/>
      <c r="G200" s="98"/>
      <c r="H200" s="80">
        <v>7572.694</v>
      </c>
      <c r="I200" s="80">
        <v>6517.25</v>
      </c>
      <c r="J200" s="80">
        <f>I200-H200</f>
        <v>-1055.4440000000004</v>
      </c>
      <c r="K200" s="81">
        <v>0</v>
      </c>
      <c r="L200" s="100"/>
      <c r="M200" s="98"/>
      <c r="N200" s="98"/>
      <c r="O200" s="1" t="s">
        <v>806</v>
      </c>
      <c r="P200" s="12" t="s">
        <v>1083</v>
      </c>
      <c r="Q200" s="1" t="s">
        <v>1083</v>
      </c>
      <c r="R200" s="16" t="s">
        <v>1156</v>
      </c>
      <c r="S200" s="58" t="s">
        <v>770</v>
      </c>
      <c r="T200" s="24"/>
    </row>
    <row r="201" spans="1:20" ht="48" customHeight="1">
      <c r="A201" s="17">
        <v>177</v>
      </c>
      <c r="B201" s="1" t="s">
        <v>384</v>
      </c>
      <c r="C201" s="2">
        <v>100230</v>
      </c>
      <c r="D201" s="2">
        <v>100230</v>
      </c>
      <c r="E201" s="2">
        <v>100195.365</v>
      </c>
      <c r="F201" s="46" t="s">
        <v>336</v>
      </c>
      <c r="G201" s="47" t="s">
        <v>1028</v>
      </c>
      <c r="H201" s="2">
        <v>100314</v>
      </c>
      <c r="I201" s="2">
        <v>102763</v>
      </c>
      <c r="J201" s="2">
        <f>I201-H201</f>
        <v>2449</v>
      </c>
      <c r="K201" s="2">
        <v>0</v>
      </c>
      <c r="L201" s="21" t="s">
        <v>336</v>
      </c>
      <c r="M201" s="1" t="s">
        <v>498</v>
      </c>
      <c r="N201" s="1" t="s">
        <v>849</v>
      </c>
      <c r="O201" s="1" t="s">
        <v>234</v>
      </c>
      <c r="P201" s="12" t="s">
        <v>543</v>
      </c>
      <c r="Q201" s="1" t="s">
        <v>584</v>
      </c>
      <c r="R201" s="16" t="s">
        <v>1082</v>
      </c>
      <c r="S201" s="58" t="s">
        <v>615</v>
      </c>
      <c r="T201" s="23"/>
    </row>
    <row r="202" spans="1:20" ht="45" customHeight="1">
      <c r="A202" s="95">
        <v>178</v>
      </c>
      <c r="B202" s="97" t="s">
        <v>242</v>
      </c>
      <c r="C202" s="2">
        <v>8426.25</v>
      </c>
      <c r="D202" s="2">
        <v>8426.25</v>
      </c>
      <c r="E202" s="2">
        <v>7467.915</v>
      </c>
      <c r="F202" s="99" t="s">
        <v>336</v>
      </c>
      <c r="G202" s="101" t="s">
        <v>1028</v>
      </c>
      <c r="H202" s="2">
        <v>0</v>
      </c>
      <c r="I202" s="2">
        <v>0</v>
      </c>
      <c r="J202" s="2">
        <f>I202-H202</f>
        <v>0</v>
      </c>
      <c r="K202" s="2">
        <v>0</v>
      </c>
      <c r="L202" s="164" t="s">
        <v>336</v>
      </c>
      <c r="M202" s="97" t="s">
        <v>498</v>
      </c>
      <c r="N202" s="5"/>
      <c r="O202" s="5" t="s">
        <v>234</v>
      </c>
      <c r="P202" s="69" t="s">
        <v>543</v>
      </c>
      <c r="Q202" s="5" t="s">
        <v>584</v>
      </c>
      <c r="R202" s="16" t="s">
        <v>1082</v>
      </c>
      <c r="S202" s="58" t="s">
        <v>615</v>
      </c>
      <c r="T202" s="23"/>
    </row>
    <row r="203" spans="1:20" ht="60" customHeight="1">
      <c r="A203" s="171"/>
      <c r="B203" s="170"/>
      <c r="C203" s="2">
        <v>0</v>
      </c>
      <c r="D203" s="2">
        <v>0</v>
      </c>
      <c r="E203" s="2">
        <v>0</v>
      </c>
      <c r="F203" s="172"/>
      <c r="G203" s="173"/>
      <c r="H203" s="2">
        <v>0</v>
      </c>
      <c r="I203" s="80">
        <v>872.0930000000001</v>
      </c>
      <c r="J203" s="80">
        <f>I203-H203</f>
        <v>872.0930000000001</v>
      </c>
      <c r="K203" s="80">
        <v>0</v>
      </c>
      <c r="L203" s="169"/>
      <c r="M203" s="170"/>
      <c r="N203" s="1" t="s">
        <v>728</v>
      </c>
      <c r="O203" s="1" t="s">
        <v>806</v>
      </c>
      <c r="P203" s="12" t="s">
        <v>729</v>
      </c>
      <c r="Q203" s="1" t="s">
        <v>729</v>
      </c>
      <c r="R203" s="16" t="s">
        <v>1156</v>
      </c>
      <c r="S203" s="58" t="s">
        <v>730</v>
      </c>
      <c r="T203" s="23"/>
    </row>
    <row r="204" spans="1:20" ht="45" customHeight="1">
      <c r="A204" s="96"/>
      <c r="B204" s="98"/>
      <c r="C204" s="2">
        <v>0</v>
      </c>
      <c r="D204" s="2">
        <v>0</v>
      </c>
      <c r="E204" s="2">
        <v>0</v>
      </c>
      <c r="F204" s="100"/>
      <c r="G204" s="98"/>
      <c r="H204" s="2">
        <v>224</v>
      </c>
      <c r="I204" s="2">
        <v>224</v>
      </c>
      <c r="J204" s="2">
        <f>I204-H204</f>
        <v>0</v>
      </c>
      <c r="K204" s="2">
        <v>0</v>
      </c>
      <c r="L204" s="100"/>
      <c r="M204" s="98"/>
      <c r="N204" s="33"/>
      <c r="O204" s="5" t="s">
        <v>234</v>
      </c>
      <c r="P204" s="69" t="s">
        <v>543</v>
      </c>
      <c r="Q204" s="5" t="s">
        <v>584</v>
      </c>
      <c r="R204" s="16" t="s">
        <v>1156</v>
      </c>
      <c r="S204" s="58" t="s">
        <v>1168</v>
      </c>
      <c r="T204" s="23"/>
    </row>
    <row r="205" spans="1:20" ht="48" customHeight="1">
      <c r="A205" s="17">
        <v>179</v>
      </c>
      <c r="B205" s="1" t="s">
        <v>562</v>
      </c>
      <c r="C205" s="2">
        <v>2097.913</v>
      </c>
      <c r="D205" s="2">
        <v>2097.913</v>
      </c>
      <c r="E205" s="2">
        <v>2037.847</v>
      </c>
      <c r="F205" s="46" t="s">
        <v>336</v>
      </c>
      <c r="G205" s="47" t="s">
        <v>1028</v>
      </c>
      <c r="H205" s="2">
        <v>2097.208</v>
      </c>
      <c r="I205" s="2">
        <v>1968.401</v>
      </c>
      <c r="J205" s="2">
        <f t="shared" si="2"/>
        <v>-128.80700000000002</v>
      </c>
      <c r="K205" s="2">
        <v>0</v>
      </c>
      <c r="L205" s="21" t="s">
        <v>336</v>
      </c>
      <c r="M205" s="1" t="s">
        <v>498</v>
      </c>
      <c r="N205" s="1"/>
      <c r="O205" s="1" t="s">
        <v>234</v>
      </c>
      <c r="P205" s="12" t="s">
        <v>543</v>
      </c>
      <c r="Q205" s="1" t="s">
        <v>584</v>
      </c>
      <c r="R205" s="16" t="s">
        <v>1082</v>
      </c>
      <c r="S205" s="58" t="s">
        <v>615</v>
      </c>
      <c r="T205" s="23"/>
    </row>
    <row r="206" spans="1:20" ht="48" customHeight="1">
      <c r="A206" s="17">
        <v>180</v>
      </c>
      <c r="B206" s="1" t="s">
        <v>614</v>
      </c>
      <c r="C206" s="2">
        <v>19.702</v>
      </c>
      <c r="D206" s="2">
        <v>19.702</v>
      </c>
      <c r="E206" s="2">
        <v>19.702</v>
      </c>
      <c r="F206" s="46" t="s">
        <v>336</v>
      </c>
      <c r="G206" s="47" t="s">
        <v>281</v>
      </c>
      <c r="H206" s="2">
        <v>19.302</v>
      </c>
      <c r="I206" s="2">
        <v>19.302</v>
      </c>
      <c r="J206" s="2">
        <f>I206-H206</f>
        <v>0</v>
      </c>
      <c r="K206" s="2">
        <v>0</v>
      </c>
      <c r="L206" s="21" t="s">
        <v>336</v>
      </c>
      <c r="M206" s="1" t="s">
        <v>498</v>
      </c>
      <c r="N206" s="1"/>
      <c r="O206" s="1" t="s">
        <v>234</v>
      </c>
      <c r="P206" s="12" t="s">
        <v>543</v>
      </c>
      <c r="Q206" s="1" t="s">
        <v>584</v>
      </c>
      <c r="R206" s="16" t="s">
        <v>1082</v>
      </c>
      <c r="S206" s="58" t="s">
        <v>615</v>
      </c>
      <c r="T206" s="23"/>
    </row>
    <row r="207" spans="1:20" ht="48" customHeight="1">
      <c r="A207" s="17">
        <v>181</v>
      </c>
      <c r="B207" s="1" t="s">
        <v>1336</v>
      </c>
      <c r="C207" s="2">
        <v>20.544</v>
      </c>
      <c r="D207" s="2">
        <v>20.544</v>
      </c>
      <c r="E207" s="2">
        <v>17.476619</v>
      </c>
      <c r="F207" s="46" t="s">
        <v>997</v>
      </c>
      <c r="G207" s="47" t="s">
        <v>1087</v>
      </c>
      <c r="H207" s="2">
        <v>19.028</v>
      </c>
      <c r="I207" s="2">
        <v>17.848</v>
      </c>
      <c r="J207" s="2">
        <f>I207-H207</f>
        <v>-1.1799999999999997</v>
      </c>
      <c r="K207" s="2">
        <v>-1.18</v>
      </c>
      <c r="L207" s="21" t="s">
        <v>663</v>
      </c>
      <c r="M207" s="1" t="s">
        <v>259</v>
      </c>
      <c r="N207" s="1"/>
      <c r="O207" s="1" t="s">
        <v>234</v>
      </c>
      <c r="P207" s="12" t="s">
        <v>543</v>
      </c>
      <c r="Q207" s="1" t="s">
        <v>584</v>
      </c>
      <c r="R207" s="16" t="s">
        <v>1082</v>
      </c>
      <c r="S207" s="58" t="s">
        <v>615</v>
      </c>
      <c r="T207" s="23"/>
    </row>
    <row r="208" spans="1:20" ht="48" customHeight="1">
      <c r="A208" s="17">
        <v>182</v>
      </c>
      <c r="B208" s="1" t="s">
        <v>385</v>
      </c>
      <c r="C208" s="2">
        <v>8273.116</v>
      </c>
      <c r="D208" s="2">
        <v>9314.316</v>
      </c>
      <c r="E208" s="2">
        <v>9249.589</v>
      </c>
      <c r="F208" s="46" t="s">
        <v>336</v>
      </c>
      <c r="G208" s="47" t="s">
        <v>1028</v>
      </c>
      <c r="H208" s="2">
        <v>4650.917</v>
      </c>
      <c r="I208" s="2">
        <v>7311.803</v>
      </c>
      <c r="J208" s="2">
        <f>I208-H208</f>
        <v>2660.8859999999995</v>
      </c>
      <c r="K208" s="2">
        <v>0</v>
      </c>
      <c r="L208" s="21" t="s">
        <v>336</v>
      </c>
      <c r="M208" s="1" t="s">
        <v>498</v>
      </c>
      <c r="N208" s="1" t="s">
        <v>850</v>
      </c>
      <c r="O208" s="1" t="s">
        <v>234</v>
      </c>
      <c r="P208" s="12" t="s">
        <v>543</v>
      </c>
      <c r="Q208" s="1" t="s">
        <v>584</v>
      </c>
      <c r="R208" s="16" t="s">
        <v>1082</v>
      </c>
      <c r="S208" s="58" t="s">
        <v>1168</v>
      </c>
      <c r="T208" s="23"/>
    </row>
    <row r="209" spans="1:20" ht="63" customHeight="1">
      <c r="A209" s="95">
        <v>183</v>
      </c>
      <c r="B209" s="97" t="s">
        <v>243</v>
      </c>
      <c r="C209" s="2">
        <v>5991.528</v>
      </c>
      <c r="D209" s="2">
        <v>213.413</v>
      </c>
      <c r="E209" s="2">
        <v>205.378</v>
      </c>
      <c r="F209" s="99" t="s">
        <v>336</v>
      </c>
      <c r="G209" s="101" t="s">
        <v>1028</v>
      </c>
      <c r="H209" s="2">
        <v>0</v>
      </c>
      <c r="I209" s="2">
        <v>0</v>
      </c>
      <c r="J209" s="2">
        <f t="shared" si="2"/>
        <v>0</v>
      </c>
      <c r="K209" s="2">
        <v>0</v>
      </c>
      <c r="L209" s="164" t="s">
        <v>336</v>
      </c>
      <c r="M209" s="97" t="s">
        <v>498</v>
      </c>
      <c r="N209" s="97"/>
      <c r="O209" s="97" t="s">
        <v>234</v>
      </c>
      <c r="P209" s="166" t="s">
        <v>543</v>
      </c>
      <c r="Q209" s="97" t="s">
        <v>584</v>
      </c>
      <c r="R209" s="16" t="s">
        <v>1082</v>
      </c>
      <c r="S209" s="58" t="s">
        <v>382</v>
      </c>
      <c r="T209" s="23"/>
    </row>
    <row r="210" spans="1:20" ht="45" customHeight="1">
      <c r="A210" s="96"/>
      <c r="B210" s="98"/>
      <c r="C210" s="2">
        <v>0</v>
      </c>
      <c r="D210" s="2">
        <v>0</v>
      </c>
      <c r="E210" s="2">
        <v>0</v>
      </c>
      <c r="F210" s="100"/>
      <c r="G210" s="98"/>
      <c r="H210" s="2">
        <v>8583.177</v>
      </c>
      <c r="I210" s="2">
        <v>16844.356</v>
      </c>
      <c r="J210" s="2">
        <f>I210-H210</f>
        <v>8261.179</v>
      </c>
      <c r="K210" s="2">
        <v>0</v>
      </c>
      <c r="L210" s="100"/>
      <c r="M210" s="98"/>
      <c r="N210" s="98"/>
      <c r="O210" s="98"/>
      <c r="P210" s="167"/>
      <c r="Q210" s="98"/>
      <c r="R210" s="16" t="s">
        <v>1156</v>
      </c>
      <c r="S210" s="58" t="s">
        <v>1168</v>
      </c>
      <c r="T210" s="23"/>
    </row>
    <row r="211" spans="1:20" ht="48" customHeight="1">
      <c r="A211" s="95">
        <v>184</v>
      </c>
      <c r="B211" s="168" t="s">
        <v>41</v>
      </c>
      <c r="C211" s="2">
        <v>63020.055</v>
      </c>
      <c r="D211" s="2">
        <v>49423.96</v>
      </c>
      <c r="E211" s="2">
        <v>8843.06</v>
      </c>
      <c r="F211" s="99" t="s">
        <v>336</v>
      </c>
      <c r="G211" s="101" t="s">
        <v>1028</v>
      </c>
      <c r="H211" s="2">
        <v>0</v>
      </c>
      <c r="I211" s="2">
        <v>0</v>
      </c>
      <c r="J211" s="2">
        <f t="shared" si="2"/>
        <v>0</v>
      </c>
      <c r="K211" s="2">
        <v>0</v>
      </c>
      <c r="L211" s="164" t="s">
        <v>336</v>
      </c>
      <c r="M211" s="97" t="s">
        <v>498</v>
      </c>
      <c r="N211" s="5"/>
      <c r="O211" s="1" t="s">
        <v>234</v>
      </c>
      <c r="P211" s="12" t="s">
        <v>543</v>
      </c>
      <c r="Q211" s="1" t="s">
        <v>584</v>
      </c>
      <c r="R211" s="16" t="s">
        <v>1082</v>
      </c>
      <c r="S211" s="58" t="s">
        <v>752</v>
      </c>
      <c r="T211" s="23"/>
    </row>
    <row r="212" spans="1:20" ht="60" customHeight="1">
      <c r="A212" s="96"/>
      <c r="B212" s="174"/>
      <c r="C212" s="2">
        <v>0</v>
      </c>
      <c r="D212" s="2">
        <v>0</v>
      </c>
      <c r="E212" s="2">
        <v>0</v>
      </c>
      <c r="F212" s="100"/>
      <c r="G212" s="98"/>
      <c r="H212" s="2">
        <v>0</v>
      </c>
      <c r="I212" s="80">
        <v>1919.859</v>
      </c>
      <c r="J212" s="80">
        <f t="shared" si="2"/>
        <v>1919.859</v>
      </c>
      <c r="K212" s="80">
        <v>0</v>
      </c>
      <c r="L212" s="100"/>
      <c r="M212" s="98"/>
      <c r="N212" s="1" t="s">
        <v>37</v>
      </c>
      <c r="O212" s="1" t="s">
        <v>806</v>
      </c>
      <c r="P212" s="12" t="s">
        <v>1083</v>
      </c>
      <c r="Q212" s="1" t="s">
        <v>1083</v>
      </c>
      <c r="R212" s="16" t="s">
        <v>1156</v>
      </c>
      <c r="S212" s="58" t="s">
        <v>1349</v>
      </c>
      <c r="T212" s="23"/>
    </row>
    <row r="213" spans="1:20" ht="51" customHeight="1">
      <c r="A213" s="17">
        <v>185</v>
      </c>
      <c r="B213" s="18" t="s">
        <v>1170</v>
      </c>
      <c r="C213" s="2">
        <f>4.236+0.305</f>
        <v>4.5409999999999995</v>
      </c>
      <c r="D213" s="2">
        <v>2.223</v>
      </c>
      <c r="E213" s="2">
        <v>0</v>
      </c>
      <c r="F213" s="46"/>
      <c r="G213" s="47" t="s">
        <v>1299</v>
      </c>
      <c r="H213" s="2">
        <v>0</v>
      </c>
      <c r="I213" s="2">
        <v>0</v>
      </c>
      <c r="J213" s="2">
        <f t="shared" si="2"/>
        <v>0</v>
      </c>
      <c r="K213" s="2">
        <v>0</v>
      </c>
      <c r="L213" s="21" t="s">
        <v>872</v>
      </c>
      <c r="M213" s="1" t="s">
        <v>1083</v>
      </c>
      <c r="N213" s="1"/>
      <c r="O213" s="1" t="s">
        <v>234</v>
      </c>
      <c r="P213" s="12" t="s">
        <v>543</v>
      </c>
      <c r="Q213" s="1" t="s">
        <v>584</v>
      </c>
      <c r="R213" s="16" t="s">
        <v>1082</v>
      </c>
      <c r="S213" s="58" t="s">
        <v>1168</v>
      </c>
      <c r="T213" s="23"/>
    </row>
    <row r="214" spans="1:20" ht="63" customHeight="1">
      <c r="A214" s="17">
        <v>186</v>
      </c>
      <c r="B214" s="18" t="s">
        <v>42</v>
      </c>
      <c r="C214" s="2">
        <v>8306.764</v>
      </c>
      <c r="D214" s="2">
        <v>8306.764</v>
      </c>
      <c r="E214" s="2">
        <v>6719.508</v>
      </c>
      <c r="F214" s="46"/>
      <c r="G214" s="47" t="s">
        <v>1239</v>
      </c>
      <c r="H214" s="2">
        <v>0</v>
      </c>
      <c r="I214" s="2">
        <v>0</v>
      </c>
      <c r="J214" s="2">
        <f t="shared" si="2"/>
        <v>0</v>
      </c>
      <c r="K214" s="2">
        <v>0</v>
      </c>
      <c r="L214" s="21" t="s">
        <v>872</v>
      </c>
      <c r="M214" s="1" t="s">
        <v>1083</v>
      </c>
      <c r="N214" s="1"/>
      <c r="O214" s="1" t="s">
        <v>234</v>
      </c>
      <c r="P214" s="12" t="s">
        <v>543</v>
      </c>
      <c r="Q214" s="1" t="s">
        <v>584</v>
      </c>
      <c r="R214" s="16" t="s">
        <v>1082</v>
      </c>
      <c r="S214" s="58" t="s">
        <v>741</v>
      </c>
      <c r="T214" s="23"/>
    </row>
    <row r="215" spans="1:20" ht="63" customHeight="1">
      <c r="A215" s="95">
        <v>187</v>
      </c>
      <c r="B215" s="168" t="s">
        <v>43</v>
      </c>
      <c r="C215" s="2">
        <v>29.021</v>
      </c>
      <c r="D215" s="2">
        <v>29.021</v>
      </c>
      <c r="E215" s="2">
        <v>8.41465</v>
      </c>
      <c r="F215" s="99" t="s">
        <v>336</v>
      </c>
      <c r="G215" s="101" t="s">
        <v>1028</v>
      </c>
      <c r="H215" s="2">
        <v>0</v>
      </c>
      <c r="I215" s="2">
        <v>0</v>
      </c>
      <c r="J215" s="2">
        <f t="shared" si="2"/>
        <v>0</v>
      </c>
      <c r="K215" s="2">
        <v>0</v>
      </c>
      <c r="L215" s="164" t="s">
        <v>336</v>
      </c>
      <c r="M215" s="97" t="s">
        <v>1083</v>
      </c>
      <c r="N215" s="5"/>
      <c r="O215" s="1" t="s">
        <v>234</v>
      </c>
      <c r="P215" s="12" t="s">
        <v>543</v>
      </c>
      <c r="Q215" s="1" t="s">
        <v>584</v>
      </c>
      <c r="R215" s="16" t="s">
        <v>1082</v>
      </c>
      <c r="S215" s="58" t="s">
        <v>1055</v>
      </c>
      <c r="T215" s="23"/>
    </row>
    <row r="216" spans="1:20" ht="63" customHeight="1">
      <c r="A216" s="96"/>
      <c r="B216" s="98"/>
      <c r="C216" s="2">
        <v>0</v>
      </c>
      <c r="D216" s="2">
        <v>0</v>
      </c>
      <c r="E216" s="2">
        <v>0</v>
      </c>
      <c r="F216" s="100"/>
      <c r="G216" s="98"/>
      <c r="H216" s="2">
        <v>0</v>
      </c>
      <c r="I216" s="80">
        <v>0.54</v>
      </c>
      <c r="J216" s="80">
        <f t="shared" si="2"/>
        <v>0.54</v>
      </c>
      <c r="K216" s="80">
        <v>0</v>
      </c>
      <c r="L216" s="100"/>
      <c r="M216" s="98"/>
      <c r="N216" s="1" t="s">
        <v>37</v>
      </c>
      <c r="O216" s="1" t="s">
        <v>806</v>
      </c>
      <c r="P216" s="12" t="s">
        <v>1083</v>
      </c>
      <c r="Q216" s="1" t="s">
        <v>1083</v>
      </c>
      <c r="R216" s="16" t="s">
        <v>1156</v>
      </c>
      <c r="S216" s="58" t="s">
        <v>58</v>
      </c>
      <c r="T216" s="23"/>
    </row>
    <row r="217" spans="1:20" ht="81.75" customHeight="1">
      <c r="A217" s="17">
        <v>188</v>
      </c>
      <c r="B217" s="1" t="s">
        <v>1246</v>
      </c>
      <c r="C217" s="2">
        <v>5772</v>
      </c>
      <c r="D217" s="2">
        <v>695.57655</v>
      </c>
      <c r="E217" s="2">
        <v>695.57655</v>
      </c>
      <c r="F217" s="46"/>
      <c r="G217" s="47" t="s">
        <v>1299</v>
      </c>
      <c r="H217" s="2">
        <v>0</v>
      </c>
      <c r="I217" s="2">
        <v>0</v>
      </c>
      <c r="J217" s="2">
        <f t="shared" si="2"/>
        <v>0</v>
      </c>
      <c r="K217" s="2">
        <v>0</v>
      </c>
      <c r="L217" s="21" t="s">
        <v>872</v>
      </c>
      <c r="M217" s="1" t="s">
        <v>885</v>
      </c>
      <c r="N217" s="1"/>
      <c r="O217" s="1" t="s">
        <v>234</v>
      </c>
      <c r="P217" s="12" t="s">
        <v>606</v>
      </c>
      <c r="Q217" s="1" t="s">
        <v>150</v>
      </c>
      <c r="R217" s="16" t="s">
        <v>1082</v>
      </c>
      <c r="S217" s="58" t="s">
        <v>842</v>
      </c>
      <c r="T217" s="23"/>
    </row>
    <row r="218" spans="1:20" ht="90" customHeight="1">
      <c r="A218" s="17">
        <v>189</v>
      </c>
      <c r="B218" s="1" t="s">
        <v>617</v>
      </c>
      <c r="C218" s="2">
        <v>1779.666</v>
      </c>
      <c r="D218" s="2">
        <v>1779.666</v>
      </c>
      <c r="E218" s="2">
        <v>1779.666</v>
      </c>
      <c r="F218" s="46" t="s">
        <v>336</v>
      </c>
      <c r="G218" s="47" t="s">
        <v>1032</v>
      </c>
      <c r="H218" s="2">
        <v>3500</v>
      </c>
      <c r="I218" s="2">
        <v>3500</v>
      </c>
      <c r="J218" s="2">
        <f t="shared" si="2"/>
        <v>0</v>
      </c>
      <c r="K218" s="2">
        <v>0</v>
      </c>
      <c r="L218" s="21" t="s">
        <v>336</v>
      </c>
      <c r="M218" s="1" t="s">
        <v>498</v>
      </c>
      <c r="N218" s="1"/>
      <c r="O218" s="1" t="s">
        <v>234</v>
      </c>
      <c r="P218" s="12" t="s">
        <v>606</v>
      </c>
      <c r="Q218" s="1" t="s">
        <v>1337</v>
      </c>
      <c r="R218" s="16" t="s">
        <v>1082</v>
      </c>
      <c r="S218" s="58" t="s">
        <v>99</v>
      </c>
      <c r="T218" s="23"/>
    </row>
    <row r="219" spans="1:20" ht="51" customHeight="1">
      <c r="A219" s="17">
        <v>190</v>
      </c>
      <c r="B219" s="1" t="s">
        <v>271</v>
      </c>
      <c r="C219" s="2">
        <v>1152750.193</v>
      </c>
      <c r="D219" s="2">
        <v>1152750.193</v>
      </c>
      <c r="E219" s="2">
        <v>1152750.193</v>
      </c>
      <c r="F219" s="46" t="s">
        <v>997</v>
      </c>
      <c r="G219" s="47" t="s">
        <v>1031</v>
      </c>
      <c r="H219" s="2">
        <v>1136611.69</v>
      </c>
      <c r="I219" s="2">
        <v>1123986.482</v>
      </c>
      <c r="J219" s="2">
        <f t="shared" si="2"/>
        <v>-12625.207999999868</v>
      </c>
      <c r="K219" s="2">
        <v>-1364.552</v>
      </c>
      <c r="L219" s="21" t="s">
        <v>663</v>
      </c>
      <c r="M219" s="1" t="s">
        <v>260</v>
      </c>
      <c r="N219" s="1" t="s">
        <v>851</v>
      </c>
      <c r="O219" s="1" t="s">
        <v>234</v>
      </c>
      <c r="P219" s="12" t="s">
        <v>825</v>
      </c>
      <c r="Q219" s="1" t="s">
        <v>596</v>
      </c>
      <c r="R219" s="16" t="s">
        <v>1082</v>
      </c>
      <c r="S219" s="58" t="s">
        <v>864</v>
      </c>
      <c r="T219" s="23"/>
    </row>
    <row r="220" spans="1:20" ht="120" customHeight="1">
      <c r="A220" s="95">
        <v>191</v>
      </c>
      <c r="B220" s="97" t="s">
        <v>738</v>
      </c>
      <c r="C220" s="2">
        <v>56629.38500000001</v>
      </c>
      <c r="D220" s="2">
        <v>56629.38500000001</v>
      </c>
      <c r="E220" s="2">
        <v>56629.38500000001</v>
      </c>
      <c r="F220" s="99" t="s">
        <v>336</v>
      </c>
      <c r="G220" s="101" t="s">
        <v>1028</v>
      </c>
      <c r="H220" s="2">
        <v>0</v>
      </c>
      <c r="I220" s="2">
        <v>0</v>
      </c>
      <c r="J220" s="2">
        <f t="shared" si="2"/>
        <v>0</v>
      </c>
      <c r="K220" s="2">
        <v>0</v>
      </c>
      <c r="L220" s="164" t="s">
        <v>336</v>
      </c>
      <c r="M220" s="97" t="s">
        <v>1083</v>
      </c>
      <c r="N220" s="97" t="s">
        <v>220</v>
      </c>
      <c r="O220" s="1" t="s">
        <v>234</v>
      </c>
      <c r="P220" s="12" t="s">
        <v>825</v>
      </c>
      <c r="Q220" s="1" t="s">
        <v>596</v>
      </c>
      <c r="R220" s="16" t="s">
        <v>1082</v>
      </c>
      <c r="S220" s="58" t="s">
        <v>1043</v>
      </c>
      <c r="T220" s="23"/>
    </row>
    <row r="221" spans="1:20" ht="75.75" customHeight="1">
      <c r="A221" s="96"/>
      <c r="B221" s="98"/>
      <c r="C221" s="2">
        <v>0</v>
      </c>
      <c r="D221" s="2">
        <v>0</v>
      </c>
      <c r="E221" s="2">
        <v>0</v>
      </c>
      <c r="F221" s="100"/>
      <c r="G221" s="98"/>
      <c r="H221" s="80">
        <v>5654.849</v>
      </c>
      <c r="I221" s="80">
        <v>2759.901</v>
      </c>
      <c r="J221" s="80">
        <f>I221-H221</f>
        <v>-2894.9480000000003</v>
      </c>
      <c r="K221" s="80">
        <v>0</v>
      </c>
      <c r="L221" s="100"/>
      <c r="M221" s="98"/>
      <c r="N221" s="98"/>
      <c r="O221" s="1" t="s">
        <v>806</v>
      </c>
      <c r="P221" s="12" t="s">
        <v>1083</v>
      </c>
      <c r="Q221" s="1" t="s">
        <v>1083</v>
      </c>
      <c r="R221" s="16" t="s">
        <v>1156</v>
      </c>
      <c r="S221" s="58" t="s">
        <v>879</v>
      </c>
      <c r="T221" s="23"/>
    </row>
    <row r="222" spans="1:20" ht="48" customHeight="1">
      <c r="A222" s="17">
        <v>192</v>
      </c>
      <c r="B222" s="1" t="s">
        <v>100</v>
      </c>
      <c r="C222" s="2">
        <v>24.734</v>
      </c>
      <c r="D222" s="2">
        <v>24.734</v>
      </c>
      <c r="E222" s="2">
        <v>19.412791</v>
      </c>
      <c r="F222" s="46" t="s">
        <v>997</v>
      </c>
      <c r="G222" s="47" t="s">
        <v>1087</v>
      </c>
      <c r="H222" s="2">
        <v>22.534</v>
      </c>
      <c r="I222" s="2">
        <v>20.962</v>
      </c>
      <c r="J222" s="2">
        <f t="shared" si="2"/>
        <v>-1.5719999999999992</v>
      </c>
      <c r="K222" s="2">
        <v>-1.572</v>
      </c>
      <c r="L222" s="21" t="s">
        <v>663</v>
      </c>
      <c r="M222" s="1" t="s">
        <v>896</v>
      </c>
      <c r="N222" s="1"/>
      <c r="O222" s="1" t="s">
        <v>234</v>
      </c>
      <c r="P222" s="12" t="s">
        <v>607</v>
      </c>
      <c r="Q222" s="1" t="s">
        <v>101</v>
      </c>
      <c r="R222" s="16" t="s">
        <v>1082</v>
      </c>
      <c r="S222" s="58" t="s">
        <v>1109</v>
      </c>
      <c r="T222" s="23"/>
    </row>
    <row r="223" spans="1:20" ht="48" customHeight="1">
      <c r="A223" s="17">
        <v>193</v>
      </c>
      <c r="B223" s="1" t="s">
        <v>1338</v>
      </c>
      <c r="C223" s="2">
        <v>19674.777</v>
      </c>
      <c r="D223" s="2">
        <v>19674.777</v>
      </c>
      <c r="E223" s="2">
        <v>18838.569676</v>
      </c>
      <c r="F223" s="46" t="s">
        <v>997</v>
      </c>
      <c r="G223" s="47" t="s">
        <v>7</v>
      </c>
      <c r="H223" s="2">
        <v>18710.932</v>
      </c>
      <c r="I223" s="2">
        <v>18707.675</v>
      </c>
      <c r="J223" s="2">
        <f t="shared" si="2"/>
        <v>-3.257000000001426</v>
      </c>
      <c r="K223" s="2">
        <v>-3.257</v>
      </c>
      <c r="L223" s="21" t="s">
        <v>663</v>
      </c>
      <c r="M223" s="1" t="s">
        <v>1006</v>
      </c>
      <c r="N223" s="1"/>
      <c r="O223" s="1" t="s">
        <v>234</v>
      </c>
      <c r="P223" s="12" t="s">
        <v>607</v>
      </c>
      <c r="Q223" s="1" t="s">
        <v>101</v>
      </c>
      <c r="R223" s="16" t="s">
        <v>1082</v>
      </c>
      <c r="S223" s="58" t="s">
        <v>147</v>
      </c>
      <c r="T223" s="23"/>
    </row>
    <row r="224" spans="1:20" ht="48" customHeight="1">
      <c r="A224" s="17">
        <v>194</v>
      </c>
      <c r="B224" s="1" t="s">
        <v>767</v>
      </c>
      <c r="C224" s="2">
        <v>27.029</v>
      </c>
      <c r="D224" s="2">
        <v>27.029</v>
      </c>
      <c r="E224" s="2">
        <v>26.779323</v>
      </c>
      <c r="F224" s="46" t="s">
        <v>997</v>
      </c>
      <c r="G224" s="47" t="s">
        <v>1087</v>
      </c>
      <c r="H224" s="2">
        <v>28.556</v>
      </c>
      <c r="I224" s="2">
        <v>28.069</v>
      </c>
      <c r="J224" s="2">
        <f t="shared" si="2"/>
        <v>-0.4870000000000019</v>
      </c>
      <c r="K224" s="2">
        <v>-0.487</v>
      </c>
      <c r="L224" s="21" t="s">
        <v>663</v>
      </c>
      <c r="M224" s="1" t="s">
        <v>897</v>
      </c>
      <c r="N224" s="1"/>
      <c r="O224" s="1" t="s">
        <v>234</v>
      </c>
      <c r="P224" s="12" t="s">
        <v>607</v>
      </c>
      <c r="Q224" s="1" t="s">
        <v>101</v>
      </c>
      <c r="R224" s="16" t="s">
        <v>1082</v>
      </c>
      <c r="S224" s="58" t="s">
        <v>147</v>
      </c>
      <c r="T224" s="23"/>
    </row>
    <row r="225" spans="1:20" ht="48" customHeight="1">
      <c r="A225" s="17">
        <v>195</v>
      </c>
      <c r="B225" s="1" t="s">
        <v>768</v>
      </c>
      <c r="C225" s="2">
        <v>17.937</v>
      </c>
      <c r="D225" s="2">
        <v>17.937</v>
      </c>
      <c r="E225" s="2">
        <v>11.987065</v>
      </c>
      <c r="F225" s="46" t="s">
        <v>997</v>
      </c>
      <c r="G225" s="47" t="s">
        <v>1087</v>
      </c>
      <c r="H225" s="2">
        <v>16.241</v>
      </c>
      <c r="I225" s="2">
        <v>6.676</v>
      </c>
      <c r="J225" s="2">
        <f t="shared" si="2"/>
        <v>-9.565</v>
      </c>
      <c r="K225" s="2">
        <v>-9.565</v>
      </c>
      <c r="L225" s="21" t="s">
        <v>663</v>
      </c>
      <c r="M225" s="1" t="s">
        <v>651</v>
      </c>
      <c r="N225" s="1"/>
      <c r="O225" s="1" t="s">
        <v>234</v>
      </c>
      <c r="P225" s="12" t="s">
        <v>607</v>
      </c>
      <c r="Q225" s="1" t="s">
        <v>101</v>
      </c>
      <c r="R225" s="16" t="s">
        <v>1082</v>
      </c>
      <c r="S225" s="58" t="s">
        <v>147</v>
      </c>
      <c r="T225" s="23"/>
    </row>
    <row r="226" spans="1:20" ht="48" customHeight="1">
      <c r="A226" s="17">
        <v>196</v>
      </c>
      <c r="B226" s="1" t="s">
        <v>836</v>
      </c>
      <c r="C226" s="2">
        <v>4371.778</v>
      </c>
      <c r="D226" s="2">
        <v>4371.778</v>
      </c>
      <c r="E226" s="2">
        <v>4371.778</v>
      </c>
      <c r="F226" s="46" t="s">
        <v>996</v>
      </c>
      <c r="G226" s="47" t="s">
        <v>1090</v>
      </c>
      <c r="H226" s="2">
        <v>5321.809</v>
      </c>
      <c r="I226" s="2">
        <v>7808.993</v>
      </c>
      <c r="J226" s="2">
        <f t="shared" si="2"/>
        <v>2487.184</v>
      </c>
      <c r="K226" s="19">
        <v>-4896</v>
      </c>
      <c r="L226" s="21" t="s">
        <v>663</v>
      </c>
      <c r="M226" s="1" t="s">
        <v>370</v>
      </c>
      <c r="N226" s="1" t="s">
        <v>116</v>
      </c>
      <c r="O226" s="1" t="s">
        <v>234</v>
      </c>
      <c r="P226" s="12" t="s">
        <v>607</v>
      </c>
      <c r="Q226" s="1" t="s">
        <v>101</v>
      </c>
      <c r="R226" s="16" t="s">
        <v>1082</v>
      </c>
      <c r="S226" s="58" t="s">
        <v>147</v>
      </c>
      <c r="T226" s="23"/>
    </row>
    <row r="227" spans="1:20" ht="48" customHeight="1">
      <c r="A227" s="17">
        <v>197</v>
      </c>
      <c r="B227" s="1" t="s">
        <v>1099</v>
      </c>
      <c r="C227" s="2">
        <v>95.161</v>
      </c>
      <c r="D227" s="2">
        <v>95.161</v>
      </c>
      <c r="E227" s="2">
        <v>77.67141</v>
      </c>
      <c r="F227" s="46" t="s">
        <v>997</v>
      </c>
      <c r="G227" s="47" t="s">
        <v>1087</v>
      </c>
      <c r="H227" s="2">
        <v>87.52</v>
      </c>
      <c r="I227" s="2">
        <v>80.554</v>
      </c>
      <c r="J227" s="2">
        <f t="shared" si="2"/>
        <v>-6.965999999999994</v>
      </c>
      <c r="K227" s="2">
        <v>-6.966</v>
      </c>
      <c r="L227" s="21" t="s">
        <v>663</v>
      </c>
      <c r="M227" s="1" t="s">
        <v>896</v>
      </c>
      <c r="N227" s="1"/>
      <c r="O227" s="1" t="s">
        <v>234</v>
      </c>
      <c r="P227" s="12" t="s">
        <v>607</v>
      </c>
      <c r="Q227" s="1" t="s">
        <v>101</v>
      </c>
      <c r="R227" s="16" t="s">
        <v>1082</v>
      </c>
      <c r="S227" s="58" t="s">
        <v>147</v>
      </c>
      <c r="T227" s="23"/>
    </row>
    <row r="228" spans="1:20" ht="48" customHeight="1">
      <c r="A228" s="17">
        <v>198</v>
      </c>
      <c r="B228" s="1" t="s">
        <v>474</v>
      </c>
      <c r="C228" s="2">
        <v>2.375</v>
      </c>
      <c r="D228" s="2">
        <v>2.375</v>
      </c>
      <c r="E228" s="2">
        <v>2.375</v>
      </c>
      <c r="F228" s="46" t="s">
        <v>336</v>
      </c>
      <c r="G228" s="47" t="s">
        <v>381</v>
      </c>
      <c r="H228" s="2">
        <v>2.375</v>
      </c>
      <c r="I228" s="2">
        <v>2.375</v>
      </c>
      <c r="J228" s="2">
        <f t="shared" si="2"/>
        <v>0</v>
      </c>
      <c r="K228" s="2">
        <v>0</v>
      </c>
      <c r="L228" s="21" t="s">
        <v>336</v>
      </c>
      <c r="M228" s="1" t="s">
        <v>498</v>
      </c>
      <c r="N228" s="1"/>
      <c r="O228" s="1" t="s">
        <v>234</v>
      </c>
      <c r="P228" s="12" t="s">
        <v>607</v>
      </c>
      <c r="Q228" s="1" t="s">
        <v>101</v>
      </c>
      <c r="R228" s="16" t="s">
        <v>1082</v>
      </c>
      <c r="S228" s="58" t="s">
        <v>147</v>
      </c>
      <c r="T228" s="23"/>
    </row>
    <row r="229" spans="1:20" ht="48" customHeight="1">
      <c r="A229" s="17">
        <v>199</v>
      </c>
      <c r="B229" s="1" t="s">
        <v>1085</v>
      </c>
      <c r="C229" s="2">
        <v>19.881</v>
      </c>
      <c r="D229" s="2">
        <v>19.881</v>
      </c>
      <c r="E229" s="2">
        <v>12.39</v>
      </c>
      <c r="F229" s="46"/>
      <c r="G229" s="47" t="s">
        <v>1239</v>
      </c>
      <c r="H229" s="2">
        <v>0</v>
      </c>
      <c r="I229" s="2">
        <v>0</v>
      </c>
      <c r="J229" s="2">
        <f t="shared" si="2"/>
        <v>0</v>
      </c>
      <c r="K229" s="2">
        <v>0</v>
      </c>
      <c r="L229" s="21" t="s">
        <v>872</v>
      </c>
      <c r="M229" s="1" t="s">
        <v>1083</v>
      </c>
      <c r="N229" s="1"/>
      <c r="O229" s="1" t="s">
        <v>234</v>
      </c>
      <c r="P229" s="12" t="s">
        <v>607</v>
      </c>
      <c r="Q229" s="1" t="s">
        <v>101</v>
      </c>
      <c r="R229" s="16" t="s">
        <v>1082</v>
      </c>
      <c r="S229" s="58" t="s">
        <v>147</v>
      </c>
      <c r="T229" s="23"/>
    </row>
    <row r="230" spans="1:20" ht="48" customHeight="1">
      <c r="A230" s="17">
        <v>200</v>
      </c>
      <c r="B230" s="1" t="s">
        <v>1086</v>
      </c>
      <c r="C230" s="2">
        <v>606.174</v>
      </c>
      <c r="D230" s="2">
        <v>606.174</v>
      </c>
      <c r="E230" s="2">
        <v>605.91755</v>
      </c>
      <c r="F230" s="46" t="s">
        <v>336</v>
      </c>
      <c r="G230" s="47" t="s">
        <v>88</v>
      </c>
      <c r="H230" s="2">
        <v>596.252</v>
      </c>
      <c r="I230" s="2">
        <v>618.77</v>
      </c>
      <c r="J230" s="2">
        <f t="shared" si="2"/>
        <v>22.51800000000003</v>
      </c>
      <c r="K230" s="2">
        <v>0</v>
      </c>
      <c r="L230" s="21" t="s">
        <v>336</v>
      </c>
      <c r="M230" s="1" t="s">
        <v>498</v>
      </c>
      <c r="N230" s="1"/>
      <c r="O230" s="1" t="s">
        <v>234</v>
      </c>
      <c r="P230" s="12" t="s">
        <v>607</v>
      </c>
      <c r="Q230" s="1" t="s">
        <v>101</v>
      </c>
      <c r="R230" s="16" t="s">
        <v>1082</v>
      </c>
      <c r="S230" s="58" t="s">
        <v>147</v>
      </c>
      <c r="T230" s="23"/>
    </row>
    <row r="231" spans="1:20" ht="48" customHeight="1">
      <c r="A231" s="17">
        <v>201</v>
      </c>
      <c r="B231" s="1" t="s">
        <v>862</v>
      </c>
      <c r="C231" s="2">
        <v>6.009</v>
      </c>
      <c r="D231" s="2">
        <v>6.009</v>
      </c>
      <c r="E231" s="2">
        <v>3.49157</v>
      </c>
      <c r="F231" s="46" t="s">
        <v>997</v>
      </c>
      <c r="G231" s="47" t="s">
        <v>1087</v>
      </c>
      <c r="H231" s="2">
        <v>3.559</v>
      </c>
      <c r="I231" s="2">
        <v>14.402</v>
      </c>
      <c r="J231" s="2">
        <f t="shared" si="2"/>
        <v>10.843</v>
      </c>
      <c r="K231" s="2">
        <v>-0.357</v>
      </c>
      <c r="L231" s="21" t="s">
        <v>663</v>
      </c>
      <c r="M231" s="1" t="s">
        <v>261</v>
      </c>
      <c r="N231" s="1"/>
      <c r="O231" s="1" t="s">
        <v>234</v>
      </c>
      <c r="P231" s="12" t="s">
        <v>967</v>
      </c>
      <c r="Q231" s="1" t="s">
        <v>871</v>
      </c>
      <c r="R231" s="16" t="s">
        <v>1082</v>
      </c>
      <c r="S231" s="58" t="s">
        <v>439</v>
      </c>
      <c r="T231" s="23"/>
    </row>
    <row r="232" spans="1:20" ht="63" customHeight="1">
      <c r="A232" s="17">
        <v>202</v>
      </c>
      <c r="B232" s="18" t="s">
        <v>585</v>
      </c>
      <c r="C232" s="2">
        <v>129.619</v>
      </c>
      <c r="D232" s="2">
        <v>129.619</v>
      </c>
      <c r="E232" s="2">
        <v>118.815947</v>
      </c>
      <c r="F232" s="46"/>
      <c r="G232" s="47" t="s">
        <v>1239</v>
      </c>
      <c r="H232" s="2">
        <v>0</v>
      </c>
      <c r="I232" s="2">
        <v>0</v>
      </c>
      <c r="J232" s="2">
        <f t="shared" si="2"/>
        <v>0</v>
      </c>
      <c r="K232" s="2">
        <v>0</v>
      </c>
      <c r="L232" s="21" t="s">
        <v>872</v>
      </c>
      <c r="M232" s="1" t="s">
        <v>1083</v>
      </c>
      <c r="N232" s="1"/>
      <c r="O232" s="1" t="s">
        <v>234</v>
      </c>
      <c r="P232" s="12" t="s">
        <v>966</v>
      </c>
      <c r="Q232" s="1" t="s">
        <v>101</v>
      </c>
      <c r="R232" s="16" t="s">
        <v>1082</v>
      </c>
      <c r="S232" s="59" t="s">
        <v>742</v>
      </c>
      <c r="T232" s="23"/>
    </row>
    <row r="233" spans="1:20" ht="60" customHeight="1">
      <c r="A233" s="17">
        <v>203</v>
      </c>
      <c r="B233" s="1" t="s">
        <v>863</v>
      </c>
      <c r="C233" s="2">
        <v>15755.18</v>
      </c>
      <c r="D233" s="2">
        <v>15755.18</v>
      </c>
      <c r="E233" s="2">
        <v>15755.18</v>
      </c>
      <c r="F233" s="46" t="s">
        <v>997</v>
      </c>
      <c r="G233" s="47" t="s">
        <v>1031</v>
      </c>
      <c r="H233" s="2">
        <v>15118.635</v>
      </c>
      <c r="I233" s="2">
        <v>13926.145</v>
      </c>
      <c r="J233" s="2">
        <f t="shared" si="2"/>
        <v>-1192.4899999999998</v>
      </c>
      <c r="K233" s="2">
        <v>-842.252</v>
      </c>
      <c r="L233" s="21" t="s">
        <v>663</v>
      </c>
      <c r="M233" s="1" t="s">
        <v>262</v>
      </c>
      <c r="N233" s="1"/>
      <c r="O233" s="1" t="s">
        <v>234</v>
      </c>
      <c r="P233" s="12" t="s">
        <v>988</v>
      </c>
      <c r="Q233" s="1" t="s">
        <v>987</v>
      </c>
      <c r="R233" s="16" t="s">
        <v>1082</v>
      </c>
      <c r="S233" s="58" t="s">
        <v>228</v>
      </c>
      <c r="T233" s="23"/>
    </row>
    <row r="234" spans="1:20" ht="60" customHeight="1">
      <c r="A234" s="17">
        <v>204</v>
      </c>
      <c r="B234" s="18" t="s">
        <v>356</v>
      </c>
      <c r="C234" s="2">
        <v>64.307</v>
      </c>
      <c r="D234" s="2">
        <v>64.307</v>
      </c>
      <c r="E234" s="2">
        <v>64.307</v>
      </c>
      <c r="F234" s="46"/>
      <c r="G234" s="47" t="s">
        <v>1239</v>
      </c>
      <c r="H234" s="2">
        <v>0</v>
      </c>
      <c r="I234" s="2">
        <v>0</v>
      </c>
      <c r="J234" s="2">
        <f t="shared" si="2"/>
        <v>0</v>
      </c>
      <c r="K234" s="2">
        <v>0</v>
      </c>
      <c r="L234" s="21" t="s">
        <v>872</v>
      </c>
      <c r="M234" s="1" t="s">
        <v>1083</v>
      </c>
      <c r="N234" s="1"/>
      <c r="O234" s="1" t="s">
        <v>234</v>
      </c>
      <c r="P234" s="12" t="s">
        <v>988</v>
      </c>
      <c r="Q234" s="1" t="s">
        <v>987</v>
      </c>
      <c r="R234" s="16" t="s">
        <v>1082</v>
      </c>
      <c r="S234" s="58" t="s">
        <v>1158</v>
      </c>
      <c r="T234" s="23"/>
    </row>
    <row r="235" spans="1:20" ht="48" customHeight="1">
      <c r="A235" s="17">
        <v>205</v>
      </c>
      <c r="B235" s="1" t="s">
        <v>475</v>
      </c>
      <c r="C235" s="2">
        <v>11920.403</v>
      </c>
      <c r="D235" s="2">
        <v>11887.338085</v>
      </c>
      <c r="E235" s="2">
        <v>11472.950877</v>
      </c>
      <c r="F235" s="46" t="s">
        <v>997</v>
      </c>
      <c r="G235" s="47" t="s">
        <v>7</v>
      </c>
      <c r="H235" s="2">
        <v>11826.054</v>
      </c>
      <c r="I235" s="2">
        <v>11539.367</v>
      </c>
      <c r="J235" s="2">
        <f t="shared" si="2"/>
        <v>-286.6869999999999</v>
      </c>
      <c r="K235" s="2">
        <v>-300</v>
      </c>
      <c r="L235" s="21" t="s">
        <v>663</v>
      </c>
      <c r="M235" s="1" t="s">
        <v>1037</v>
      </c>
      <c r="N235" s="1" t="s">
        <v>312</v>
      </c>
      <c r="O235" s="1" t="s">
        <v>417</v>
      </c>
      <c r="P235" s="12" t="s">
        <v>963</v>
      </c>
      <c r="Q235" s="1" t="s">
        <v>448</v>
      </c>
      <c r="R235" s="16" t="s">
        <v>1082</v>
      </c>
      <c r="S235" s="58" t="s">
        <v>479</v>
      </c>
      <c r="T235" s="23"/>
    </row>
    <row r="236" spans="1:20" ht="48" customHeight="1">
      <c r="A236" s="17">
        <v>206</v>
      </c>
      <c r="B236" s="1" t="s">
        <v>1105</v>
      </c>
      <c r="C236" s="2">
        <v>11058.737</v>
      </c>
      <c r="D236" s="2">
        <v>11058.737</v>
      </c>
      <c r="E236" s="2">
        <v>10959.834474</v>
      </c>
      <c r="F236" s="46"/>
      <c r="G236" s="47" t="s">
        <v>1239</v>
      </c>
      <c r="H236" s="2">
        <v>0</v>
      </c>
      <c r="I236" s="2">
        <v>0</v>
      </c>
      <c r="J236" s="2">
        <f t="shared" si="2"/>
        <v>0</v>
      </c>
      <c r="K236" s="2">
        <v>0</v>
      </c>
      <c r="L236" s="21" t="s">
        <v>872</v>
      </c>
      <c r="M236" s="1" t="s">
        <v>1083</v>
      </c>
      <c r="N236" s="1"/>
      <c r="O236" s="1" t="s">
        <v>417</v>
      </c>
      <c r="P236" s="12" t="s">
        <v>530</v>
      </c>
      <c r="Q236" s="1" t="s">
        <v>449</v>
      </c>
      <c r="R236" s="16" t="s">
        <v>1082</v>
      </c>
      <c r="S236" s="58" t="s">
        <v>1</v>
      </c>
      <c r="T236" s="23"/>
    </row>
    <row r="237" spans="1:20" ht="48" customHeight="1">
      <c r="A237" s="17">
        <v>207</v>
      </c>
      <c r="B237" s="1" t="s">
        <v>20</v>
      </c>
      <c r="C237" s="2">
        <v>57.201</v>
      </c>
      <c r="D237" s="2">
        <v>57.201</v>
      </c>
      <c r="E237" s="2">
        <v>48.985892</v>
      </c>
      <c r="F237" s="46" t="s">
        <v>336</v>
      </c>
      <c r="G237" s="47" t="s">
        <v>1033</v>
      </c>
      <c r="H237" s="2">
        <v>57.07</v>
      </c>
      <c r="I237" s="2">
        <v>57.07</v>
      </c>
      <c r="J237" s="2">
        <f t="shared" si="2"/>
        <v>0</v>
      </c>
      <c r="K237" s="2">
        <v>0</v>
      </c>
      <c r="L237" s="21" t="s">
        <v>336</v>
      </c>
      <c r="M237" s="1" t="s">
        <v>1083</v>
      </c>
      <c r="N237" s="1"/>
      <c r="O237" s="1" t="s">
        <v>417</v>
      </c>
      <c r="P237" s="12" t="s">
        <v>530</v>
      </c>
      <c r="Q237" s="1" t="s">
        <v>449</v>
      </c>
      <c r="R237" s="16" t="s">
        <v>1082</v>
      </c>
      <c r="S237" s="58" t="s">
        <v>1</v>
      </c>
      <c r="T237" s="23"/>
    </row>
    <row r="238" spans="1:20" ht="48" customHeight="1">
      <c r="A238" s="17">
        <v>208</v>
      </c>
      <c r="B238" s="1" t="s">
        <v>726</v>
      </c>
      <c r="C238" s="2">
        <v>2309.957</v>
      </c>
      <c r="D238" s="2">
        <v>2309.957</v>
      </c>
      <c r="E238" s="2">
        <v>2308.098717</v>
      </c>
      <c r="F238" s="46"/>
      <c r="G238" s="47" t="s">
        <v>1239</v>
      </c>
      <c r="H238" s="2">
        <v>0</v>
      </c>
      <c r="I238" s="2">
        <v>0</v>
      </c>
      <c r="J238" s="2">
        <f>I238-H238</f>
        <v>0</v>
      </c>
      <c r="K238" s="2">
        <v>0</v>
      </c>
      <c r="L238" s="21" t="s">
        <v>872</v>
      </c>
      <c r="M238" s="1" t="s">
        <v>1083</v>
      </c>
      <c r="N238" s="1"/>
      <c r="O238" s="1" t="s">
        <v>417</v>
      </c>
      <c r="P238" s="12" t="s">
        <v>530</v>
      </c>
      <c r="Q238" s="1" t="s">
        <v>449</v>
      </c>
      <c r="R238" s="16" t="s">
        <v>1082</v>
      </c>
      <c r="S238" s="58" t="s">
        <v>1</v>
      </c>
      <c r="T238" s="23"/>
    </row>
    <row r="239" spans="1:20" ht="48" customHeight="1">
      <c r="A239" s="17">
        <v>209</v>
      </c>
      <c r="B239" s="1" t="s">
        <v>960</v>
      </c>
      <c r="C239" s="2">
        <v>7458.437</v>
      </c>
      <c r="D239" s="2">
        <v>7328.972</v>
      </c>
      <c r="E239" s="2">
        <v>7222.979242</v>
      </c>
      <c r="F239" s="46"/>
      <c r="G239" s="47" t="s">
        <v>1239</v>
      </c>
      <c r="H239" s="2">
        <v>0</v>
      </c>
      <c r="I239" s="2">
        <v>0</v>
      </c>
      <c r="J239" s="2">
        <f>I239-H239</f>
        <v>0</v>
      </c>
      <c r="K239" s="2">
        <v>0</v>
      </c>
      <c r="L239" s="21" t="s">
        <v>872</v>
      </c>
      <c r="M239" s="1" t="s">
        <v>1083</v>
      </c>
      <c r="N239" s="1"/>
      <c r="O239" s="1" t="s">
        <v>417</v>
      </c>
      <c r="P239" s="12" t="s">
        <v>530</v>
      </c>
      <c r="Q239" s="1" t="s">
        <v>449</v>
      </c>
      <c r="R239" s="16" t="s">
        <v>1082</v>
      </c>
      <c r="S239" s="58" t="s">
        <v>1</v>
      </c>
      <c r="T239" s="23"/>
    </row>
    <row r="240" spans="1:20" ht="48" customHeight="1">
      <c r="A240" s="17">
        <v>210</v>
      </c>
      <c r="B240" s="1" t="s">
        <v>1106</v>
      </c>
      <c r="C240" s="2">
        <v>34.711</v>
      </c>
      <c r="D240" s="2">
        <v>34.711</v>
      </c>
      <c r="E240" s="2">
        <v>23.104667</v>
      </c>
      <c r="F240" s="46" t="s">
        <v>997</v>
      </c>
      <c r="G240" s="47" t="s">
        <v>7</v>
      </c>
      <c r="H240" s="2">
        <v>31.897</v>
      </c>
      <c r="I240" s="2">
        <v>31.177</v>
      </c>
      <c r="J240" s="2">
        <f t="shared" si="2"/>
        <v>-0.7199999999999989</v>
      </c>
      <c r="K240" s="2">
        <v>-0.12</v>
      </c>
      <c r="L240" s="21" t="s">
        <v>663</v>
      </c>
      <c r="M240" s="1" t="s">
        <v>1007</v>
      </c>
      <c r="N240" s="1"/>
      <c r="O240" s="1" t="s">
        <v>417</v>
      </c>
      <c r="P240" s="12" t="s">
        <v>965</v>
      </c>
      <c r="Q240" s="1" t="s">
        <v>339</v>
      </c>
      <c r="R240" s="16" t="s">
        <v>1082</v>
      </c>
      <c r="S240" s="58" t="s">
        <v>19</v>
      </c>
      <c r="T240" s="23"/>
    </row>
    <row r="241" spans="1:20" ht="48" customHeight="1">
      <c r="A241" s="17">
        <v>211</v>
      </c>
      <c r="B241" s="1" t="s">
        <v>518</v>
      </c>
      <c r="C241" s="2">
        <v>50.386</v>
      </c>
      <c r="D241" s="2">
        <v>50.386</v>
      </c>
      <c r="E241" s="2">
        <v>41.170265</v>
      </c>
      <c r="F241" s="46" t="s">
        <v>997</v>
      </c>
      <c r="G241" s="47" t="s">
        <v>377</v>
      </c>
      <c r="H241" s="2">
        <v>45.568</v>
      </c>
      <c r="I241" s="2">
        <v>58.902</v>
      </c>
      <c r="J241" s="2">
        <f t="shared" si="2"/>
        <v>13.334000000000003</v>
      </c>
      <c r="K241" s="2">
        <v>0</v>
      </c>
      <c r="L241" s="21" t="s">
        <v>664</v>
      </c>
      <c r="M241" s="1" t="s">
        <v>831</v>
      </c>
      <c r="N241" s="1"/>
      <c r="O241" s="1" t="s">
        <v>417</v>
      </c>
      <c r="P241" s="12" t="s">
        <v>965</v>
      </c>
      <c r="Q241" s="1" t="s">
        <v>339</v>
      </c>
      <c r="R241" s="16" t="s">
        <v>1082</v>
      </c>
      <c r="S241" s="58" t="s">
        <v>19</v>
      </c>
      <c r="T241" s="23"/>
    </row>
    <row r="242" spans="1:20" ht="48" customHeight="1">
      <c r="A242" s="17">
        <v>212</v>
      </c>
      <c r="B242" s="1" t="s">
        <v>670</v>
      </c>
      <c r="C242" s="2">
        <v>82.032</v>
      </c>
      <c r="D242" s="2">
        <v>82.032</v>
      </c>
      <c r="E242" s="2">
        <v>80.205406</v>
      </c>
      <c r="F242" s="46" t="s">
        <v>1096</v>
      </c>
      <c r="G242" s="47" t="s">
        <v>554</v>
      </c>
      <c r="H242" s="2">
        <v>61.757</v>
      </c>
      <c r="I242" s="2">
        <v>0</v>
      </c>
      <c r="J242" s="2">
        <f t="shared" si="2"/>
        <v>-61.757</v>
      </c>
      <c r="K242" s="2">
        <v>-61.757</v>
      </c>
      <c r="L242" s="21" t="s">
        <v>1096</v>
      </c>
      <c r="M242" s="1" t="s">
        <v>1096</v>
      </c>
      <c r="N242" s="1"/>
      <c r="O242" s="1" t="s">
        <v>417</v>
      </c>
      <c r="P242" s="12" t="s">
        <v>965</v>
      </c>
      <c r="Q242" s="1" t="s">
        <v>339</v>
      </c>
      <c r="R242" s="16" t="s">
        <v>1082</v>
      </c>
      <c r="S242" s="58" t="s">
        <v>340</v>
      </c>
      <c r="T242" s="23"/>
    </row>
    <row r="243" spans="1:20" ht="48" customHeight="1">
      <c r="A243" s="17">
        <v>213</v>
      </c>
      <c r="B243" s="1" t="s">
        <v>1107</v>
      </c>
      <c r="C243" s="2">
        <v>514.637</v>
      </c>
      <c r="D243" s="2">
        <v>514.637</v>
      </c>
      <c r="E243" s="2">
        <v>397.838216</v>
      </c>
      <c r="F243" s="46" t="s">
        <v>997</v>
      </c>
      <c r="G243" s="47" t="s">
        <v>1087</v>
      </c>
      <c r="H243" s="2">
        <v>622.325</v>
      </c>
      <c r="I243" s="2">
        <v>907.977</v>
      </c>
      <c r="J243" s="2">
        <f t="shared" si="2"/>
        <v>285.65199999999993</v>
      </c>
      <c r="K243" s="2">
        <v>-90</v>
      </c>
      <c r="L243" s="21" t="s">
        <v>663</v>
      </c>
      <c r="M243" s="1" t="s">
        <v>1036</v>
      </c>
      <c r="N243" s="1"/>
      <c r="O243" s="1" t="s">
        <v>417</v>
      </c>
      <c r="P243" s="12" t="s">
        <v>965</v>
      </c>
      <c r="Q243" s="1" t="s">
        <v>339</v>
      </c>
      <c r="R243" s="16" t="s">
        <v>1082</v>
      </c>
      <c r="S243" s="58" t="s">
        <v>19</v>
      </c>
      <c r="T243" s="23"/>
    </row>
    <row r="244" spans="1:20" ht="48" customHeight="1">
      <c r="A244" s="17">
        <v>214</v>
      </c>
      <c r="B244" s="1" t="s">
        <v>1108</v>
      </c>
      <c r="C244" s="2">
        <v>1487.715</v>
      </c>
      <c r="D244" s="2">
        <v>1487.715</v>
      </c>
      <c r="E244" s="2">
        <v>1487.714922</v>
      </c>
      <c r="F244" s="46" t="s">
        <v>336</v>
      </c>
      <c r="G244" s="47" t="s">
        <v>381</v>
      </c>
      <c r="H244" s="2">
        <v>1353.989</v>
      </c>
      <c r="I244" s="2">
        <v>1353.989</v>
      </c>
      <c r="J244" s="2">
        <f aca="true" t="shared" si="3" ref="J244:J315">I244-H244</f>
        <v>0</v>
      </c>
      <c r="K244" s="2">
        <v>0</v>
      </c>
      <c r="L244" s="21" t="s">
        <v>336</v>
      </c>
      <c r="M244" s="1" t="s">
        <v>498</v>
      </c>
      <c r="N244" s="1"/>
      <c r="O244" s="1" t="s">
        <v>417</v>
      </c>
      <c r="P244" s="12" t="s">
        <v>1134</v>
      </c>
      <c r="Q244" s="1" t="s">
        <v>601</v>
      </c>
      <c r="R244" s="16" t="s">
        <v>1082</v>
      </c>
      <c r="S244" s="58" t="s">
        <v>1206</v>
      </c>
      <c r="T244" s="23"/>
    </row>
    <row r="245" spans="1:20" ht="48" customHeight="1">
      <c r="A245" s="17">
        <v>215</v>
      </c>
      <c r="B245" s="1" t="s">
        <v>866</v>
      </c>
      <c r="C245" s="2">
        <v>60.511</v>
      </c>
      <c r="D245" s="2">
        <v>60.511</v>
      </c>
      <c r="E245" s="2">
        <v>60.510922</v>
      </c>
      <c r="F245" s="46" t="s">
        <v>336</v>
      </c>
      <c r="G245" s="47" t="s">
        <v>381</v>
      </c>
      <c r="H245" s="2">
        <v>55.072</v>
      </c>
      <c r="I245" s="2">
        <v>55.072</v>
      </c>
      <c r="J245" s="2">
        <f t="shared" si="3"/>
        <v>0</v>
      </c>
      <c r="K245" s="2">
        <v>0</v>
      </c>
      <c r="L245" s="21" t="s">
        <v>336</v>
      </c>
      <c r="M245" s="1" t="s">
        <v>498</v>
      </c>
      <c r="N245" s="1"/>
      <c r="O245" s="1" t="s">
        <v>417</v>
      </c>
      <c r="P245" s="12" t="s">
        <v>1134</v>
      </c>
      <c r="Q245" s="1" t="s">
        <v>601</v>
      </c>
      <c r="R245" s="16" t="s">
        <v>1082</v>
      </c>
      <c r="S245" s="58" t="s">
        <v>1206</v>
      </c>
      <c r="T245" s="23"/>
    </row>
    <row r="246" spans="1:20" ht="48" customHeight="1">
      <c r="A246" s="17">
        <v>216</v>
      </c>
      <c r="B246" s="1" t="s">
        <v>1207</v>
      </c>
      <c r="C246" s="2">
        <v>23.565</v>
      </c>
      <c r="D246" s="2">
        <v>23.565</v>
      </c>
      <c r="E246" s="2">
        <v>23.56464</v>
      </c>
      <c r="F246" s="46" t="s">
        <v>336</v>
      </c>
      <c r="G246" s="47" t="s">
        <v>381</v>
      </c>
      <c r="H246" s="2">
        <v>21.994</v>
      </c>
      <c r="I246" s="2">
        <v>21.994</v>
      </c>
      <c r="J246" s="2">
        <f t="shared" si="3"/>
        <v>0</v>
      </c>
      <c r="K246" s="2">
        <v>0</v>
      </c>
      <c r="L246" s="21" t="s">
        <v>336</v>
      </c>
      <c r="M246" s="1" t="s">
        <v>498</v>
      </c>
      <c r="N246" s="1"/>
      <c r="O246" s="1" t="s">
        <v>417</v>
      </c>
      <c r="P246" s="12" t="s">
        <v>1134</v>
      </c>
      <c r="Q246" s="1" t="s">
        <v>601</v>
      </c>
      <c r="R246" s="16" t="s">
        <v>1082</v>
      </c>
      <c r="S246" s="58" t="s">
        <v>1206</v>
      </c>
      <c r="T246" s="23"/>
    </row>
    <row r="247" spans="1:20" ht="48" customHeight="1">
      <c r="A247" s="17">
        <v>217</v>
      </c>
      <c r="B247" s="1" t="s">
        <v>867</v>
      </c>
      <c r="C247" s="2">
        <v>9.353</v>
      </c>
      <c r="D247" s="2">
        <v>9.353</v>
      </c>
      <c r="E247" s="2">
        <v>9.352767</v>
      </c>
      <c r="F247" s="46" t="s">
        <v>336</v>
      </c>
      <c r="G247" s="47" t="s">
        <v>381</v>
      </c>
      <c r="H247" s="2">
        <v>9.296</v>
      </c>
      <c r="I247" s="2">
        <v>9.846</v>
      </c>
      <c r="J247" s="2">
        <f t="shared" si="3"/>
        <v>0.5500000000000007</v>
      </c>
      <c r="K247" s="2">
        <v>0</v>
      </c>
      <c r="L247" s="21" t="s">
        <v>336</v>
      </c>
      <c r="M247" s="1" t="s">
        <v>498</v>
      </c>
      <c r="N247" s="1"/>
      <c r="O247" s="1" t="s">
        <v>417</v>
      </c>
      <c r="P247" s="12" t="s">
        <v>1134</v>
      </c>
      <c r="Q247" s="1" t="s">
        <v>601</v>
      </c>
      <c r="R247" s="16" t="s">
        <v>1082</v>
      </c>
      <c r="S247" s="58" t="s">
        <v>1206</v>
      </c>
      <c r="T247" s="23"/>
    </row>
    <row r="248" spans="1:20" ht="48" customHeight="1">
      <c r="A248" s="17">
        <v>218</v>
      </c>
      <c r="B248" s="1" t="s">
        <v>868</v>
      </c>
      <c r="C248" s="2">
        <v>30.51</v>
      </c>
      <c r="D248" s="2">
        <v>30.51</v>
      </c>
      <c r="E248" s="2">
        <v>30</v>
      </c>
      <c r="F248" s="46" t="s">
        <v>997</v>
      </c>
      <c r="G248" s="47" t="s">
        <v>377</v>
      </c>
      <c r="H248" s="2">
        <v>5</v>
      </c>
      <c r="I248" s="2">
        <v>5</v>
      </c>
      <c r="J248" s="2">
        <f t="shared" si="3"/>
        <v>0</v>
      </c>
      <c r="K248" s="2">
        <v>0</v>
      </c>
      <c r="L248" s="21" t="s">
        <v>664</v>
      </c>
      <c r="M248" s="1" t="s">
        <v>1008</v>
      </c>
      <c r="N248" s="1"/>
      <c r="O248" s="1" t="s">
        <v>417</v>
      </c>
      <c r="P248" s="12" t="s">
        <v>1134</v>
      </c>
      <c r="Q248" s="1" t="s">
        <v>601</v>
      </c>
      <c r="R248" s="16" t="s">
        <v>1082</v>
      </c>
      <c r="S248" s="58" t="s">
        <v>1206</v>
      </c>
      <c r="T248" s="23"/>
    </row>
    <row r="249" spans="1:20" ht="48" customHeight="1">
      <c r="A249" s="17">
        <v>219</v>
      </c>
      <c r="B249" s="1" t="s">
        <v>869</v>
      </c>
      <c r="C249" s="2">
        <v>180.777</v>
      </c>
      <c r="D249" s="2">
        <v>180.777</v>
      </c>
      <c r="E249" s="2">
        <v>120.704143</v>
      </c>
      <c r="F249" s="46" t="s">
        <v>336</v>
      </c>
      <c r="G249" s="47" t="s">
        <v>1033</v>
      </c>
      <c r="H249" s="2">
        <v>180.36</v>
      </c>
      <c r="I249" s="2">
        <v>180.36</v>
      </c>
      <c r="J249" s="2">
        <f t="shared" si="3"/>
        <v>0</v>
      </c>
      <c r="K249" s="2">
        <v>0</v>
      </c>
      <c r="L249" s="21" t="s">
        <v>336</v>
      </c>
      <c r="M249" s="1" t="s">
        <v>498</v>
      </c>
      <c r="N249" s="1"/>
      <c r="O249" s="1" t="s">
        <v>417</v>
      </c>
      <c r="P249" s="12" t="s">
        <v>1134</v>
      </c>
      <c r="Q249" s="1" t="s">
        <v>601</v>
      </c>
      <c r="R249" s="16" t="s">
        <v>1082</v>
      </c>
      <c r="S249" s="58" t="s">
        <v>1206</v>
      </c>
      <c r="T249" s="23"/>
    </row>
    <row r="250" spans="1:20" ht="48" customHeight="1">
      <c r="A250" s="17">
        <v>220</v>
      </c>
      <c r="B250" s="1" t="s">
        <v>870</v>
      </c>
      <c r="C250" s="2">
        <v>1750</v>
      </c>
      <c r="D250" s="2">
        <v>1750</v>
      </c>
      <c r="E250" s="2">
        <v>1750</v>
      </c>
      <c r="F250" s="46"/>
      <c r="G250" s="47" t="s">
        <v>378</v>
      </c>
      <c r="H250" s="2">
        <v>2049.8</v>
      </c>
      <c r="I250" s="2">
        <v>0</v>
      </c>
      <c r="J250" s="2">
        <f t="shared" si="3"/>
        <v>-2049.8</v>
      </c>
      <c r="K250" s="2">
        <v>0</v>
      </c>
      <c r="L250" s="21" t="s">
        <v>872</v>
      </c>
      <c r="M250" s="1" t="s">
        <v>1083</v>
      </c>
      <c r="N250" s="1"/>
      <c r="O250" s="1" t="s">
        <v>417</v>
      </c>
      <c r="P250" s="12" t="s">
        <v>1134</v>
      </c>
      <c r="Q250" s="1" t="s">
        <v>601</v>
      </c>
      <c r="R250" s="16" t="s">
        <v>1082</v>
      </c>
      <c r="S250" s="58" t="s">
        <v>1206</v>
      </c>
      <c r="T250" s="23"/>
    </row>
    <row r="251" spans="1:20" ht="48" customHeight="1">
      <c r="A251" s="17">
        <v>221</v>
      </c>
      <c r="B251" s="1" t="s">
        <v>497</v>
      </c>
      <c r="C251" s="2">
        <v>8000</v>
      </c>
      <c r="D251" s="2">
        <v>7988.555</v>
      </c>
      <c r="E251" s="2">
        <v>7516.541099</v>
      </c>
      <c r="F251" s="46" t="s">
        <v>996</v>
      </c>
      <c r="G251" s="47" t="s">
        <v>1060</v>
      </c>
      <c r="H251" s="2">
        <v>6970</v>
      </c>
      <c r="I251" s="2">
        <v>1000</v>
      </c>
      <c r="J251" s="2">
        <f t="shared" si="3"/>
        <v>-5970</v>
      </c>
      <c r="K251" s="2">
        <v>-5000</v>
      </c>
      <c r="L251" s="21" t="s">
        <v>663</v>
      </c>
      <c r="M251" s="1" t="s">
        <v>371</v>
      </c>
      <c r="N251" s="1"/>
      <c r="O251" s="1" t="s">
        <v>417</v>
      </c>
      <c r="P251" s="12" t="s">
        <v>965</v>
      </c>
      <c r="Q251" s="1" t="s">
        <v>339</v>
      </c>
      <c r="R251" s="16" t="s">
        <v>1082</v>
      </c>
      <c r="S251" s="58" t="s">
        <v>1208</v>
      </c>
      <c r="T251" s="23"/>
    </row>
    <row r="252" spans="1:20" ht="107.25" customHeight="1">
      <c r="A252" s="17">
        <v>223</v>
      </c>
      <c r="B252" s="1" t="s">
        <v>739</v>
      </c>
      <c r="C252" s="2">
        <v>6855.184</v>
      </c>
      <c r="D252" s="2">
        <v>4822.96921</v>
      </c>
      <c r="E252" s="38">
        <v>3097.909558</v>
      </c>
      <c r="F252" s="46"/>
      <c r="G252" s="47" t="s">
        <v>1298</v>
      </c>
      <c r="H252" s="2">
        <v>0</v>
      </c>
      <c r="I252" s="2">
        <v>0</v>
      </c>
      <c r="J252" s="2">
        <f t="shared" si="3"/>
        <v>0</v>
      </c>
      <c r="K252" s="2">
        <v>0</v>
      </c>
      <c r="L252" s="21" t="s">
        <v>872</v>
      </c>
      <c r="M252" s="1" t="s">
        <v>1083</v>
      </c>
      <c r="N252" s="1"/>
      <c r="O252" s="1" t="s">
        <v>417</v>
      </c>
      <c r="P252" s="12" t="s">
        <v>937</v>
      </c>
      <c r="Q252" s="1" t="s">
        <v>342</v>
      </c>
      <c r="R252" s="16" t="s">
        <v>1082</v>
      </c>
      <c r="S252" s="58" t="s">
        <v>447</v>
      </c>
      <c r="T252" s="23"/>
    </row>
    <row r="253" spans="1:20" ht="48" customHeight="1">
      <c r="A253" s="17">
        <v>224</v>
      </c>
      <c r="B253" s="1" t="s">
        <v>244</v>
      </c>
      <c r="C253" s="175">
        <v>204.734</v>
      </c>
      <c r="D253" s="175">
        <v>204.734</v>
      </c>
      <c r="E253" s="175">
        <v>88.952861</v>
      </c>
      <c r="F253" s="46"/>
      <c r="G253" s="47" t="s">
        <v>1239</v>
      </c>
      <c r="H253" s="2">
        <v>0</v>
      </c>
      <c r="I253" s="2">
        <v>0</v>
      </c>
      <c r="J253" s="2">
        <f t="shared" si="3"/>
        <v>0</v>
      </c>
      <c r="K253" s="2">
        <v>0</v>
      </c>
      <c r="L253" s="21" t="s">
        <v>872</v>
      </c>
      <c r="M253" s="1" t="s">
        <v>1083</v>
      </c>
      <c r="N253" s="5"/>
      <c r="O253" s="1" t="s">
        <v>417</v>
      </c>
      <c r="P253" s="12" t="s">
        <v>937</v>
      </c>
      <c r="Q253" s="1" t="s">
        <v>342</v>
      </c>
      <c r="R253" s="16" t="s">
        <v>1082</v>
      </c>
      <c r="S253" s="58" t="s">
        <v>235</v>
      </c>
      <c r="T253" s="23"/>
    </row>
    <row r="254" spans="1:20" ht="198" customHeight="1">
      <c r="A254" s="17" t="s">
        <v>1083</v>
      </c>
      <c r="B254" s="1" t="s">
        <v>1297</v>
      </c>
      <c r="C254" s="176"/>
      <c r="D254" s="176"/>
      <c r="E254" s="176"/>
      <c r="F254" s="46" t="s">
        <v>653</v>
      </c>
      <c r="G254" s="47" t="s">
        <v>655</v>
      </c>
      <c r="H254" s="80">
        <v>96.739</v>
      </c>
      <c r="I254" s="80">
        <v>162.701</v>
      </c>
      <c r="J254" s="80">
        <f>I254-H254</f>
        <v>65.96199999999999</v>
      </c>
      <c r="K254" s="80">
        <v>0</v>
      </c>
      <c r="L254" s="21" t="s">
        <v>653</v>
      </c>
      <c r="M254" s="1" t="s">
        <v>885</v>
      </c>
      <c r="N254" s="5" t="s">
        <v>763</v>
      </c>
      <c r="O254" s="1" t="s">
        <v>1308</v>
      </c>
      <c r="P254" s="12" t="s">
        <v>1058</v>
      </c>
      <c r="Q254" s="12" t="s">
        <v>1058</v>
      </c>
      <c r="R254" s="16" t="s">
        <v>1082</v>
      </c>
      <c r="S254" s="58" t="s">
        <v>1057</v>
      </c>
      <c r="T254" s="23"/>
    </row>
    <row r="255" spans="1:20" ht="48" customHeight="1">
      <c r="A255" s="17">
        <v>225</v>
      </c>
      <c r="B255" s="1" t="s">
        <v>779</v>
      </c>
      <c r="C255" s="175">
        <f>91.178+8888</f>
        <v>8979.178</v>
      </c>
      <c r="D255" s="175">
        <v>112.972265</v>
      </c>
      <c r="E255" s="175">
        <v>118.43809</v>
      </c>
      <c r="F255" s="46"/>
      <c r="G255" s="47" t="s">
        <v>1299</v>
      </c>
      <c r="H255" s="2">
        <v>0</v>
      </c>
      <c r="I255" s="2">
        <v>0</v>
      </c>
      <c r="J255" s="2">
        <f t="shared" si="3"/>
        <v>0</v>
      </c>
      <c r="K255" s="2">
        <v>0</v>
      </c>
      <c r="L255" s="21" t="s">
        <v>872</v>
      </c>
      <c r="M255" s="1" t="s">
        <v>1083</v>
      </c>
      <c r="N255" s="1"/>
      <c r="O255" s="1" t="s">
        <v>417</v>
      </c>
      <c r="P255" s="12" t="s">
        <v>937</v>
      </c>
      <c r="Q255" s="1" t="s">
        <v>342</v>
      </c>
      <c r="R255" s="16" t="s">
        <v>1082</v>
      </c>
      <c r="S255" s="58" t="s">
        <v>1202</v>
      </c>
      <c r="T255" s="23"/>
    </row>
    <row r="256" spans="1:20" ht="198" customHeight="1">
      <c r="A256" s="17" t="s">
        <v>1083</v>
      </c>
      <c r="B256" s="1" t="s">
        <v>1296</v>
      </c>
      <c r="C256" s="176"/>
      <c r="D256" s="176"/>
      <c r="E256" s="176"/>
      <c r="F256" s="46" t="s">
        <v>653</v>
      </c>
      <c r="G256" s="47" t="s">
        <v>656</v>
      </c>
      <c r="H256" s="80">
        <v>66.952</v>
      </c>
      <c r="I256" s="80">
        <v>65.442</v>
      </c>
      <c r="J256" s="80">
        <f>I256-H256</f>
        <v>-1.5100000000000051</v>
      </c>
      <c r="K256" s="80">
        <v>0</v>
      </c>
      <c r="L256" s="21" t="s">
        <v>653</v>
      </c>
      <c r="M256" s="1" t="s">
        <v>1083</v>
      </c>
      <c r="N256" s="1" t="s">
        <v>1184</v>
      </c>
      <c r="O256" s="1" t="s">
        <v>1308</v>
      </c>
      <c r="P256" s="12" t="s">
        <v>1058</v>
      </c>
      <c r="Q256" s="12" t="s">
        <v>1058</v>
      </c>
      <c r="R256" s="16" t="s">
        <v>1082</v>
      </c>
      <c r="S256" s="58" t="s">
        <v>1057</v>
      </c>
      <c r="T256" s="23"/>
    </row>
    <row r="257" spans="1:20" ht="120" customHeight="1">
      <c r="A257" s="17">
        <v>226</v>
      </c>
      <c r="B257" s="1" t="s">
        <v>357</v>
      </c>
      <c r="C257" s="2">
        <f>2382.463+6682.576+95.824</f>
        <v>9160.863000000001</v>
      </c>
      <c r="D257" s="2">
        <v>9139.675</v>
      </c>
      <c r="E257" s="2">
        <v>7649.379679</v>
      </c>
      <c r="F257" s="46"/>
      <c r="G257" s="47" t="s">
        <v>1239</v>
      </c>
      <c r="H257" s="2">
        <v>0</v>
      </c>
      <c r="I257" s="2">
        <v>0</v>
      </c>
      <c r="J257" s="2">
        <f t="shared" si="3"/>
        <v>0</v>
      </c>
      <c r="K257" s="2">
        <v>0</v>
      </c>
      <c r="L257" s="21" t="s">
        <v>872</v>
      </c>
      <c r="M257" s="1" t="s">
        <v>1083</v>
      </c>
      <c r="N257" s="1"/>
      <c r="O257" s="1" t="s">
        <v>417</v>
      </c>
      <c r="P257" s="12" t="s">
        <v>937</v>
      </c>
      <c r="Q257" s="1" t="s">
        <v>342</v>
      </c>
      <c r="R257" s="16" t="s">
        <v>1082</v>
      </c>
      <c r="S257" s="58" t="s">
        <v>354</v>
      </c>
      <c r="T257" s="23"/>
    </row>
    <row r="258" spans="1:20" ht="48" customHeight="1">
      <c r="A258" s="17">
        <v>227</v>
      </c>
      <c r="B258" s="1" t="s">
        <v>586</v>
      </c>
      <c r="C258" s="2">
        <v>300</v>
      </c>
      <c r="D258" s="2">
        <v>300</v>
      </c>
      <c r="E258" s="2">
        <v>266.80149</v>
      </c>
      <c r="F258" s="46"/>
      <c r="G258" s="47" t="s">
        <v>1239</v>
      </c>
      <c r="H258" s="2">
        <v>0</v>
      </c>
      <c r="I258" s="2">
        <v>0</v>
      </c>
      <c r="J258" s="2">
        <f>I258-H258</f>
        <v>0</v>
      </c>
      <c r="K258" s="2">
        <v>0</v>
      </c>
      <c r="L258" s="21" t="s">
        <v>872</v>
      </c>
      <c r="M258" s="1" t="s">
        <v>1083</v>
      </c>
      <c r="N258" s="1"/>
      <c r="O258" s="1" t="s">
        <v>417</v>
      </c>
      <c r="P258" s="12" t="s">
        <v>938</v>
      </c>
      <c r="Q258" s="1" t="s">
        <v>623</v>
      </c>
      <c r="R258" s="16" t="s">
        <v>1082</v>
      </c>
      <c r="S258" s="58" t="s">
        <v>587</v>
      </c>
      <c r="T258" s="23"/>
    </row>
    <row r="259" spans="1:20" ht="48" customHeight="1">
      <c r="A259" s="17">
        <v>228</v>
      </c>
      <c r="B259" s="1" t="s">
        <v>854</v>
      </c>
      <c r="C259" s="2">
        <v>114.686</v>
      </c>
      <c r="D259" s="2">
        <v>114.686</v>
      </c>
      <c r="E259" s="2">
        <v>109.876366</v>
      </c>
      <c r="F259" s="46"/>
      <c r="G259" s="47" t="s">
        <v>1239</v>
      </c>
      <c r="H259" s="2">
        <v>0</v>
      </c>
      <c r="I259" s="2">
        <v>0</v>
      </c>
      <c r="J259" s="2">
        <f>I259-H259</f>
        <v>0</v>
      </c>
      <c r="K259" s="2">
        <v>0</v>
      </c>
      <c r="L259" s="21" t="s">
        <v>872</v>
      </c>
      <c r="M259" s="1" t="s">
        <v>1083</v>
      </c>
      <c r="N259" s="1"/>
      <c r="O259" s="1" t="s">
        <v>417</v>
      </c>
      <c r="P259" s="12" t="s">
        <v>446</v>
      </c>
      <c r="Q259" s="1" t="s">
        <v>15</v>
      </c>
      <c r="R259" s="16" t="s">
        <v>1082</v>
      </c>
      <c r="S259" s="58" t="s">
        <v>785</v>
      </c>
      <c r="T259" s="23"/>
    </row>
    <row r="260" spans="1:20" ht="48" customHeight="1">
      <c r="A260" s="17">
        <v>230</v>
      </c>
      <c r="B260" s="1" t="s">
        <v>855</v>
      </c>
      <c r="C260" s="2">
        <v>103.116</v>
      </c>
      <c r="D260" s="2">
        <v>103.116</v>
      </c>
      <c r="E260" s="2">
        <v>85.173706</v>
      </c>
      <c r="F260" s="46"/>
      <c r="G260" s="47" t="s">
        <v>1239</v>
      </c>
      <c r="H260" s="2">
        <v>0</v>
      </c>
      <c r="I260" s="2">
        <v>0</v>
      </c>
      <c r="J260" s="2">
        <f t="shared" si="3"/>
        <v>0</v>
      </c>
      <c r="K260" s="2">
        <v>0</v>
      </c>
      <c r="L260" s="21" t="s">
        <v>872</v>
      </c>
      <c r="M260" s="1" t="s">
        <v>1083</v>
      </c>
      <c r="N260" s="1"/>
      <c r="O260" s="1" t="s">
        <v>417</v>
      </c>
      <c r="P260" s="12" t="s">
        <v>446</v>
      </c>
      <c r="Q260" s="1" t="s">
        <v>15</v>
      </c>
      <c r="R260" s="16" t="s">
        <v>1082</v>
      </c>
      <c r="S260" s="58" t="s">
        <v>785</v>
      </c>
      <c r="T260" s="23"/>
    </row>
    <row r="261" spans="1:20" ht="48" customHeight="1">
      <c r="A261" s="17">
        <v>231</v>
      </c>
      <c r="B261" s="1" t="s">
        <v>856</v>
      </c>
      <c r="C261" s="2">
        <v>9.743</v>
      </c>
      <c r="D261" s="2">
        <v>9.743</v>
      </c>
      <c r="E261" s="2">
        <v>9.708</v>
      </c>
      <c r="F261" s="46" t="s">
        <v>997</v>
      </c>
      <c r="G261" s="47" t="s">
        <v>7</v>
      </c>
      <c r="H261" s="2">
        <v>8.769</v>
      </c>
      <c r="I261" s="2">
        <v>8.331</v>
      </c>
      <c r="J261" s="2">
        <f t="shared" si="3"/>
        <v>-0.4380000000000006</v>
      </c>
      <c r="K261" s="2">
        <v>-0.438</v>
      </c>
      <c r="L261" s="21" t="s">
        <v>663</v>
      </c>
      <c r="M261" s="1" t="s">
        <v>1038</v>
      </c>
      <c r="N261" s="1"/>
      <c r="O261" s="1" t="s">
        <v>417</v>
      </c>
      <c r="P261" s="12" t="s">
        <v>446</v>
      </c>
      <c r="Q261" s="1" t="s">
        <v>15</v>
      </c>
      <c r="R261" s="16" t="s">
        <v>1082</v>
      </c>
      <c r="S261" s="58" t="s">
        <v>785</v>
      </c>
      <c r="T261" s="23"/>
    </row>
    <row r="262" spans="1:20" ht="252" customHeight="1">
      <c r="A262" s="17">
        <v>232</v>
      </c>
      <c r="B262" s="1" t="s">
        <v>1258</v>
      </c>
      <c r="C262" s="2">
        <v>104817.724</v>
      </c>
      <c r="D262" s="2">
        <v>104817.724</v>
      </c>
      <c r="E262" s="2">
        <v>104817.724</v>
      </c>
      <c r="F262" s="46" t="s">
        <v>997</v>
      </c>
      <c r="G262" s="47" t="s">
        <v>1031</v>
      </c>
      <c r="H262" s="2">
        <v>100646.191</v>
      </c>
      <c r="I262" s="2">
        <v>125577.894</v>
      </c>
      <c r="J262" s="2">
        <f t="shared" si="3"/>
        <v>24931.702999999994</v>
      </c>
      <c r="K262" s="2">
        <v>-1881.674</v>
      </c>
      <c r="L262" s="21" t="s">
        <v>663</v>
      </c>
      <c r="M262" s="1" t="s">
        <v>809</v>
      </c>
      <c r="N262" s="1" t="s">
        <v>313</v>
      </c>
      <c r="O262" s="1" t="s">
        <v>417</v>
      </c>
      <c r="P262" s="12" t="s">
        <v>989</v>
      </c>
      <c r="Q262" s="1" t="s">
        <v>1010</v>
      </c>
      <c r="R262" s="16" t="s">
        <v>1082</v>
      </c>
      <c r="S262" s="58" t="s">
        <v>1259</v>
      </c>
      <c r="T262" s="23"/>
    </row>
    <row r="263" spans="1:20" ht="249" customHeight="1">
      <c r="A263" s="17">
        <v>233</v>
      </c>
      <c r="B263" s="1" t="s">
        <v>1104</v>
      </c>
      <c r="C263" s="2">
        <v>141.999</v>
      </c>
      <c r="D263" s="2">
        <v>386.009376</v>
      </c>
      <c r="E263" s="2">
        <v>347.447636</v>
      </c>
      <c r="F263" s="46" t="s">
        <v>997</v>
      </c>
      <c r="G263" s="47" t="s">
        <v>377</v>
      </c>
      <c r="H263" s="2">
        <v>111.851</v>
      </c>
      <c r="I263" s="2">
        <v>98.169</v>
      </c>
      <c r="J263" s="2">
        <f t="shared" si="3"/>
        <v>-13.682000000000002</v>
      </c>
      <c r="K263" s="2">
        <v>0</v>
      </c>
      <c r="L263" s="21" t="s">
        <v>664</v>
      </c>
      <c r="M263" s="1" t="s">
        <v>1115</v>
      </c>
      <c r="N263" s="1"/>
      <c r="O263" s="1" t="s">
        <v>417</v>
      </c>
      <c r="P263" s="12" t="s">
        <v>989</v>
      </c>
      <c r="Q263" s="1" t="s">
        <v>1010</v>
      </c>
      <c r="R263" s="16" t="s">
        <v>1082</v>
      </c>
      <c r="S263" s="58" t="s">
        <v>1278</v>
      </c>
      <c r="T263" s="23"/>
    </row>
    <row r="264" spans="1:20" ht="48" customHeight="1">
      <c r="A264" s="17">
        <v>234</v>
      </c>
      <c r="B264" s="1" t="s">
        <v>450</v>
      </c>
      <c r="C264" s="2">
        <v>32.906</v>
      </c>
      <c r="D264" s="2">
        <v>32.906</v>
      </c>
      <c r="E264" s="2">
        <v>27.816972</v>
      </c>
      <c r="F264" s="46" t="s">
        <v>997</v>
      </c>
      <c r="G264" s="47" t="s">
        <v>377</v>
      </c>
      <c r="H264" s="2">
        <v>29.914</v>
      </c>
      <c r="I264" s="2">
        <v>29.853</v>
      </c>
      <c r="J264" s="2">
        <f>I264-H264</f>
        <v>-0.06099999999999994</v>
      </c>
      <c r="K264" s="2">
        <v>0</v>
      </c>
      <c r="L264" s="21" t="s">
        <v>664</v>
      </c>
      <c r="M264" s="1" t="s">
        <v>831</v>
      </c>
      <c r="N264" s="1"/>
      <c r="O264" s="1" t="s">
        <v>1279</v>
      </c>
      <c r="P264" s="12" t="s">
        <v>965</v>
      </c>
      <c r="Q264" s="1" t="s">
        <v>339</v>
      </c>
      <c r="R264" s="16" t="s">
        <v>1082</v>
      </c>
      <c r="S264" s="58" t="s">
        <v>621</v>
      </c>
      <c r="T264" s="23"/>
    </row>
    <row r="265" spans="1:20" ht="48" customHeight="1">
      <c r="A265" s="17">
        <v>235</v>
      </c>
      <c r="B265" s="1" t="s">
        <v>84</v>
      </c>
      <c r="C265" s="2">
        <v>79.021</v>
      </c>
      <c r="D265" s="2">
        <v>79.021</v>
      </c>
      <c r="E265" s="2">
        <v>67.2845</v>
      </c>
      <c r="F265" s="46" t="s">
        <v>997</v>
      </c>
      <c r="G265" s="47" t="s">
        <v>377</v>
      </c>
      <c r="H265" s="2">
        <v>66.048</v>
      </c>
      <c r="I265" s="2">
        <v>106.937</v>
      </c>
      <c r="J265" s="2">
        <f t="shared" si="3"/>
        <v>40.888999999999996</v>
      </c>
      <c r="K265" s="2">
        <v>0</v>
      </c>
      <c r="L265" s="21" t="s">
        <v>664</v>
      </c>
      <c r="M265" s="1" t="s">
        <v>831</v>
      </c>
      <c r="N265" s="1"/>
      <c r="O265" s="1" t="s">
        <v>1279</v>
      </c>
      <c r="P265" s="12" t="s">
        <v>965</v>
      </c>
      <c r="Q265" s="1" t="s">
        <v>339</v>
      </c>
      <c r="R265" s="16" t="s">
        <v>1082</v>
      </c>
      <c r="S265" s="58" t="s">
        <v>621</v>
      </c>
      <c r="T265" s="23"/>
    </row>
    <row r="266" spans="1:20" ht="48" customHeight="1">
      <c r="A266" s="17">
        <v>236</v>
      </c>
      <c r="B266" s="1" t="s">
        <v>451</v>
      </c>
      <c r="C266" s="2">
        <v>87.55</v>
      </c>
      <c r="D266" s="2">
        <v>87.55</v>
      </c>
      <c r="E266" s="2">
        <v>77.526997</v>
      </c>
      <c r="F266" s="46" t="s">
        <v>997</v>
      </c>
      <c r="G266" s="47" t="s">
        <v>377</v>
      </c>
      <c r="H266" s="2">
        <v>134.522</v>
      </c>
      <c r="I266" s="2">
        <v>77.993</v>
      </c>
      <c r="J266" s="2">
        <f t="shared" si="3"/>
        <v>-56.528999999999996</v>
      </c>
      <c r="K266" s="2">
        <v>0</v>
      </c>
      <c r="L266" s="21" t="s">
        <v>664</v>
      </c>
      <c r="M266" s="1" t="s">
        <v>831</v>
      </c>
      <c r="N266" s="1"/>
      <c r="O266" s="1" t="s">
        <v>1279</v>
      </c>
      <c r="P266" s="12" t="s">
        <v>965</v>
      </c>
      <c r="Q266" s="1" t="s">
        <v>339</v>
      </c>
      <c r="R266" s="16" t="s">
        <v>1082</v>
      </c>
      <c r="S266" s="58" t="s">
        <v>621</v>
      </c>
      <c r="T266" s="23"/>
    </row>
    <row r="267" spans="1:20" ht="48" customHeight="1">
      <c r="A267" s="17">
        <v>237</v>
      </c>
      <c r="B267" s="1" t="s">
        <v>452</v>
      </c>
      <c r="C267" s="2">
        <v>85.653</v>
      </c>
      <c r="D267" s="2">
        <v>85.653</v>
      </c>
      <c r="E267" s="2">
        <v>74.372235</v>
      </c>
      <c r="F267" s="46" t="s">
        <v>997</v>
      </c>
      <c r="G267" s="47" t="s">
        <v>377</v>
      </c>
      <c r="H267" s="2">
        <v>67.145</v>
      </c>
      <c r="I267" s="2">
        <v>64.659</v>
      </c>
      <c r="J267" s="2">
        <f t="shared" si="3"/>
        <v>-2.48599999999999</v>
      </c>
      <c r="K267" s="2">
        <v>0</v>
      </c>
      <c r="L267" s="21" t="s">
        <v>664</v>
      </c>
      <c r="M267" s="1" t="s">
        <v>831</v>
      </c>
      <c r="N267" s="1"/>
      <c r="O267" s="1" t="s">
        <v>1279</v>
      </c>
      <c r="P267" s="12" t="s">
        <v>965</v>
      </c>
      <c r="Q267" s="1" t="s">
        <v>339</v>
      </c>
      <c r="R267" s="16" t="s">
        <v>1082</v>
      </c>
      <c r="S267" s="58" t="s">
        <v>621</v>
      </c>
      <c r="T267" s="23"/>
    </row>
    <row r="268" spans="1:20" ht="48" customHeight="1">
      <c r="A268" s="17">
        <v>238</v>
      </c>
      <c r="B268" s="1" t="s">
        <v>1281</v>
      </c>
      <c r="C268" s="2">
        <v>25.085</v>
      </c>
      <c r="D268" s="2">
        <v>25.085</v>
      </c>
      <c r="E268" s="2">
        <v>24.085848</v>
      </c>
      <c r="F268" s="46" t="s">
        <v>997</v>
      </c>
      <c r="G268" s="47" t="s">
        <v>377</v>
      </c>
      <c r="H268" s="2">
        <v>25.085</v>
      </c>
      <c r="I268" s="2">
        <v>25.085</v>
      </c>
      <c r="J268" s="2">
        <f t="shared" si="3"/>
        <v>0</v>
      </c>
      <c r="K268" s="2">
        <v>0</v>
      </c>
      <c r="L268" s="21" t="s">
        <v>664</v>
      </c>
      <c r="M268" s="1" t="s">
        <v>642</v>
      </c>
      <c r="N268" s="1"/>
      <c r="O268" s="1" t="s">
        <v>91</v>
      </c>
      <c r="P268" s="12" t="s">
        <v>963</v>
      </c>
      <c r="Q268" s="1" t="s">
        <v>478</v>
      </c>
      <c r="R268" s="16" t="s">
        <v>1082</v>
      </c>
      <c r="S268" s="58" t="s">
        <v>479</v>
      </c>
      <c r="T268" s="23"/>
    </row>
    <row r="269" spans="1:20" ht="48" customHeight="1">
      <c r="A269" s="17">
        <v>239</v>
      </c>
      <c r="B269" s="1" t="s">
        <v>1180</v>
      </c>
      <c r="C269" s="2">
        <v>8124.957</v>
      </c>
      <c r="D269" s="2">
        <v>8241.491371</v>
      </c>
      <c r="E269" s="2">
        <v>8241.475166</v>
      </c>
      <c r="F269" s="46" t="s">
        <v>997</v>
      </c>
      <c r="G269" s="47" t="s">
        <v>1090</v>
      </c>
      <c r="H269" s="2">
        <v>8924.957</v>
      </c>
      <c r="I269" s="2">
        <v>9768.733</v>
      </c>
      <c r="J269" s="2">
        <f t="shared" si="3"/>
        <v>843.7759999999998</v>
      </c>
      <c r="K269" s="2">
        <v>-0.488</v>
      </c>
      <c r="L269" s="21" t="s">
        <v>663</v>
      </c>
      <c r="M269" s="1" t="s">
        <v>418</v>
      </c>
      <c r="N269" s="1"/>
      <c r="O269" s="1" t="s">
        <v>91</v>
      </c>
      <c r="P269" s="12" t="s">
        <v>965</v>
      </c>
      <c r="Q269" s="1" t="s">
        <v>339</v>
      </c>
      <c r="R269" s="16" t="s">
        <v>1082</v>
      </c>
      <c r="S269" s="58" t="s">
        <v>340</v>
      </c>
      <c r="T269" s="23"/>
    </row>
    <row r="270" spans="1:20" ht="48" customHeight="1">
      <c r="A270" s="17">
        <v>240</v>
      </c>
      <c r="B270" s="1" t="s">
        <v>1181</v>
      </c>
      <c r="C270" s="2">
        <v>9.186</v>
      </c>
      <c r="D270" s="2">
        <v>9.186</v>
      </c>
      <c r="E270" s="2">
        <v>5.522983</v>
      </c>
      <c r="F270" s="46" t="s">
        <v>997</v>
      </c>
      <c r="G270" s="47" t="s">
        <v>1087</v>
      </c>
      <c r="H270" s="2">
        <v>9.186</v>
      </c>
      <c r="I270" s="2">
        <v>9.186</v>
      </c>
      <c r="J270" s="2">
        <f t="shared" si="3"/>
        <v>0</v>
      </c>
      <c r="K270" s="2">
        <v>-1.711</v>
      </c>
      <c r="L270" s="21" t="s">
        <v>663</v>
      </c>
      <c r="M270" s="1" t="s">
        <v>643</v>
      </c>
      <c r="N270" s="1"/>
      <c r="O270" s="1" t="s">
        <v>91</v>
      </c>
      <c r="P270" s="12" t="s">
        <v>965</v>
      </c>
      <c r="Q270" s="1" t="s">
        <v>339</v>
      </c>
      <c r="R270" s="16" t="s">
        <v>1082</v>
      </c>
      <c r="S270" s="58" t="s">
        <v>340</v>
      </c>
      <c r="T270" s="23"/>
    </row>
    <row r="271" spans="1:20" ht="75" customHeight="1">
      <c r="A271" s="17">
        <v>241</v>
      </c>
      <c r="B271" s="1" t="s">
        <v>155</v>
      </c>
      <c r="C271" s="2">
        <v>273.078</v>
      </c>
      <c r="D271" s="2">
        <v>258.378</v>
      </c>
      <c r="E271" s="2">
        <v>258.378</v>
      </c>
      <c r="F271" s="46"/>
      <c r="G271" s="47" t="s">
        <v>1298</v>
      </c>
      <c r="H271" s="2">
        <v>0</v>
      </c>
      <c r="I271" s="2">
        <v>0</v>
      </c>
      <c r="J271" s="2">
        <f>I271-H271</f>
        <v>0</v>
      </c>
      <c r="K271" s="2">
        <v>0</v>
      </c>
      <c r="L271" s="21" t="s">
        <v>872</v>
      </c>
      <c r="M271" s="1" t="s">
        <v>1083</v>
      </c>
      <c r="N271" s="1"/>
      <c r="O271" s="1" t="s">
        <v>91</v>
      </c>
      <c r="P271" s="12" t="s">
        <v>937</v>
      </c>
      <c r="Q271" s="1" t="s">
        <v>342</v>
      </c>
      <c r="R271" s="16" t="s">
        <v>1082</v>
      </c>
      <c r="S271" s="58" t="s">
        <v>229</v>
      </c>
      <c r="T271" s="23"/>
    </row>
    <row r="272" spans="1:20" ht="44.25" customHeight="1">
      <c r="A272" s="17">
        <v>242</v>
      </c>
      <c r="B272" s="1" t="s">
        <v>453</v>
      </c>
      <c r="C272" s="2">
        <v>4.212</v>
      </c>
      <c r="D272" s="2">
        <v>4.88345</v>
      </c>
      <c r="E272" s="2">
        <v>4.579286</v>
      </c>
      <c r="F272" s="46" t="s">
        <v>997</v>
      </c>
      <c r="G272" s="47" t="s">
        <v>7</v>
      </c>
      <c r="H272" s="2">
        <v>4.212</v>
      </c>
      <c r="I272" s="2">
        <v>4.212</v>
      </c>
      <c r="J272" s="2">
        <f>I272-H272</f>
        <v>0</v>
      </c>
      <c r="K272" s="2">
        <v>-0.079</v>
      </c>
      <c r="L272" s="21" t="s">
        <v>663</v>
      </c>
      <c r="M272" s="1" t="s">
        <v>1266</v>
      </c>
      <c r="N272" s="1"/>
      <c r="O272" s="1" t="s">
        <v>91</v>
      </c>
      <c r="P272" s="12" t="s">
        <v>939</v>
      </c>
      <c r="Q272" s="1" t="s">
        <v>1280</v>
      </c>
      <c r="R272" s="16" t="s">
        <v>1082</v>
      </c>
      <c r="S272" s="58" t="s">
        <v>85</v>
      </c>
      <c r="T272" s="23"/>
    </row>
    <row r="273" spans="1:20" ht="48" customHeight="1">
      <c r="A273" s="17">
        <v>243</v>
      </c>
      <c r="B273" s="1" t="s">
        <v>1018</v>
      </c>
      <c r="C273" s="2">
        <v>33.854</v>
      </c>
      <c r="D273" s="2">
        <v>33.854</v>
      </c>
      <c r="E273" s="2">
        <v>25.697769</v>
      </c>
      <c r="F273" s="46" t="s">
        <v>997</v>
      </c>
      <c r="G273" s="47" t="s">
        <v>1087</v>
      </c>
      <c r="H273" s="2">
        <v>31.985</v>
      </c>
      <c r="I273" s="2">
        <v>31.977</v>
      </c>
      <c r="J273" s="2">
        <f>I273-H273</f>
        <v>-0.007999999999999119</v>
      </c>
      <c r="K273" s="2">
        <v>-1.907</v>
      </c>
      <c r="L273" s="21" t="s">
        <v>663</v>
      </c>
      <c r="M273" s="1" t="s">
        <v>405</v>
      </c>
      <c r="N273" s="1"/>
      <c r="O273" s="1" t="s">
        <v>91</v>
      </c>
      <c r="P273" s="12" t="s">
        <v>939</v>
      </c>
      <c r="Q273" s="1" t="s">
        <v>1280</v>
      </c>
      <c r="R273" s="16" t="s">
        <v>1082</v>
      </c>
      <c r="S273" s="58" t="s">
        <v>141</v>
      </c>
      <c r="T273" s="23"/>
    </row>
    <row r="274" spans="1:20" ht="48.75" customHeight="1">
      <c r="A274" s="17">
        <v>244</v>
      </c>
      <c r="B274" s="1" t="s">
        <v>454</v>
      </c>
      <c r="C274" s="2">
        <v>13.278</v>
      </c>
      <c r="D274" s="2">
        <v>13.278</v>
      </c>
      <c r="E274" s="2">
        <v>8.781975</v>
      </c>
      <c r="F274" s="46" t="s">
        <v>997</v>
      </c>
      <c r="G274" s="47" t="s">
        <v>1087</v>
      </c>
      <c r="H274" s="2">
        <v>13.278</v>
      </c>
      <c r="I274" s="2">
        <v>13.278</v>
      </c>
      <c r="J274" s="2">
        <f>I274-H274</f>
        <v>0</v>
      </c>
      <c r="K274" s="2">
        <v>-0.5</v>
      </c>
      <c r="L274" s="21" t="s">
        <v>663</v>
      </c>
      <c r="M274" s="1" t="s">
        <v>406</v>
      </c>
      <c r="N274" s="1"/>
      <c r="O274" s="1" t="s">
        <v>91</v>
      </c>
      <c r="P274" s="12" t="s">
        <v>939</v>
      </c>
      <c r="Q274" s="1" t="s">
        <v>1280</v>
      </c>
      <c r="R274" s="16" t="s">
        <v>1082</v>
      </c>
      <c r="S274" s="58" t="s">
        <v>85</v>
      </c>
      <c r="T274" s="23"/>
    </row>
    <row r="275" spans="1:20" ht="48" customHeight="1">
      <c r="A275" s="17">
        <v>245</v>
      </c>
      <c r="B275" s="1" t="s">
        <v>624</v>
      </c>
      <c r="C275" s="2">
        <v>17500</v>
      </c>
      <c r="D275" s="2">
        <v>31908.067497</v>
      </c>
      <c r="E275" s="2">
        <v>31873.417546</v>
      </c>
      <c r="F275" s="46" t="s">
        <v>997</v>
      </c>
      <c r="G275" s="47" t="s">
        <v>1090</v>
      </c>
      <c r="H275" s="2">
        <v>10050</v>
      </c>
      <c r="I275" s="2">
        <v>200</v>
      </c>
      <c r="J275" s="2">
        <f t="shared" si="3"/>
        <v>-9850</v>
      </c>
      <c r="K275" s="2">
        <v>0</v>
      </c>
      <c r="L275" s="21" t="s">
        <v>664</v>
      </c>
      <c r="M275" s="1" t="s">
        <v>608</v>
      </c>
      <c r="N275" s="1"/>
      <c r="O275" s="1" t="s">
        <v>91</v>
      </c>
      <c r="P275" s="12" t="s">
        <v>939</v>
      </c>
      <c r="Q275" s="1" t="s">
        <v>1280</v>
      </c>
      <c r="R275" s="16" t="s">
        <v>1082</v>
      </c>
      <c r="S275" s="58" t="s">
        <v>141</v>
      </c>
      <c r="T275" s="23"/>
    </row>
    <row r="276" spans="1:20" ht="48" customHeight="1">
      <c r="A276" s="17">
        <v>246</v>
      </c>
      <c r="B276" s="1" t="s">
        <v>193</v>
      </c>
      <c r="C276" s="2">
        <v>263360.967</v>
      </c>
      <c r="D276" s="2">
        <v>262821.088259</v>
      </c>
      <c r="E276" s="2">
        <v>262793.117926</v>
      </c>
      <c r="F276" s="46" t="s">
        <v>336</v>
      </c>
      <c r="G276" s="47" t="s">
        <v>1033</v>
      </c>
      <c r="H276" s="2">
        <v>256655.804</v>
      </c>
      <c r="I276" s="2">
        <v>240177.804</v>
      </c>
      <c r="J276" s="2">
        <f t="shared" si="3"/>
        <v>-16478</v>
      </c>
      <c r="K276" s="2">
        <v>0</v>
      </c>
      <c r="L276" s="21" t="s">
        <v>336</v>
      </c>
      <c r="M276" s="1" t="s">
        <v>498</v>
      </c>
      <c r="N276" s="1" t="s">
        <v>122</v>
      </c>
      <c r="O276" s="1" t="s">
        <v>91</v>
      </c>
      <c r="P276" s="12" t="s">
        <v>939</v>
      </c>
      <c r="Q276" s="1" t="s">
        <v>1280</v>
      </c>
      <c r="R276" s="16" t="s">
        <v>1082</v>
      </c>
      <c r="S276" s="58" t="s">
        <v>141</v>
      </c>
      <c r="T276" s="23"/>
    </row>
    <row r="277" spans="1:20" ht="48" customHeight="1">
      <c r="A277" s="17">
        <v>247</v>
      </c>
      <c r="B277" s="1" t="s">
        <v>142</v>
      </c>
      <c r="C277" s="2">
        <v>154</v>
      </c>
      <c r="D277" s="2">
        <v>154</v>
      </c>
      <c r="E277" s="2">
        <v>153.812273</v>
      </c>
      <c r="F277" s="46"/>
      <c r="G277" s="47" t="s">
        <v>1239</v>
      </c>
      <c r="H277" s="2">
        <v>0</v>
      </c>
      <c r="I277" s="2">
        <v>0</v>
      </c>
      <c r="J277" s="2">
        <f>I277-H277</f>
        <v>0</v>
      </c>
      <c r="K277" s="2">
        <v>0</v>
      </c>
      <c r="L277" s="21" t="s">
        <v>872</v>
      </c>
      <c r="M277" s="1" t="s">
        <v>1083</v>
      </c>
      <c r="N277" s="1"/>
      <c r="O277" s="1" t="s">
        <v>91</v>
      </c>
      <c r="P277" s="12" t="s">
        <v>939</v>
      </c>
      <c r="Q277" s="1" t="s">
        <v>1280</v>
      </c>
      <c r="R277" s="16" t="s">
        <v>1082</v>
      </c>
      <c r="S277" s="58" t="s">
        <v>141</v>
      </c>
      <c r="T277" s="23"/>
    </row>
    <row r="278" spans="1:20" ht="48" customHeight="1">
      <c r="A278" s="17">
        <v>248</v>
      </c>
      <c r="B278" s="1" t="s">
        <v>1284</v>
      </c>
      <c r="C278" s="2">
        <v>357</v>
      </c>
      <c r="D278" s="2">
        <v>357</v>
      </c>
      <c r="E278" s="2">
        <v>355.522446</v>
      </c>
      <c r="F278" s="46" t="s">
        <v>997</v>
      </c>
      <c r="G278" s="47" t="s">
        <v>1090</v>
      </c>
      <c r="H278" s="2">
        <v>321.3</v>
      </c>
      <c r="I278" s="2">
        <v>321.3</v>
      </c>
      <c r="J278" s="2">
        <f t="shared" si="3"/>
        <v>0</v>
      </c>
      <c r="K278" s="2">
        <v>0</v>
      </c>
      <c r="L278" s="21" t="s">
        <v>664</v>
      </c>
      <c r="M278" s="1" t="s">
        <v>609</v>
      </c>
      <c r="N278" s="1"/>
      <c r="O278" s="1" t="s">
        <v>91</v>
      </c>
      <c r="P278" s="12" t="s">
        <v>939</v>
      </c>
      <c r="Q278" s="1" t="s">
        <v>1280</v>
      </c>
      <c r="R278" s="16" t="s">
        <v>1082</v>
      </c>
      <c r="S278" s="58" t="s">
        <v>141</v>
      </c>
      <c r="T278" s="23"/>
    </row>
    <row r="279" spans="1:20" ht="48" customHeight="1">
      <c r="A279" s="17">
        <v>249</v>
      </c>
      <c r="B279" s="1" t="s">
        <v>929</v>
      </c>
      <c r="C279" s="2">
        <v>1325</v>
      </c>
      <c r="D279" s="2">
        <v>1333.746164</v>
      </c>
      <c r="E279" s="2">
        <v>1335.10487</v>
      </c>
      <c r="F279" s="46" t="s">
        <v>997</v>
      </c>
      <c r="G279" s="47" t="s">
        <v>1091</v>
      </c>
      <c r="H279" s="2">
        <v>1425</v>
      </c>
      <c r="I279" s="2">
        <v>1425</v>
      </c>
      <c r="J279" s="2">
        <f t="shared" si="3"/>
        <v>0</v>
      </c>
      <c r="K279" s="2">
        <v>-22.88</v>
      </c>
      <c r="L279" s="21" t="s">
        <v>663</v>
      </c>
      <c r="M279" s="1" t="s">
        <v>610</v>
      </c>
      <c r="N279" s="1"/>
      <c r="O279" s="1" t="s">
        <v>91</v>
      </c>
      <c r="P279" s="12" t="s">
        <v>938</v>
      </c>
      <c r="Q279" s="1" t="s">
        <v>623</v>
      </c>
      <c r="R279" s="16" t="s">
        <v>1082</v>
      </c>
      <c r="S279" s="58" t="s">
        <v>927</v>
      </c>
      <c r="T279" s="23"/>
    </row>
    <row r="280" spans="1:20" ht="48.75" customHeight="1">
      <c r="A280" s="17">
        <v>250</v>
      </c>
      <c r="B280" s="1" t="s">
        <v>455</v>
      </c>
      <c r="C280" s="2">
        <v>2267.776</v>
      </c>
      <c r="D280" s="2">
        <v>2267.776</v>
      </c>
      <c r="E280" s="2">
        <v>2266.548138</v>
      </c>
      <c r="F280" s="46" t="s">
        <v>997</v>
      </c>
      <c r="G280" s="47" t="s">
        <v>1090</v>
      </c>
      <c r="H280" s="2">
        <v>3290.328</v>
      </c>
      <c r="I280" s="2">
        <v>3392.997</v>
      </c>
      <c r="J280" s="2">
        <f t="shared" si="3"/>
        <v>102.66899999999987</v>
      </c>
      <c r="K280" s="2">
        <v>-50</v>
      </c>
      <c r="L280" s="21" t="s">
        <v>663</v>
      </c>
      <c r="M280" s="1" t="s">
        <v>1267</v>
      </c>
      <c r="N280" s="1" t="s">
        <v>123</v>
      </c>
      <c r="O280" s="1" t="s">
        <v>91</v>
      </c>
      <c r="P280" s="12" t="s">
        <v>938</v>
      </c>
      <c r="Q280" s="1" t="s">
        <v>623</v>
      </c>
      <c r="R280" s="16" t="s">
        <v>1082</v>
      </c>
      <c r="S280" s="58" t="s">
        <v>587</v>
      </c>
      <c r="T280" s="23"/>
    </row>
    <row r="281" spans="1:20" ht="48.75" customHeight="1">
      <c r="A281" s="17">
        <v>251</v>
      </c>
      <c r="B281" s="1" t="s">
        <v>456</v>
      </c>
      <c r="C281" s="2">
        <v>3000</v>
      </c>
      <c r="D281" s="2">
        <v>3076.536112</v>
      </c>
      <c r="E281" s="2">
        <v>3031</v>
      </c>
      <c r="F281" s="46" t="s">
        <v>997</v>
      </c>
      <c r="G281" s="47" t="s">
        <v>7</v>
      </c>
      <c r="H281" s="2">
        <v>3268</v>
      </c>
      <c r="I281" s="2">
        <v>3768</v>
      </c>
      <c r="J281" s="2">
        <f t="shared" si="3"/>
        <v>500</v>
      </c>
      <c r="K281" s="2">
        <v>-240</v>
      </c>
      <c r="L281" s="21" t="s">
        <v>663</v>
      </c>
      <c r="M281" s="1" t="s">
        <v>758</v>
      </c>
      <c r="N281" s="1" t="s">
        <v>124</v>
      </c>
      <c r="O281" s="1" t="s">
        <v>91</v>
      </c>
      <c r="P281" s="12" t="s">
        <v>938</v>
      </c>
      <c r="Q281" s="1" t="s">
        <v>623</v>
      </c>
      <c r="R281" s="16" t="s">
        <v>1082</v>
      </c>
      <c r="S281" s="58" t="s">
        <v>587</v>
      </c>
      <c r="T281" s="23"/>
    </row>
    <row r="282" spans="1:20" ht="48" customHeight="1">
      <c r="A282" s="17">
        <v>252</v>
      </c>
      <c r="B282" s="1" t="s">
        <v>928</v>
      </c>
      <c r="C282" s="2">
        <v>1293.026</v>
      </c>
      <c r="D282" s="2">
        <v>1293.026</v>
      </c>
      <c r="E282" s="2">
        <v>1250.781324</v>
      </c>
      <c r="F282" s="46" t="s">
        <v>997</v>
      </c>
      <c r="G282" s="47" t="s">
        <v>7</v>
      </c>
      <c r="H282" s="2">
        <v>1293.026</v>
      </c>
      <c r="I282" s="2">
        <v>2644.081</v>
      </c>
      <c r="J282" s="2">
        <f>I282-H282</f>
        <v>1351.055</v>
      </c>
      <c r="K282" s="2">
        <v>-21.722</v>
      </c>
      <c r="L282" s="21" t="s">
        <v>663</v>
      </c>
      <c r="M282" s="1" t="s">
        <v>563</v>
      </c>
      <c r="N282" s="1" t="s">
        <v>125</v>
      </c>
      <c r="O282" s="1" t="s">
        <v>91</v>
      </c>
      <c r="P282" s="12" t="s">
        <v>938</v>
      </c>
      <c r="Q282" s="1" t="s">
        <v>623</v>
      </c>
      <c r="R282" s="16" t="s">
        <v>1082</v>
      </c>
      <c r="S282" s="58" t="s">
        <v>927</v>
      </c>
      <c r="T282" s="23"/>
    </row>
    <row r="283" spans="1:20" ht="48" customHeight="1">
      <c r="A283" s="17">
        <v>253</v>
      </c>
      <c r="B283" s="1" t="s">
        <v>168</v>
      </c>
      <c r="C283" s="2">
        <v>21117</v>
      </c>
      <c r="D283" s="2">
        <v>34523.69775</v>
      </c>
      <c r="E283" s="2">
        <v>34377.053709</v>
      </c>
      <c r="F283" s="46" t="s">
        <v>997</v>
      </c>
      <c r="G283" s="47" t="s">
        <v>7</v>
      </c>
      <c r="H283" s="2">
        <v>19941.178</v>
      </c>
      <c r="I283" s="2">
        <v>16864.722</v>
      </c>
      <c r="J283" s="2">
        <f t="shared" si="3"/>
        <v>-3076.4559999999983</v>
      </c>
      <c r="K283" s="2">
        <v>-15.216</v>
      </c>
      <c r="L283" s="21" t="s">
        <v>663</v>
      </c>
      <c r="M283" s="1" t="s">
        <v>1268</v>
      </c>
      <c r="N283" s="1"/>
      <c r="O283" s="1" t="s">
        <v>91</v>
      </c>
      <c r="P283" s="12" t="s">
        <v>938</v>
      </c>
      <c r="Q283" s="1" t="s">
        <v>623</v>
      </c>
      <c r="R283" s="16" t="s">
        <v>1082</v>
      </c>
      <c r="S283" s="58" t="s">
        <v>927</v>
      </c>
      <c r="T283" s="23"/>
    </row>
    <row r="284" spans="1:22" ht="48" customHeight="1">
      <c r="A284" s="17">
        <v>254</v>
      </c>
      <c r="B284" s="1" t="s">
        <v>1155</v>
      </c>
      <c r="C284" s="2">
        <v>8257</v>
      </c>
      <c r="D284" s="2">
        <v>8418.378677</v>
      </c>
      <c r="E284" s="2">
        <v>8418.378677</v>
      </c>
      <c r="F284" s="46" t="s">
        <v>997</v>
      </c>
      <c r="G284" s="47" t="s">
        <v>29</v>
      </c>
      <c r="H284" s="2">
        <v>8268.193</v>
      </c>
      <c r="I284" s="2">
        <v>8581.387</v>
      </c>
      <c r="J284" s="2">
        <f t="shared" si="3"/>
        <v>313.1940000000013</v>
      </c>
      <c r="K284" s="2">
        <v>-38.678</v>
      </c>
      <c r="L284" s="21" t="s">
        <v>663</v>
      </c>
      <c r="M284" s="1" t="s">
        <v>1009</v>
      </c>
      <c r="N284" s="1"/>
      <c r="O284" s="1" t="s">
        <v>91</v>
      </c>
      <c r="P284" s="12" t="s">
        <v>938</v>
      </c>
      <c r="Q284" s="1" t="s">
        <v>623</v>
      </c>
      <c r="R284" s="16" t="s">
        <v>1082</v>
      </c>
      <c r="S284" s="58" t="s">
        <v>927</v>
      </c>
      <c r="T284" s="23"/>
      <c r="U284" s="11"/>
      <c r="V284" s="11"/>
    </row>
    <row r="285" spans="1:22" ht="48" customHeight="1">
      <c r="A285" s="17">
        <v>255</v>
      </c>
      <c r="B285" s="1" t="s">
        <v>525</v>
      </c>
      <c r="C285" s="2">
        <v>4655.126</v>
      </c>
      <c r="D285" s="2">
        <v>5006.978385</v>
      </c>
      <c r="E285" s="2">
        <v>5006.978385</v>
      </c>
      <c r="F285" s="46" t="s">
        <v>997</v>
      </c>
      <c r="G285" s="47" t="s">
        <v>29</v>
      </c>
      <c r="H285" s="2">
        <v>6535.635</v>
      </c>
      <c r="I285" s="2">
        <v>8530.079</v>
      </c>
      <c r="J285" s="2">
        <f t="shared" si="3"/>
        <v>1994.4439999999995</v>
      </c>
      <c r="K285" s="2">
        <v>-29.571</v>
      </c>
      <c r="L285" s="21" t="s">
        <v>663</v>
      </c>
      <c r="M285" s="1" t="s">
        <v>1270</v>
      </c>
      <c r="N285" s="1" t="s">
        <v>126</v>
      </c>
      <c r="O285" s="1" t="s">
        <v>91</v>
      </c>
      <c r="P285" s="12" t="s">
        <v>938</v>
      </c>
      <c r="Q285" s="1" t="s">
        <v>623</v>
      </c>
      <c r="R285" s="16" t="s">
        <v>1082</v>
      </c>
      <c r="S285" s="58" t="s">
        <v>927</v>
      </c>
      <c r="T285" s="23"/>
      <c r="U285" s="11"/>
      <c r="V285" s="11"/>
    </row>
    <row r="286" spans="1:22" ht="51" customHeight="1">
      <c r="A286" s="17">
        <v>256</v>
      </c>
      <c r="B286" s="1" t="s">
        <v>526</v>
      </c>
      <c r="C286" s="2">
        <v>6637.972</v>
      </c>
      <c r="D286" s="2">
        <v>8539.720494</v>
      </c>
      <c r="E286" s="2">
        <v>8483.519685</v>
      </c>
      <c r="F286" s="46" t="s">
        <v>997</v>
      </c>
      <c r="G286" s="47" t="s">
        <v>29</v>
      </c>
      <c r="H286" s="2">
        <v>8563.477</v>
      </c>
      <c r="I286" s="2">
        <v>10729.839</v>
      </c>
      <c r="J286" s="2">
        <f t="shared" si="3"/>
        <v>2166.361999999999</v>
      </c>
      <c r="K286" s="2">
        <v>-88.093</v>
      </c>
      <c r="L286" s="21" t="s">
        <v>663</v>
      </c>
      <c r="M286" s="1" t="s">
        <v>1269</v>
      </c>
      <c r="N286" s="1" t="s">
        <v>127</v>
      </c>
      <c r="O286" s="1" t="s">
        <v>91</v>
      </c>
      <c r="P286" s="12" t="s">
        <v>938</v>
      </c>
      <c r="Q286" s="1" t="s">
        <v>623</v>
      </c>
      <c r="R286" s="16" t="s">
        <v>1082</v>
      </c>
      <c r="S286" s="58" t="s">
        <v>927</v>
      </c>
      <c r="T286" s="23"/>
      <c r="U286" s="11"/>
      <c r="V286" s="11"/>
    </row>
    <row r="287" spans="1:20" ht="51" customHeight="1">
      <c r="A287" s="17">
        <v>257</v>
      </c>
      <c r="B287" s="1" t="s">
        <v>457</v>
      </c>
      <c r="C287" s="2">
        <v>62.588</v>
      </c>
      <c r="D287" s="2">
        <v>62.588</v>
      </c>
      <c r="E287" s="2">
        <v>45.94791</v>
      </c>
      <c r="F287" s="46" t="s">
        <v>997</v>
      </c>
      <c r="G287" s="47" t="s">
        <v>1087</v>
      </c>
      <c r="H287" s="2">
        <v>60.854</v>
      </c>
      <c r="I287" s="2">
        <v>60.854</v>
      </c>
      <c r="J287" s="2">
        <f t="shared" si="3"/>
        <v>0</v>
      </c>
      <c r="K287" s="2">
        <v>-0.778</v>
      </c>
      <c r="L287" s="21" t="s">
        <v>663</v>
      </c>
      <c r="M287" s="1" t="s">
        <v>564</v>
      </c>
      <c r="N287" s="1"/>
      <c r="O287" s="1" t="s">
        <v>91</v>
      </c>
      <c r="P287" s="12" t="s">
        <v>938</v>
      </c>
      <c r="Q287" s="1" t="s">
        <v>623</v>
      </c>
      <c r="R287" s="16" t="s">
        <v>1082</v>
      </c>
      <c r="S287" s="58" t="s">
        <v>587</v>
      </c>
      <c r="T287" s="23"/>
    </row>
    <row r="288" spans="1:20" ht="84" customHeight="1">
      <c r="A288" s="17">
        <v>258</v>
      </c>
      <c r="B288" s="1" t="s">
        <v>638</v>
      </c>
      <c r="C288" s="2">
        <v>3765.263</v>
      </c>
      <c r="D288" s="2">
        <v>3962.784061</v>
      </c>
      <c r="E288" s="2">
        <v>3960.061061</v>
      </c>
      <c r="F288" s="46" t="s">
        <v>336</v>
      </c>
      <c r="G288" s="47" t="s">
        <v>1032</v>
      </c>
      <c r="H288" s="2">
        <v>3765.263</v>
      </c>
      <c r="I288" s="2">
        <v>4680.033</v>
      </c>
      <c r="J288" s="2">
        <f t="shared" si="3"/>
        <v>914.7700000000004</v>
      </c>
      <c r="K288" s="2">
        <v>0</v>
      </c>
      <c r="L288" s="21" t="s">
        <v>336</v>
      </c>
      <c r="M288" s="1" t="s">
        <v>498</v>
      </c>
      <c r="N288" s="1" t="s">
        <v>128</v>
      </c>
      <c r="O288" s="1" t="s">
        <v>91</v>
      </c>
      <c r="P288" s="12" t="s">
        <v>151</v>
      </c>
      <c r="Q288" s="1" t="s">
        <v>150</v>
      </c>
      <c r="R288" s="16" t="s">
        <v>1082</v>
      </c>
      <c r="S288" s="58" t="s">
        <v>233</v>
      </c>
      <c r="T288" s="23"/>
    </row>
    <row r="289" spans="1:20" ht="90" customHeight="1">
      <c r="A289" s="17">
        <v>259</v>
      </c>
      <c r="B289" s="1" t="s">
        <v>639</v>
      </c>
      <c r="C289" s="2">
        <v>29229.937</v>
      </c>
      <c r="D289" s="2">
        <v>29229.937</v>
      </c>
      <c r="E289" s="2">
        <v>29229.937</v>
      </c>
      <c r="F289" s="46" t="s">
        <v>997</v>
      </c>
      <c r="G289" s="47" t="s">
        <v>1031</v>
      </c>
      <c r="H289" s="2">
        <v>29229.437</v>
      </c>
      <c r="I289" s="2">
        <v>30996.955</v>
      </c>
      <c r="J289" s="2">
        <f t="shared" si="3"/>
        <v>1767.518</v>
      </c>
      <c r="K289" s="2">
        <v>-48.144</v>
      </c>
      <c r="L289" s="21" t="s">
        <v>663</v>
      </c>
      <c r="M289" s="1" t="s">
        <v>1271</v>
      </c>
      <c r="N289" s="1" t="s">
        <v>129</v>
      </c>
      <c r="O289" s="1" t="s">
        <v>91</v>
      </c>
      <c r="P289" s="12" t="s">
        <v>940</v>
      </c>
      <c r="Q289" s="1" t="s">
        <v>1192</v>
      </c>
      <c r="R289" s="16" t="s">
        <v>1082</v>
      </c>
      <c r="S289" s="58" t="s">
        <v>1265</v>
      </c>
      <c r="T289" s="23"/>
    </row>
    <row r="290" spans="1:20" ht="48" customHeight="1">
      <c r="A290" s="17">
        <v>260</v>
      </c>
      <c r="B290" s="1" t="s">
        <v>841</v>
      </c>
      <c r="C290" s="2">
        <v>70.92</v>
      </c>
      <c r="D290" s="2">
        <v>70.92</v>
      </c>
      <c r="E290" s="2">
        <v>70.44278</v>
      </c>
      <c r="F290" s="46"/>
      <c r="G290" s="47" t="s">
        <v>1239</v>
      </c>
      <c r="H290" s="2">
        <v>0</v>
      </c>
      <c r="I290" s="2">
        <v>0</v>
      </c>
      <c r="J290" s="2">
        <f>I290-H290</f>
        <v>0</v>
      </c>
      <c r="K290" s="2">
        <v>0</v>
      </c>
      <c r="L290" s="21" t="s">
        <v>872</v>
      </c>
      <c r="M290" s="1" t="s">
        <v>1083</v>
      </c>
      <c r="N290" s="1"/>
      <c r="O290" s="1" t="s">
        <v>91</v>
      </c>
      <c r="P290" s="12" t="s">
        <v>941</v>
      </c>
      <c r="Q290" s="1" t="s">
        <v>1149</v>
      </c>
      <c r="R290" s="16" t="s">
        <v>1082</v>
      </c>
      <c r="S290" s="58" t="s">
        <v>800</v>
      </c>
      <c r="T290" s="23"/>
    </row>
    <row r="291" spans="1:20" ht="48.75" customHeight="1">
      <c r="A291" s="17">
        <v>261</v>
      </c>
      <c r="B291" s="1" t="s">
        <v>1065</v>
      </c>
      <c r="C291" s="2">
        <v>40.275</v>
      </c>
      <c r="D291" s="2">
        <v>40.275</v>
      </c>
      <c r="E291" s="2">
        <v>31.962325</v>
      </c>
      <c r="F291" s="46" t="s">
        <v>997</v>
      </c>
      <c r="G291" s="47" t="s">
        <v>1087</v>
      </c>
      <c r="H291" s="2">
        <v>39.378</v>
      </c>
      <c r="I291" s="2">
        <v>38.416</v>
      </c>
      <c r="J291" s="2">
        <f t="shared" si="3"/>
        <v>-0.9620000000000033</v>
      </c>
      <c r="K291" s="2">
        <v>-0.157</v>
      </c>
      <c r="L291" s="21" t="s">
        <v>663</v>
      </c>
      <c r="M291" s="1" t="s">
        <v>644</v>
      </c>
      <c r="N291" s="1"/>
      <c r="O291" s="1" t="s">
        <v>91</v>
      </c>
      <c r="P291" s="12" t="s">
        <v>941</v>
      </c>
      <c r="Q291" s="1" t="s">
        <v>1149</v>
      </c>
      <c r="R291" s="16" t="s">
        <v>1082</v>
      </c>
      <c r="S291" s="58" t="s">
        <v>1150</v>
      </c>
      <c r="T291" s="23"/>
    </row>
    <row r="292" spans="1:20" ht="48" customHeight="1">
      <c r="A292" s="17">
        <v>262</v>
      </c>
      <c r="B292" s="10" t="s">
        <v>802</v>
      </c>
      <c r="C292" s="2">
        <v>3800</v>
      </c>
      <c r="D292" s="2">
        <v>3814.7</v>
      </c>
      <c r="E292" s="38">
        <v>3808.51393</v>
      </c>
      <c r="F292" s="46" t="s">
        <v>997</v>
      </c>
      <c r="G292" s="47" t="s">
        <v>1091</v>
      </c>
      <c r="H292" s="2">
        <v>4498.706</v>
      </c>
      <c r="I292" s="2">
        <v>8698.993</v>
      </c>
      <c r="J292" s="2">
        <f t="shared" si="3"/>
        <v>4200.287</v>
      </c>
      <c r="K292" s="2">
        <v>-20</v>
      </c>
      <c r="L292" s="21" t="s">
        <v>663</v>
      </c>
      <c r="M292" s="1" t="s">
        <v>565</v>
      </c>
      <c r="N292" s="1" t="s">
        <v>130</v>
      </c>
      <c r="O292" s="1" t="s">
        <v>91</v>
      </c>
      <c r="P292" s="12" t="s">
        <v>941</v>
      </c>
      <c r="Q292" s="1" t="s">
        <v>1149</v>
      </c>
      <c r="R292" s="16" t="s">
        <v>1082</v>
      </c>
      <c r="S292" s="58" t="s">
        <v>800</v>
      </c>
      <c r="T292" s="23"/>
    </row>
    <row r="293" spans="1:20" ht="48" customHeight="1">
      <c r="A293" s="17">
        <v>263</v>
      </c>
      <c r="B293" s="10" t="s">
        <v>803</v>
      </c>
      <c r="C293" s="2">
        <v>3590</v>
      </c>
      <c r="D293" s="2">
        <v>3596.529486</v>
      </c>
      <c r="E293" s="38">
        <v>3582.709001</v>
      </c>
      <c r="F293" s="46" t="s">
        <v>997</v>
      </c>
      <c r="G293" s="47" t="s">
        <v>1091</v>
      </c>
      <c r="H293" s="2">
        <v>3487.372</v>
      </c>
      <c r="I293" s="2">
        <v>3657.703</v>
      </c>
      <c r="J293" s="2">
        <f t="shared" si="3"/>
        <v>170.33100000000013</v>
      </c>
      <c r="K293" s="2">
        <v>-9.428</v>
      </c>
      <c r="L293" s="21" t="s">
        <v>663</v>
      </c>
      <c r="M293" s="1" t="s">
        <v>566</v>
      </c>
      <c r="N293" s="1" t="s">
        <v>131</v>
      </c>
      <c r="O293" s="1" t="s">
        <v>91</v>
      </c>
      <c r="P293" s="12" t="s">
        <v>941</v>
      </c>
      <c r="Q293" s="1" t="s">
        <v>1149</v>
      </c>
      <c r="R293" s="16" t="s">
        <v>1082</v>
      </c>
      <c r="S293" s="58" t="s">
        <v>800</v>
      </c>
      <c r="T293" s="23"/>
    </row>
    <row r="294" spans="1:20" ht="48" customHeight="1">
      <c r="A294" s="17">
        <v>264</v>
      </c>
      <c r="B294" s="10" t="s">
        <v>804</v>
      </c>
      <c r="C294" s="2">
        <v>2144</v>
      </c>
      <c r="D294" s="2">
        <v>2149.46</v>
      </c>
      <c r="E294" s="38">
        <v>2149.37201</v>
      </c>
      <c r="F294" s="46" t="s">
        <v>997</v>
      </c>
      <c r="G294" s="47" t="s">
        <v>7</v>
      </c>
      <c r="H294" s="2">
        <v>852</v>
      </c>
      <c r="I294" s="2">
        <v>852</v>
      </c>
      <c r="J294" s="2">
        <f t="shared" si="3"/>
        <v>0</v>
      </c>
      <c r="K294" s="2">
        <v>-16.221</v>
      </c>
      <c r="L294" s="21" t="s">
        <v>663</v>
      </c>
      <c r="M294" s="1" t="s">
        <v>610</v>
      </c>
      <c r="N294" s="1"/>
      <c r="O294" s="1" t="s">
        <v>91</v>
      </c>
      <c r="P294" s="12" t="s">
        <v>941</v>
      </c>
      <c r="Q294" s="1" t="s">
        <v>1149</v>
      </c>
      <c r="R294" s="16" t="s">
        <v>1082</v>
      </c>
      <c r="S294" s="58" t="s">
        <v>800</v>
      </c>
      <c r="T294" s="23"/>
    </row>
    <row r="295" spans="1:20" ht="48" customHeight="1">
      <c r="A295" s="17">
        <v>265</v>
      </c>
      <c r="B295" s="10" t="s">
        <v>801</v>
      </c>
      <c r="C295" s="2">
        <v>1722</v>
      </c>
      <c r="D295" s="2">
        <v>1722</v>
      </c>
      <c r="E295" s="38">
        <v>1719.777192</v>
      </c>
      <c r="F295" s="46" t="s">
        <v>997</v>
      </c>
      <c r="G295" s="47" t="s">
        <v>7</v>
      </c>
      <c r="H295" s="2">
        <v>1721.552</v>
      </c>
      <c r="I295" s="2">
        <v>1922</v>
      </c>
      <c r="J295" s="2">
        <f>I295-H295</f>
        <v>200.4480000000001</v>
      </c>
      <c r="K295" s="2">
        <v>-0.52</v>
      </c>
      <c r="L295" s="21" t="s">
        <v>663</v>
      </c>
      <c r="M295" s="1" t="s">
        <v>982</v>
      </c>
      <c r="N295" s="1"/>
      <c r="O295" s="1" t="s">
        <v>91</v>
      </c>
      <c r="P295" s="12" t="s">
        <v>941</v>
      </c>
      <c r="Q295" s="1" t="s">
        <v>1149</v>
      </c>
      <c r="R295" s="16" t="s">
        <v>1082</v>
      </c>
      <c r="S295" s="58" t="s">
        <v>800</v>
      </c>
      <c r="T295" s="23"/>
    </row>
    <row r="296" spans="1:20" ht="48" customHeight="1">
      <c r="A296" s="17">
        <v>266</v>
      </c>
      <c r="B296" s="1" t="s">
        <v>805</v>
      </c>
      <c r="C296" s="2">
        <v>500</v>
      </c>
      <c r="D296" s="2">
        <v>500</v>
      </c>
      <c r="E296" s="2">
        <v>495.66553</v>
      </c>
      <c r="F296" s="46" t="s">
        <v>997</v>
      </c>
      <c r="G296" s="47" t="s">
        <v>7</v>
      </c>
      <c r="H296" s="2">
        <v>499.802</v>
      </c>
      <c r="I296" s="2">
        <v>500</v>
      </c>
      <c r="J296" s="2">
        <f t="shared" si="3"/>
        <v>0.19799999999997908</v>
      </c>
      <c r="K296" s="2">
        <v>-7.5</v>
      </c>
      <c r="L296" s="21" t="s">
        <v>663</v>
      </c>
      <c r="M296" s="1" t="s">
        <v>982</v>
      </c>
      <c r="N296" s="1"/>
      <c r="O296" s="1" t="s">
        <v>91</v>
      </c>
      <c r="P296" s="12" t="s">
        <v>941</v>
      </c>
      <c r="Q296" s="1" t="s">
        <v>1149</v>
      </c>
      <c r="R296" s="16" t="s">
        <v>1082</v>
      </c>
      <c r="S296" s="58" t="s">
        <v>800</v>
      </c>
      <c r="T296" s="23"/>
    </row>
    <row r="297" spans="1:20" ht="48" customHeight="1">
      <c r="A297" s="17">
        <v>267</v>
      </c>
      <c r="B297" s="1" t="s">
        <v>36</v>
      </c>
      <c r="C297" s="2">
        <v>1560</v>
      </c>
      <c r="D297" s="2">
        <v>1560</v>
      </c>
      <c r="E297" s="2">
        <v>1559.6597</v>
      </c>
      <c r="F297" s="46" t="s">
        <v>997</v>
      </c>
      <c r="G297" s="47" t="s">
        <v>7</v>
      </c>
      <c r="H297" s="2">
        <v>1560</v>
      </c>
      <c r="I297" s="2">
        <v>1730</v>
      </c>
      <c r="J297" s="2">
        <f t="shared" si="3"/>
        <v>170</v>
      </c>
      <c r="K297" s="2">
        <v>-0.6</v>
      </c>
      <c r="L297" s="21" t="s">
        <v>663</v>
      </c>
      <c r="M297" s="1" t="s">
        <v>982</v>
      </c>
      <c r="N297" s="1" t="s">
        <v>132</v>
      </c>
      <c r="O297" s="1" t="s">
        <v>91</v>
      </c>
      <c r="P297" s="12" t="s">
        <v>941</v>
      </c>
      <c r="Q297" s="1" t="s">
        <v>1149</v>
      </c>
      <c r="R297" s="16" t="s">
        <v>1082</v>
      </c>
      <c r="S297" s="58" t="s">
        <v>800</v>
      </c>
      <c r="T297" s="23"/>
    </row>
    <row r="298" spans="1:20" ht="48.75" customHeight="1">
      <c r="A298" s="17">
        <v>268</v>
      </c>
      <c r="B298" s="1" t="s">
        <v>816</v>
      </c>
      <c r="C298" s="2">
        <v>3600</v>
      </c>
      <c r="D298" s="2">
        <v>3600</v>
      </c>
      <c r="E298" s="2">
        <v>3619.78841</v>
      </c>
      <c r="F298" s="46" t="s">
        <v>997</v>
      </c>
      <c r="G298" s="47" t="s">
        <v>7</v>
      </c>
      <c r="H298" s="2">
        <v>3635.502</v>
      </c>
      <c r="I298" s="2">
        <v>4361.502</v>
      </c>
      <c r="J298" s="2">
        <f>I298-H298</f>
        <v>726.0000000000005</v>
      </c>
      <c r="K298" s="2">
        <v>-20</v>
      </c>
      <c r="L298" s="21" t="s">
        <v>663</v>
      </c>
      <c r="M298" s="1" t="s">
        <v>982</v>
      </c>
      <c r="N298" s="1" t="s">
        <v>133</v>
      </c>
      <c r="O298" s="1" t="s">
        <v>91</v>
      </c>
      <c r="P298" s="12" t="s">
        <v>941</v>
      </c>
      <c r="Q298" s="1" t="s">
        <v>1149</v>
      </c>
      <c r="R298" s="16" t="s">
        <v>1082</v>
      </c>
      <c r="S298" s="58" t="s">
        <v>1150</v>
      </c>
      <c r="T298" s="23"/>
    </row>
    <row r="299" spans="1:20" ht="48" customHeight="1">
      <c r="A299" s="17">
        <v>269</v>
      </c>
      <c r="B299" s="1" t="s">
        <v>1110</v>
      </c>
      <c r="C299" s="2">
        <v>1002</v>
      </c>
      <c r="D299" s="2">
        <v>1002</v>
      </c>
      <c r="E299" s="2">
        <v>1001.422752</v>
      </c>
      <c r="F299" s="46" t="s">
        <v>997</v>
      </c>
      <c r="G299" s="47" t="s">
        <v>7</v>
      </c>
      <c r="H299" s="2">
        <v>1066.576</v>
      </c>
      <c r="I299" s="2">
        <v>564</v>
      </c>
      <c r="J299" s="2">
        <f t="shared" si="3"/>
        <v>-502.576</v>
      </c>
      <c r="K299" s="2">
        <v>-502.576</v>
      </c>
      <c r="L299" s="21" t="s">
        <v>663</v>
      </c>
      <c r="M299" s="1" t="s">
        <v>1263</v>
      </c>
      <c r="N299" s="1"/>
      <c r="O299" s="1" t="s">
        <v>91</v>
      </c>
      <c r="P299" s="12" t="s">
        <v>1139</v>
      </c>
      <c r="Q299" s="1" t="s">
        <v>341</v>
      </c>
      <c r="R299" s="16" t="s">
        <v>1082</v>
      </c>
      <c r="S299" s="58" t="s">
        <v>959</v>
      </c>
      <c r="T299" s="23"/>
    </row>
    <row r="300" spans="1:20" ht="48" customHeight="1">
      <c r="A300" s="17">
        <v>270</v>
      </c>
      <c r="B300" s="1" t="s">
        <v>194</v>
      </c>
      <c r="C300" s="2">
        <v>2199.835</v>
      </c>
      <c r="D300" s="2">
        <v>2203.316221</v>
      </c>
      <c r="E300" s="2">
        <v>2192.695967</v>
      </c>
      <c r="F300" s="46" t="s">
        <v>997</v>
      </c>
      <c r="G300" s="47" t="s">
        <v>7</v>
      </c>
      <c r="H300" s="2">
        <v>4758.802</v>
      </c>
      <c r="I300" s="2">
        <v>6235.602</v>
      </c>
      <c r="J300" s="2">
        <f t="shared" si="3"/>
        <v>1476.8000000000002</v>
      </c>
      <c r="K300" s="2">
        <v>-170.273</v>
      </c>
      <c r="L300" s="21" t="s">
        <v>663</v>
      </c>
      <c r="M300" s="1" t="s">
        <v>983</v>
      </c>
      <c r="N300" s="1" t="s">
        <v>134</v>
      </c>
      <c r="O300" s="1" t="s">
        <v>91</v>
      </c>
      <c r="P300" s="12" t="s">
        <v>1140</v>
      </c>
      <c r="Q300" s="1" t="s">
        <v>860</v>
      </c>
      <c r="R300" s="16" t="s">
        <v>1082</v>
      </c>
      <c r="S300" s="58" t="s">
        <v>211</v>
      </c>
      <c r="T300" s="23"/>
    </row>
    <row r="301" spans="1:20" ht="48" customHeight="1">
      <c r="A301" s="17">
        <v>271</v>
      </c>
      <c r="B301" s="1" t="s">
        <v>212</v>
      </c>
      <c r="C301" s="2">
        <v>1325.489</v>
      </c>
      <c r="D301" s="2">
        <v>1579.087237</v>
      </c>
      <c r="E301" s="2">
        <v>1577.430693</v>
      </c>
      <c r="F301" s="46" t="s">
        <v>997</v>
      </c>
      <c r="G301" s="47" t="s">
        <v>984</v>
      </c>
      <c r="H301" s="2">
        <v>1316.04</v>
      </c>
      <c r="I301" s="2">
        <v>1916.04</v>
      </c>
      <c r="J301" s="2">
        <f t="shared" si="3"/>
        <v>600</v>
      </c>
      <c r="K301" s="2">
        <v>-14.833</v>
      </c>
      <c r="L301" s="21" t="s">
        <v>663</v>
      </c>
      <c r="M301" s="1" t="s">
        <v>1273</v>
      </c>
      <c r="N301" s="1"/>
      <c r="O301" s="1" t="s">
        <v>91</v>
      </c>
      <c r="P301" s="12" t="s">
        <v>1141</v>
      </c>
      <c r="Q301" s="1" t="s">
        <v>504</v>
      </c>
      <c r="R301" s="16" t="s">
        <v>1082</v>
      </c>
      <c r="S301" s="58" t="s">
        <v>505</v>
      </c>
      <c r="T301" s="23"/>
    </row>
    <row r="302" spans="1:20" ht="48.75" customHeight="1">
      <c r="A302" s="17">
        <v>272</v>
      </c>
      <c r="B302" s="1" t="s">
        <v>1066</v>
      </c>
      <c r="C302" s="2">
        <v>38.707</v>
      </c>
      <c r="D302" s="2">
        <v>38.707</v>
      </c>
      <c r="E302" s="2">
        <v>26.989874</v>
      </c>
      <c r="F302" s="46" t="s">
        <v>997</v>
      </c>
      <c r="G302" s="47" t="s">
        <v>7</v>
      </c>
      <c r="H302" s="2">
        <v>36.036</v>
      </c>
      <c r="I302" s="2">
        <v>34.919</v>
      </c>
      <c r="J302" s="2">
        <f t="shared" si="3"/>
        <v>-1.1170000000000044</v>
      </c>
      <c r="K302" s="2">
        <v>-1.117</v>
      </c>
      <c r="L302" s="21" t="s">
        <v>663</v>
      </c>
      <c r="M302" s="1" t="s">
        <v>1264</v>
      </c>
      <c r="N302" s="1"/>
      <c r="O302" s="1" t="s">
        <v>91</v>
      </c>
      <c r="P302" s="12" t="s">
        <v>1141</v>
      </c>
      <c r="Q302" s="1" t="s">
        <v>86</v>
      </c>
      <c r="R302" s="16" t="s">
        <v>1082</v>
      </c>
      <c r="S302" s="58" t="s">
        <v>511</v>
      </c>
      <c r="T302" s="23"/>
    </row>
    <row r="303" spans="1:20" ht="75" customHeight="1">
      <c r="A303" s="95">
        <v>273</v>
      </c>
      <c r="B303" s="97" t="s">
        <v>156</v>
      </c>
      <c r="C303" s="2">
        <v>15768</v>
      </c>
      <c r="D303" s="2">
        <v>59.598923</v>
      </c>
      <c r="E303" s="2">
        <v>59.348923</v>
      </c>
      <c r="F303" s="99" t="s">
        <v>997</v>
      </c>
      <c r="G303" s="101" t="s">
        <v>281</v>
      </c>
      <c r="H303" s="2">
        <v>0</v>
      </c>
      <c r="I303" s="2">
        <v>0</v>
      </c>
      <c r="J303" s="2">
        <f t="shared" si="3"/>
        <v>0</v>
      </c>
      <c r="K303" s="2">
        <v>0</v>
      </c>
      <c r="L303" s="164" t="s">
        <v>664</v>
      </c>
      <c r="M303" s="97" t="s">
        <v>673</v>
      </c>
      <c r="N303" s="97" t="s">
        <v>220</v>
      </c>
      <c r="O303" s="1" t="s">
        <v>91</v>
      </c>
      <c r="P303" s="12" t="s">
        <v>941</v>
      </c>
      <c r="Q303" s="1" t="s">
        <v>1149</v>
      </c>
      <c r="R303" s="16" t="s">
        <v>1082</v>
      </c>
      <c r="S303" s="58" t="s">
        <v>743</v>
      </c>
      <c r="T303" s="23"/>
    </row>
    <row r="304" spans="1:20" ht="60" customHeight="1">
      <c r="A304" s="96"/>
      <c r="B304" s="98"/>
      <c r="C304" s="2">
        <v>0</v>
      </c>
      <c r="D304" s="2">
        <v>0</v>
      </c>
      <c r="E304" s="2">
        <v>0</v>
      </c>
      <c r="F304" s="100"/>
      <c r="G304" s="98"/>
      <c r="H304" s="80">
        <v>5606.5</v>
      </c>
      <c r="I304" s="80">
        <v>5606.5</v>
      </c>
      <c r="J304" s="80">
        <f>I304-H304</f>
        <v>0</v>
      </c>
      <c r="K304" s="80">
        <v>0</v>
      </c>
      <c r="L304" s="100"/>
      <c r="M304" s="98"/>
      <c r="N304" s="98"/>
      <c r="O304" s="1" t="s">
        <v>806</v>
      </c>
      <c r="P304" s="12" t="s">
        <v>1083</v>
      </c>
      <c r="Q304" s="1" t="s">
        <v>1083</v>
      </c>
      <c r="R304" s="16" t="s">
        <v>1156</v>
      </c>
      <c r="S304" s="58" t="s">
        <v>880</v>
      </c>
      <c r="T304" s="23"/>
    </row>
    <row r="305" spans="1:20" ht="75" customHeight="1">
      <c r="A305" s="17">
        <v>274</v>
      </c>
      <c r="B305" s="1" t="s">
        <v>155</v>
      </c>
      <c r="C305" s="2">
        <v>14233.84</v>
      </c>
      <c r="D305" s="2">
        <v>14233.84</v>
      </c>
      <c r="E305" s="2">
        <v>14233.84</v>
      </c>
      <c r="F305" s="46"/>
      <c r="G305" s="47" t="s">
        <v>1239</v>
      </c>
      <c r="H305" s="2">
        <v>0</v>
      </c>
      <c r="I305" s="2">
        <v>0</v>
      </c>
      <c r="J305" s="2">
        <f t="shared" si="3"/>
        <v>0</v>
      </c>
      <c r="K305" s="2">
        <v>0</v>
      </c>
      <c r="L305" s="21" t="s">
        <v>872</v>
      </c>
      <c r="M305" s="1" t="s">
        <v>1083</v>
      </c>
      <c r="N305" s="1"/>
      <c r="O305" s="1" t="s">
        <v>91</v>
      </c>
      <c r="P305" s="12" t="s">
        <v>1142</v>
      </c>
      <c r="Q305" s="1" t="s">
        <v>1249</v>
      </c>
      <c r="R305" s="16" t="s">
        <v>1082</v>
      </c>
      <c r="S305" s="58" t="s">
        <v>463</v>
      </c>
      <c r="T305" s="23"/>
    </row>
    <row r="306" spans="1:20" ht="63.75" customHeight="1">
      <c r="A306" s="17">
        <v>275</v>
      </c>
      <c r="B306" s="1" t="s">
        <v>506</v>
      </c>
      <c r="C306" s="2">
        <v>13623.601</v>
      </c>
      <c r="D306" s="2">
        <v>13623.601</v>
      </c>
      <c r="E306" s="2">
        <v>13623.601</v>
      </c>
      <c r="F306" s="46" t="s">
        <v>997</v>
      </c>
      <c r="G306" s="47" t="s">
        <v>1031</v>
      </c>
      <c r="H306" s="2">
        <v>13481.876</v>
      </c>
      <c r="I306" s="2">
        <v>14362.406</v>
      </c>
      <c r="J306" s="2">
        <f t="shared" si="3"/>
        <v>880.5300000000007</v>
      </c>
      <c r="K306" s="2">
        <v>-23.593</v>
      </c>
      <c r="L306" s="21" t="s">
        <v>663</v>
      </c>
      <c r="M306" s="1" t="s">
        <v>921</v>
      </c>
      <c r="N306" s="1" t="s">
        <v>135</v>
      </c>
      <c r="O306" s="1" t="s">
        <v>91</v>
      </c>
      <c r="P306" s="12" t="s">
        <v>1143</v>
      </c>
      <c r="Q306" s="1" t="s">
        <v>860</v>
      </c>
      <c r="R306" s="16" t="s">
        <v>1082</v>
      </c>
      <c r="S306" s="58" t="s">
        <v>507</v>
      </c>
      <c r="T306" s="23"/>
    </row>
    <row r="307" spans="1:20" ht="65.25" customHeight="1">
      <c r="A307" s="17">
        <v>276</v>
      </c>
      <c r="B307" s="1" t="s">
        <v>508</v>
      </c>
      <c r="C307" s="2">
        <v>210</v>
      </c>
      <c r="D307" s="2">
        <v>4471.969197</v>
      </c>
      <c r="E307" s="2">
        <v>4471.969197</v>
      </c>
      <c r="F307" s="46" t="s">
        <v>997</v>
      </c>
      <c r="G307" s="47" t="s">
        <v>377</v>
      </c>
      <c r="H307" s="2">
        <v>60</v>
      </c>
      <c r="I307" s="2">
        <v>540</v>
      </c>
      <c r="J307" s="2">
        <f t="shared" si="3"/>
        <v>480</v>
      </c>
      <c r="K307" s="2">
        <v>0</v>
      </c>
      <c r="L307" s="21" t="s">
        <v>664</v>
      </c>
      <c r="M307" s="1" t="s">
        <v>737</v>
      </c>
      <c r="N307" s="1"/>
      <c r="O307" s="1" t="s">
        <v>91</v>
      </c>
      <c r="P307" s="12" t="s">
        <v>1143</v>
      </c>
      <c r="Q307" s="1" t="s">
        <v>860</v>
      </c>
      <c r="R307" s="16" t="s">
        <v>1082</v>
      </c>
      <c r="S307" s="58" t="s">
        <v>1147</v>
      </c>
      <c r="T307" s="24"/>
    </row>
    <row r="308" spans="1:20" ht="159" customHeight="1">
      <c r="A308" s="17">
        <v>277</v>
      </c>
      <c r="B308" s="1" t="s">
        <v>469</v>
      </c>
      <c r="C308" s="2">
        <v>763.336</v>
      </c>
      <c r="D308" s="2">
        <v>255.048631</v>
      </c>
      <c r="E308" s="2">
        <v>255.048631</v>
      </c>
      <c r="F308" s="46"/>
      <c r="G308" s="47" t="s">
        <v>1298</v>
      </c>
      <c r="H308" s="2">
        <v>0</v>
      </c>
      <c r="I308" s="2">
        <v>0</v>
      </c>
      <c r="J308" s="2">
        <f t="shared" si="3"/>
        <v>0</v>
      </c>
      <c r="K308" s="2">
        <v>0</v>
      </c>
      <c r="L308" s="21" t="s">
        <v>872</v>
      </c>
      <c r="M308" s="1" t="s">
        <v>1083</v>
      </c>
      <c r="N308" s="1"/>
      <c r="O308" s="1" t="s">
        <v>91</v>
      </c>
      <c r="P308" s="12" t="s">
        <v>1143</v>
      </c>
      <c r="Q308" s="1" t="s">
        <v>860</v>
      </c>
      <c r="R308" s="16" t="s">
        <v>1082</v>
      </c>
      <c r="S308" s="58" t="s">
        <v>1182</v>
      </c>
      <c r="T308" s="24"/>
    </row>
    <row r="309" spans="1:20" ht="90" customHeight="1">
      <c r="A309" s="17">
        <v>278</v>
      </c>
      <c r="B309" s="1" t="s">
        <v>14</v>
      </c>
      <c r="C309" s="2">
        <v>11124.347</v>
      </c>
      <c r="D309" s="2">
        <v>11124.347</v>
      </c>
      <c r="E309" s="2">
        <v>11124.347</v>
      </c>
      <c r="F309" s="46" t="s">
        <v>997</v>
      </c>
      <c r="G309" s="47" t="s">
        <v>1031</v>
      </c>
      <c r="H309" s="2">
        <v>10664.855</v>
      </c>
      <c r="I309" s="2">
        <v>10256.62</v>
      </c>
      <c r="J309" s="2">
        <f t="shared" si="3"/>
        <v>-408.23499999999876</v>
      </c>
      <c r="K309" s="2">
        <v>-408.235</v>
      </c>
      <c r="L309" s="21" t="s">
        <v>663</v>
      </c>
      <c r="M309" s="1" t="s">
        <v>1272</v>
      </c>
      <c r="N309" s="1" t="s">
        <v>136</v>
      </c>
      <c r="O309" s="1" t="s">
        <v>91</v>
      </c>
      <c r="P309" s="55" t="s">
        <v>990</v>
      </c>
      <c r="Q309" s="1" t="s">
        <v>683</v>
      </c>
      <c r="R309" s="16" t="s">
        <v>1082</v>
      </c>
      <c r="S309" s="58" t="s">
        <v>660</v>
      </c>
      <c r="T309" s="23"/>
    </row>
    <row r="310" spans="1:20" ht="111" customHeight="1">
      <c r="A310" s="17">
        <v>279</v>
      </c>
      <c r="B310" s="1" t="s">
        <v>661</v>
      </c>
      <c r="C310" s="2">
        <v>472</v>
      </c>
      <c r="D310" s="2">
        <v>1476.816</v>
      </c>
      <c r="E310" s="2">
        <v>1474.19669</v>
      </c>
      <c r="F310" s="46" t="s">
        <v>997</v>
      </c>
      <c r="G310" s="47" t="s">
        <v>377</v>
      </c>
      <c r="H310" s="2">
        <v>166</v>
      </c>
      <c r="I310" s="2">
        <v>1144</v>
      </c>
      <c r="J310" s="2">
        <f>I310-H310</f>
        <v>978</v>
      </c>
      <c r="K310" s="2">
        <v>0</v>
      </c>
      <c r="L310" s="21" t="s">
        <v>664</v>
      </c>
      <c r="M310" s="1" t="s">
        <v>176</v>
      </c>
      <c r="N310" s="1" t="s">
        <v>137</v>
      </c>
      <c r="O310" s="1" t="s">
        <v>91</v>
      </c>
      <c r="P310" s="55" t="s">
        <v>990</v>
      </c>
      <c r="Q310" s="1" t="s">
        <v>683</v>
      </c>
      <c r="R310" s="16" t="s">
        <v>1082</v>
      </c>
      <c r="S310" s="58" t="s">
        <v>231</v>
      </c>
      <c r="T310" s="24"/>
    </row>
    <row r="311" spans="1:20" ht="90" customHeight="1">
      <c r="A311" s="95">
        <v>280</v>
      </c>
      <c r="B311" s="97" t="s">
        <v>230</v>
      </c>
      <c r="C311" s="2">
        <v>1276</v>
      </c>
      <c r="D311" s="2">
        <v>0</v>
      </c>
      <c r="E311" s="2">
        <v>0</v>
      </c>
      <c r="F311" s="99" t="s">
        <v>997</v>
      </c>
      <c r="G311" s="101" t="s">
        <v>1032</v>
      </c>
      <c r="H311" s="2">
        <v>0</v>
      </c>
      <c r="I311" s="2">
        <v>0</v>
      </c>
      <c r="J311" s="2">
        <f t="shared" si="3"/>
        <v>0</v>
      </c>
      <c r="K311" s="2">
        <v>0</v>
      </c>
      <c r="L311" s="164" t="s">
        <v>664</v>
      </c>
      <c r="M311" s="97" t="s">
        <v>560</v>
      </c>
      <c r="N311" s="97"/>
      <c r="O311" s="97" t="s">
        <v>91</v>
      </c>
      <c r="P311" s="166" t="s">
        <v>682</v>
      </c>
      <c r="Q311" s="97" t="s">
        <v>683</v>
      </c>
      <c r="R311" s="16" t="s">
        <v>1082</v>
      </c>
      <c r="S311" s="58" t="s">
        <v>288</v>
      </c>
      <c r="T311" s="24"/>
    </row>
    <row r="312" spans="1:20" ht="63" customHeight="1">
      <c r="A312" s="96"/>
      <c r="B312" s="98"/>
      <c r="C312" s="2">
        <v>0</v>
      </c>
      <c r="D312" s="2">
        <v>0</v>
      </c>
      <c r="E312" s="2">
        <v>0</v>
      </c>
      <c r="F312" s="100"/>
      <c r="G312" s="98"/>
      <c r="H312" s="2">
        <v>1000</v>
      </c>
      <c r="I312" s="2">
        <v>2964.191</v>
      </c>
      <c r="J312" s="2">
        <f>I312-H312</f>
        <v>1964.1909999999998</v>
      </c>
      <c r="K312" s="2">
        <v>0</v>
      </c>
      <c r="L312" s="100"/>
      <c r="M312" s="98"/>
      <c r="N312" s="98"/>
      <c r="O312" s="98"/>
      <c r="P312" s="167"/>
      <c r="Q312" s="98"/>
      <c r="R312" s="16" t="s">
        <v>1156</v>
      </c>
      <c r="S312" s="58" t="s">
        <v>231</v>
      </c>
      <c r="T312" s="24"/>
    </row>
    <row r="313" spans="1:20" ht="231" customHeight="1">
      <c r="A313" s="17">
        <v>281</v>
      </c>
      <c r="B313" s="1" t="s">
        <v>495</v>
      </c>
      <c r="C313" s="2">
        <v>58377.907</v>
      </c>
      <c r="D313" s="2">
        <v>58377.907</v>
      </c>
      <c r="E313" s="2">
        <v>58377.907</v>
      </c>
      <c r="F313" s="46" t="s">
        <v>997</v>
      </c>
      <c r="G313" s="47" t="s">
        <v>1031</v>
      </c>
      <c r="H313" s="2">
        <v>58076.117</v>
      </c>
      <c r="I313" s="2">
        <v>61082.959</v>
      </c>
      <c r="J313" s="2">
        <f t="shared" si="3"/>
        <v>3006.842000000004</v>
      </c>
      <c r="K313" s="2">
        <v>0</v>
      </c>
      <c r="L313" s="21" t="s">
        <v>664</v>
      </c>
      <c r="M313" s="1" t="s">
        <v>250</v>
      </c>
      <c r="N313" s="1" t="s">
        <v>138</v>
      </c>
      <c r="O313" s="1" t="s">
        <v>91</v>
      </c>
      <c r="P313" s="12" t="s">
        <v>1144</v>
      </c>
      <c r="Q313" s="1" t="s">
        <v>414</v>
      </c>
      <c r="R313" s="16" t="s">
        <v>1082</v>
      </c>
      <c r="S313" s="58" t="s">
        <v>619</v>
      </c>
      <c r="T313" s="23"/>
    </row>
    <row r="314" spans="1:20" ht="231" customHeight="1">
      <c r="A314" s="17">
        <v>282</v>
      </c>
      <c r="B314" s="1" t="s">
        <v>620</v>
      </c>
      <c r="C314" s="2">
        <v>956.093</v>
      </c>
      <c r="D314" s="2">
        <v>1369.566597</v>
      </c>
      <c r="E314" s="2">
        <v>1369.566597</v>
      </c>
      <c r="F314" s="46" t="s">
        <v>997</v>
      </c>
      <c r="G314" s="47" t="s">
        <v>377</v>
      </c>
      <c r="H314" s="2">
        <v>90</v>
      </c>
      <c r="I314" s="2">
        <v>670</v>
      </c>
      <c r="J314" s="2">
        <f t="shared" si="3"/>
        <v>580</v>
      </c>
      <c r="K314" s="2">
        <v>0</v>
      </c>
      <c r="L314" s="21" t="s">
        <v>664</v>
      </c>
      <c r="M314" s="1" t="s">
        <v>251</v>
      </c>
      <c r="N314" s="1" t="s">
        <v>974</v>
      </c>
      <c r="O314" s="1" t="s">
        <v>91</v>
      </c>
      <c r="P314" s="12" t="s">
        <v>1144</v>
      </c>
      <c r="Q314" s="1" t="s">
        <v>414</v>
      </c>
      <c r="R314" s="16" t="s">
        <v>1082</v>
      </c>
      <c r="S314" s="58" t="s">
        <v>1228</v>
      </c>
      <c r="T314" s="23"/>
    </row>
    <row r="315" spans="1:20" ht="231" customHeight="1">
      <c r="A315" s="17">
        <v>283</v>
      </c>
      <c r="B315" s="1" t="s">
        <v>470</v>
      </c>
      <c r="C315" s="2">
        <v>534.53</v>
      </c>
      <c r="D315" s="2">
        <v>110.903</v>
      </c>
      <c r="E315" s="2">
        <v>110.903</v>
      </c>
      <c r="F315" s="46"/>
      <c r="G315" s="47" t="s">
        <v>1298</v>
      </c>
      <c r="H315" s="2">
        <v>0</v>
      </c>
      <c r="I315" s="2">
        <v>0</v>
      </c>
      <c r="J315" s="2">
        <f t="shared" si="3"/>
        <v>0</v>
      </c>
      <c r="K315" s="2">
        <v>0</v>
      </c>
      <c r="L315" s="21" t="s">
        <v>872</v>
      </c>
      <c r="M315" s="1" t="s">
        <v>885</v>
      </c>
      <c r="N315" s="1"/>
      <c r="O315" s="1" t="s">
        <v>91</v>
      </c>
      <c r="P315" s="12" t="s">
        <v>1144</v>
      </c>
      <c r="Q315" s="1" t="s">
        <v>414</v>
      </c>
      <c r="R315" s="16" t="s">
        <v>1082</v>
      </c>
      <c r="S315" s="58" t="s">
        <v>1331</v>
      </c>
      <c r="T315" s="23"/>
    </row>
    <row r="316" spans="1:20" ht="48" customHeight="1">
      <c r="A316" s="17">
        <v>284</v>
      </c>
      <c r="B316" s="1" t="s">
        <v>676</v>
      </c>
      <c r="C316" s="2">
        <v>436.038</v>
      </c>
      <c r="D316" s="2">
        <v>425.326</v>
      </c>
      <c r="E316" s="2">
        <v>401.538059</v>
      </c>
      <c r="F316" s="46" t="s">
        <v>336</v>
      </c>
      <c r="G316" s="47" t="s">
        <v>88</v>
      </c>
      <c r="H316" s="2">
        <v>446.311</v>
      </c>
      <c r="I316" s="2">
        <v>434.687</v>
      </c>
      <c r="J316" s="2">
        <f aca="true" t="shared" si="4" ref="J316:J395">I316-H316</f>
        <v>-11.623999999999967</v>
      </c>
      <c r="K316" s="2">
        <v>0</v>
      </c>
      <c r="L316" s="21" t="s">
        <v>336</v>
      </c>
      <c r="M316" s="1" t="s">
        <v>498</v>
      </c>
      <c r="N316" s="1"/>
      <c r="O316" s="1" t="s">
        <v>861</v>
      </c>
      <c r="P316" s="12" t="s">
        <v>939</v>
      </c>
      <c r="Q316" s="1" t="s">
        <v>1280</v>
      </c>
      <c r="R316" s="16" t="s">
        <v>1082</v>
      </c>
      <c r="S316" s="58" t="s">
        <v>677</v>
      </c>
      <c r="T316" s="23"/>
    </row>
    <row r="317" spans="1:20" ht="48" customHeight="1">
      <c r="A317" s="17">
        <v>285</v>
      </c>
      <c r="B317" s="1" t="s">
        <v>600</v>
      </c>
      <c r="C317" s="2">
        <v>74.756</v>
      </c>
      <c r="D317" s="2">
        <v>74.756</v>
      </c>
      <c r="E317" s="2">
        <v>74.755776</v>
      </c>
      <c r="F317" s="46" t="s">
        <v>336</v>
      </c>
      <c r="G317" s="47" t="s">
        <v>1034</v>
      </c>
      <c r="H317" s="2">
        <v>72.8</v>
      </c>
      <c r="I317" s="2">
        <v>79.48</v>
      </c>
      <c r="J317" s="2">
        <f>I317-H317</f>
        <v>6.680000000000007</v>
      </c>
      <c r="K317" s="2">
        <v>0</v>
      </c>
      <c r="L317" s="21" t="s">
        <v>336</v>
      </c>
      <c r="M317" s="1" t="s">
        <v>498</v>
      </c>
      <c r="N317" s="1"/>
      <c r="O317" s="1" t="s">
        <v>35</v>
      </c>
      <c r="P317" s="12" t="s">
        <v>1142</v>
      </c>
      <c r="Q317" s="1" t="s">
        <v>1249</v>
      </c>
      <c r="R317" s="16" t="s">
        <v>1082</v>
      </c>
      <c r="S317" s="58" t="s">
        <v>1014</v>
      </c>
      <c r="T317" s="23"/>
    </row>
    <row r="318" spans="1:20" ht="48" customHeight="1">
      <c r="A318" s="17">
        <v>286</v>
      </c>
      <c r="B318" s="1" t="s">
        <v>590</v>
      </c>
      <c r="C318" s="2">
        <v>581.801</v>
      </c>
      <c r="D318" s="2">
        <v>581.801</v>
      </c>
      <c r="E318" s="2">
        <v>579.811833</v>
      </c>
      <c r="F318" s="46"/>
      <c r="G318" s="47" t="s">
        <v>1239</v>
      </c>
      <c r="H318" s="2">
        <v>0</v>
      </c>
      <c r="I318" s="2">
        <v>0</v>
      </c>
      <c r="J318" s="2">
        <f>I318-H318</f>
        <v>0</v>
      </c>
      <c r="K318" s="2">
        <v>0</v>
      </c>
      <c r="L318" s="21" t="s">
        <v>872</v>
      </c>
      <c r="M318" s="1" t="s">
        <v>1083</v>
      </c>
      <c r="N318" s="1"/>
      <c r="O318" s="1" t="s">
        <v>35</v>
      </c>
      <c r="P318" s="12" t="s">
        <v>1145</v>
      </c>
      <c r="Q318" s="1" t="s">
        <v>307</v>
      </c>
      <c r="R318" s="16" t="s">
        <v>1082</v>
      </c>
      <c r="S318" s="58" t="s">
        <v>685</v>
      </c>
      <c r="T318" s="23"/>
    </row>
    <row r="319" spans="1:20" ht="48" customHeight="1">
      <c r="A319" s="17">
        <v>287</v>
      </c>
      <c r="B319" s="1" t="s">
        <v>591</v>
      </c>
      <c r="C319" s="2">
        <v>1040.291</v>
      </c>
      <c r="D319" s="2">
        <v>1061.414205</v>
      </c>
      <c r="E319" s="2">
        <v>1056.454103</v>
      </c>
      <c r="F319" s="46" t="s">
        <v>997</v>
      </c>
      <c r="G319" s="47" t="s">
        <v>7</v>
      </c>
      <c r="H319" s="2">
        <v>998.992</v>
      </c>
      <c r="I319" s="2">
        <v>997.988</v>
      </c>
      <c r="J319" s="2">
        <f>I319-H319</f>
        <v>-1.0039999999999054</v>
      </c>
      <c r="K319" s="2">
        <v>-10</v>
      </c>
      <c r="L319" s="21" t="s">
        <v>663</v>
      </c>
      <c r="M319" s="1" t="s">
        <v>177</v>
      </c>
      <c r="N319" s="1"/>
      <c r="O319" s="1" t="s">
        <v>35</v>
      </c>
      <c r="P319" s="12" t="s">
        <v>1145</v>
      </c>
      <c r="Q319" s="1" t="s">
        <v>307</v>
      </c>
      <c r="R319" s="16" t="s">
        <v>1082</v>
      </c>
      <c r="S319" s="58" t="s">
        <v>685</v>
      </c>
      <c r="T319" s="23"/>
    </row>
    <row r="320" spans="1:20" ht="63" customHeight="1">
      <c r="A320" s="17">
        <v>288</v>
      </c>
      <c r="B320" s="1" t="s">
        <v>592</v>
      </c>
      <c r="C320" s="2">
        <v>12919.186</v>
      </c>
      <c r="D320" s="2">
        <v>10375.082632</v>
      </c>
      <c r="E320" s="2">
        <v>10370.676896</v>
      </c>
      <c r="F320" s="46" t="s">
        <v>997</v>
      </c>
      <c r="G320" s="47" t="s">
        <v>281</v>
      </c>
      <c r="H320" s="2">
        <v>11293.649</v>
      </c>
      <c r="I320" s="2">
        <v>30947.152</v>
      </c>
      <c r="J320" s="2">
        <f t="shared" si="4"/>
        <v>19653.502999999997</v>
      </c>
      <c r="K320" s="2">
        <v>0</v>
      </c>
      <c r="L320" s="21" t="s">
        <v>664</v>
      </c>
      <c r="M320" s="1" t="s">
        <v>27</v>
      </c>
      <c r="N320" s="1" t="s">
        <v>314</v>
      </c>
      <c r="O320" s="1" t="s">
        <v>35</v>
      </c>
      <c r="P320" s="12" t="s">
        <v>1145</v>
      </c>
      <c r="Q320" s="1" t="s">
        <v>307</v>
      </c>
      <c r="R320" s="16" t="s">
        <v>1082</v>
      </c>
      <c r="S320" s="58" t="s">
        <v>685</v>
      </c>
      <c r="T320" s="23"/>
    </row>
    <row r="321" spans="1:20" ht="75" customHeight="1">
      <c r="A321" s="17">
        <v>289</v>
      </c>
      <c r="B321" s="1" t="s">
        <v>471</v>
      </c>
      <c r="C321" s="2">
        <v>98.986</v>
      </c>
      <c r="D321" s="2">
        <v>98.986</v>
      </c>
      <c r="E321" s="2">
        <v>98.986</v>
      </c>
      <c r="F321" s="46"/>
      <c r="G321" s="47" t="s">
        <v>1239</v>
      </c>
      <c r="H321" s="2">
        <v>0</v>
      </c>
      <c r="I321" s="2">
        <v>0</v>
      </c>
      <c r="J321" s="2">
        <f t="shared" si="4"/>
        <v>0</v>
      </c>
      <c r="K321" s="2">
        <v>0</v>
      </c>
      <c r="L321" s="21" t="s">
        <v>872</v>
      </c>
      <c r="M321" s="1" t="s">
        <v>1083</v>
      </c>
      <c r="N321" s="1"/>
      <c r="O321" s="1" t="s">
        <v>35</v>
      </c>
      <c r="P321" s="12" t="s">
        <v>1145</v>
      </c>
      <c r="Q321" s="1" t="s">
        <v>307</v>
      </c>
      <c r="R321" s="16" t="s">
        <v>1082</v>
      </c>
      <c r="S321" s="58" t="s">
        <v>1229</v>
      </c>
      <c r="T321" s="23"/>
    </row>
    <row r="322" spans="1:20" ht="51" customHeight="1">
      <c r="A322" s="17">
        <v>290</v>
      </c>
      <c r="B322" s="1" t="s">
        <v>289</v>
      </c>
      <c r="C322" s="2">
        <v>1290.415</v>
      </c>
      <c r="D322" s="2">
        <v>1290.415</v>
      </c>
      <c r="E322" s="2">
        <v>1290.23075</v>
      </c>
      <c r="F322" s="46" t="s">
        <v>997</v>
      </c>
      <c r="G322" s="47" t="s">
        <v>7</v>
      </c>
      <c r="H322" s="2">
        <v>1280.085</v>
      </c>
      <c r="I322" s="2">
        <v>1260.204</v>
      </c>
      <c r="J322" s="2">
        <f t="shared" si="4"/>
        <v>-19.881000000000085</v>
      </c>
      <c r="K322" s="2">
        <v>-6.2</v>
      </c>
      <c r="L322" s="21" t="s">
        <v>663</v>
      </c>
      <c r="M322" s="1" t="s">
        <v>387</v>
      </c>
      <c r="N322" s="1"/>
      <c r="O322" s="1" t="s">
        <v>35</v>
      </c>
      <c r="P322" s="12" t="s">
        <v>1145</v>
      </c>
      <c r="Q322" s="1" t="s">
        <v>307</v>
      </c>
      <c r="R322" s="16" t="s">
        <v>1082</v>
      </c>
      <c r="S322" s="58" t="s">
        <v>685</v>
      </c>
      <c r="T322" s="23"/>
    </row>
    <row r="323" spans="1:20" ht="48.75" customHeight="1">
      <c r="A323" s="17">
        <v>291</v>
      </c>
      <c r="B323" s="1" t="s">
        <v>1068</v>
      </c>
      <c r="C323" s="2">
        <v>2000</v>
      </c>
      <c r="D323" s="2">
        <v>1948</v>
      </c>
      <c r="E323" s="2">
        <v>1947.08086</v>
      </c>
      <c r="F323" s="46" t="s">
        <v>997</v>
      </c>
      <c r="G323" s="47" t="s">
        <v>7</v>
      </c>
      <c r="H323" s="2">
        <v>1709.377</v>
      </c>
      <c r="I323" s="2">
        <v>1772.27</v>
      </c>
      <c r="J323" s="2">
        <f t="shared" si="4"/>
        <v>62.89300000000003</v>
      </c>
      <c r="K323" s="2">
        <v>-0.086</v>
      </c>
      <c r="L323" s="21" t="s">
        <v>663</v>
      </c>
      <c r="M323" s="1" t="s">
        <v>178</v>
      </c>
      <c r="N323" s="1"/>
      <c r="O323" s="1" t="s">
        <v>35</v>
      </c>
      <c r="P323" s="12" t="s">
        <v>1145</v>
      </c>
      <c r="Q323" s="1" t="s">
        <v>307</v>
      </c>
      <c r="R323" s="16" t="s">
        <v>1082</v>
      </c>
      <c r="S323" s="58" t="s">
        <v>1243</v>
      </c>
      <c r="T323" s="23"/>
    </row>
    <row r="324" spans="1:20" ht="48" customHeight="1">
      <c r="A324" s="17">
        <v>292</v>
      </c>
      <c r="B324" s="1" t="s">
        <v>540</v>
      </c>
      <c r="C324" s="2">
        <v>34.344</v>
      </c>
      <c r="D324" s="2">
        <v>34.344</v>
      </c>
      <c r="E324" s="2">
        <v>34.3434</v>
      </c>
      <c r="F324" s="46" t="s">
        <v>336</v>
      </c>
      <c r="G324" s="47" t="s">
        <v>381</v>
      </c>
      <c r="H324" s="2">
        <v>36.364</v>
      </c>
      <c r="I324" s="2">
        <v>36.364</v>
      </c>
      <c r="J324" s="2">
        <f>I324-H324</f>
        <v>0</v>
      </c>
      <c r="K324" s="2">
        <v>0</v>
      </c>
      <c r="L324" s="21" t="s">
        <v>336</v>
      </c>
      <c r="M324" s="1" t="s">
        <v>498</v>
      </c>
      <c r="N324" s="1"/>
      <c r="O324" s="1" t="s">
        <v>35</v>
      </c>
      <c r="P324" s="12" t="s">
        <v>1145</v>
      </c>
      <c r="Q324" s="1" t="s">
        <v>307</v>
      </c>
      <c r="R324" s="16" t="s">
        <v>1082</v>
      </c>
      <c r="S324" s="58" t="s">
        <v>685</v>
      </c>
      <c r="T324" s="23"/>
    </row>
    <row r="325" spans="1:20" ht="48.75" customHeight="1">
      <c r="A325" s="17">
        <v>293</v>
      </c>
      <c r="B325" s="1" t="s">
        <v>1067</v>
      </c>
      <c r="C325" s="2">
        <v>38.274</v>
      </c>
      <c r="D325" s="2">
        <v>38.274</v>
      </c>
      <c r="E325" s="2">
        <v>31.636909</v>
      </c>
      <c r="F325" s="46" t="s">
        <v>997</v>
      </c>
      <c r="G325" s="47" t="s">
        <v>102</v>
      </c>
      <c r="H325" s="2">
        <v>27.599</v>
      </c>
      <c r="I325" s="2">
        <v>37.509</v>
      </c>
      <c r="J325" s="2">
        <f>I325-H325</f>
        <v>9.91</v>
      </c>
      <c r="K325" s="2">
        <v>-0.993</v>
      </c>
      <c r="L325" s="21" t="s">
        <v>663</v>
      </c>
      <c r="M325" s="1" t="s">
        <v>389</v>
      </c>
      <c r="N325" s="1"/>
      <c r="O325" s="1" t="s">
        <v>35</v>
      </c>
      <c r="P325" s="12" t="s">
        <v>1145</v>
      </c>
      <c r="Q325" s="1" t="s">
        <v>307</v>
      </c>
      <c r="R325" s="16" t="s">
        <v>1082</v>
      </c>
      <c r="S325" s="58" t="s">
        <v>1243</v>
      </c>
      <c r="T325" s="23"/>
    </row>
    <row r="326" spans="1:20" ht="45" customHeight="1">
      <c r="A326" s="17">
        <v>294</v>
      </c>
      <c r="B326" s="1" t="s">
        <v>830</v>
      </c>
      <c r="C326" s="175">
        <v>152.094</v>
      </c>
      <c r="D326" s="175">
        <v>152.094</v>
      </c>
      <c r="E326" s="175">
        <v>132.757985</v>
      </c>
      <c r="F326" s="46" t="s">
        <v>997</v>
      </c>
      <c r="G326" s="47" t="s">
        <v>7</v>
      </c>
      <c r="H326" s="175">
        <v>169.305</v>
      </c>
      <c r="I326" s="2">
        <v>138.999</v>
      </c>
      <c r="J326" s="2">
        <f>I326-H326</f>
        <v>-30.30600000000001</v>
      </c>
      <c r="K326" s="2">
        <v>-30.306</v>
      </c>
      <c r="L326" s="21" t="s">
        <v>663</v>
      </c>
      <c r="M326" s="1" t="s">
        <v>1267</v>
      </c>
      <c r="N326" s="1"/>
      <c r="O326" s="1" t="s">
        <v>829</v>
      </c>
      <c r="P326" s="12" t="s">
        <v>1142</v>
      </c>
      <c r="Q326" s="1" t="s">
        <v>1249</v>
      </c>
      <c r="R326" s="16" t="s">
        <v>1082</v>
      </c>
      <c r="S326" s="58" t="s">
        <v>496</v>
      </c>
      <c r="T326" s="23"/>
    </row>
    <row r="327" spans="1:20" ht="120" customHeight="1">
      <c r="A327" s="17" t="s">
        <v>1083</v>
      </c>
      <c r="B327" s="1" t="s">
        <v>315</v>
      </c>
      <c r="C327" s="176"/>
      <c r="D327" s="176"/>
      <c r="E327" s="176"/>
      <c r="F327" s="46" t="s">
        <v>1062</v>
      </c>
      <c r="G327" s="47" t="s">
        <v>654</v>
      </c>
      <c r="H327" s="176"/>
      <c r="I327" s="80">
        <v>0</v>
      </c>
      <c r="J327" s="80">
        <f>I327-H327</f>
        <v>0</v>
      </c>
      <c r="K327" s="80">
        <v>0</v>
      </c>
      <c r="L327" s="21" t="s">
        <v>1120</v>
      </c>
      <c r="M327" s="1" t="s">
        <v>657</v>
      </c>
      <c r="N327" s="1" t="s">
        <v>658</v>
      </c>
      <c r="O327" s="1" t="s">
        <v>465</v>
      </c>
      <c r="P327" s="12" t="s">
        <v>885</v>
      </c>
      <c r="Q327" s="1" t="s">
        <v>885</v>
      </c>
      <c r="R327" s="16" t="s">
        <v>1082</v>
      </c>
      <c r="S327" s="58" t="s">
        <v>659</v>
      </c>
      <c r="T327" s="23"/>
    </row>
    <row r="328" spans="1:20" ht="48.75" customHeight="1">
      <c r="A328" s="17">
        <v>295</v>
      </c>
      <c r="B328" s="1" t="s">
        <v>472</v>
      </c>
      <c r="C328" s="2">
        <v>1087.899</v>
      </c>
      <c r="D328" s="2">
        <v>1087.899</v>
      </c>
      <c r="E328" s="2">
        <v>448.081453</v>
      </c>
      <c r="F328" s="46"/>
      <c r="G328" s="47" t="s">
        <v>1239</v>
      </c>
      <c r="H328" s="2">
        <v>0</v>
      </c>
      <c r="I328" s="2">
        <v>0</v>
      </c>
      <c r="J328" s="2">
        <f t="shared" si="4"/>
        <v>0</v>
      </c>
      <c r="K328" s="2">
        <v>0</v>
      </c>
      <c r="L328" s="21" t="s">
        <v>872</v>
      </c>
      <c r="M328" s="1" t="s">
        <v>1083</v>
      </c>
      <c r="N328" s="1"/>
      <c r="O328" s="1" t="s">
        <v>35</v>
      </c>
      <c r="P328" s="12" t="s">
        <v>1142</v>
      </c>
      <c r="Q328" s="1" t="s">
        <v>1249</v>
      </c>
      <c r="R328" s="16" t="s">
        <v>1082</v>
      </c>
      <c r="S328" s="58" t="s">
        <v>496</v>
      </c>
      <c r="T328" s="23"/>
    </row>
    <row r="329" spans="1:20" ht="51" customHeight="1">
      <c r="A329" s="17">
        <v>296</v>
      </c>
      <c r="B329" s="1" t="s">
        <v>290</v>
      </c>
      <c r="C329" s="2">
        <f>7358.108+12182.1</f>
        <v>19540.208</v>
      </c>
      <c r="D329" s="2">
        <v>8048.122714</v>
      </c>
      <c r="E329" s="2">
        <v>7488.991971</v>
      </c>
      <c r="F329" s="46" t="s">
        <v>997</v>
      </c>
      <c r="G329" s="47" t="s">
        <v>377</v>
      </c>
      <c r="H329" s="2">
        <v>5146.195</v>
      </c>
      <c r="I329" s="2">
        <v>24316.46</v>
      </c>
      <c r="J329" s="2">
        <f>I329-H329</f>
        <v>19170.265</v>
      </c>
      <c r="K329" s="2">
        <v>0</v>
      </c>
      <c r="L329" s="21" t="s">
        <v>664</v>
      </c>
      <c r="M329" s="1" t="s">
        <v>391</v>
      </c>
      <c r="N329" s="1" t="s">
        <v>316</v>
      </c>
      <c r="O329" s="1" t="s">
        <v>35</v>
      </c>
      <c r="P329" s="12" t="s">
        <v>1142</v>
      </c>
      <c r="Q329" s="1" t="s">
        <v>1249</v>
      </c>
      <c r="R329" s="16" t="s">
        <v>1082</v>
      </c>
      <c r="S329" s="58" t="s">
        <v>292</v>
      </c>
      <c r="T329" s="24"/>
    </row>
    <row r="330" spans="1:20" ht="75" customHeight="1">
      <c r="A330" s="95">
        <v>297</v>
      </c>
      <c r="B330" s="97" t="s">
        <v>291</v>
      </c>
      <c r="C330" s="2">
        <v>803.4</v>
      </c>
      <c r="D330" s="2">
        <v>27.489348</v>
      </c>
      <c r="E330" s="2">
        <v>27.489348</v>
      </c>
      <c r="F330" s="99" t="s">
        <v>997</v>
      </c>
      <c r="G330" s="101" t="s">
        <v>281</v>
      </c>
      <c r="H330" s="2">
        <v>0</v>
      </c>
      <c r="I330" s="2">
        <v>0</v>
      </c>
      <c r="J330" s="2">
        <f t="shared" si="4"/>
        <v>0</v>
      </c>
      <c r="K330" s="2">
        <v>0</v>
      </c>
      <c r="L330" s="164" t="s">
        <v>664</v>
      </c>
      <c r="M330" s="97" t="s">
        <v>391</v>
      </c>
      <c r="N330" s="97"/>
      <c r="O330" s="97" t="s">
        <v>35</v>
      </c>
      <c r="P330" s="166" t="s">
        <v>1142</v>
      </c>
      <c r="Q330" s="97" t="s">
        <v>1249</v>
      </c>
      <c r="R330" s="16" t="s">
        <v>1082</v>
      </c>
      <c r="S330" s="58" t="s">
        <v>293</v>
      </c>
      <c r="T330" s="24"/>
    </row>
    <row r="331" spans="1:20" ht="51" customHeight="1">
      <c r="A331" s="96"/>
      <c r="B331" s="98"/>
      <c r="C331" s="2">
        <v>0</v>
      </c>
      <c r="D331" s="2">
        <v>0</v>
      </c>
      <c r="E331" s="2">
        <v>0</v>
      </c>
      <c r="F331" s="100"/>
      <c r="G331" s="98"/>
      <c r="H331" s="2">
        <v>1860.367</v>
      </c>
      <c r="I331" s="2">
        <v>2093.318</v>
      </c>
      <c r="J331" s="2">
        <f>I331-H331</f>
        <v>232.95100000000025</v>
      </c>
      <c r="K331" s="2">
        <v>0</v>
      </c>
      <c r="L331" s="100"/>
      <c r="M331" s="98"/>
      <c r="N331" s="98"/>
      <c r="O331" s="98"/>
      <c r="P331" s="167"/>
      <c r="Q331" s="98"/>
      <c r="R331" s="16" t="s">
        <v>1156</v>
      </c>
      <c r="S331" s="58" t="s">
        <v>292</v>
      </c>
      <c r="T331" s="24"/>
    </row>
    <row r="332" spans="1:20" ht="51" customHeight="1">
      <c r="A332" s="17">
        <v>298</v>
      </c>
      <c r="B332" s="1" t="s">
        <v>202</v>
      </c>
      <c r="C332" s="2">
        <v>612.425</v>
      </c>
      <c r="D332" s="2">
        <v>612.264951</v>
      </c>
      <c r="E332" s="2">
        <v>607.549053</v>
      </c>
      <c r="F332" s="46" t="s">
        <v>997</v>
      </c>
      <c r="G332" s="47" t="s">
        <v>102</v>
      </c>
      <c r="H332" s="2">
        <v>353.56</v>
      </c>
      <c r="I332" s="2">
        <v>297.521</v>
      </c>
      <c r="J332" s="2">
        <f t="shared" si="4"/>
        <v>-56.03899999999999</v>
      </c>
      <c r="K332" s="2">
        <v>-56.039</v>
      </c>
      <c r="L332" s="21" t="s">
        <v>663</v>
      </c>
      <c r="M332" s="1" t="s">
        <v>1111</v>
      </c>
      <c r="N332" s="1"/>
      <c r="O332" s="1" t="s">
        <v>35</v>
      </c>
      <c r="P332" s="12" t="s">
        <v>203</v>
      </c>
      <c r="Q332" s="1" t="s">
        <v>1249</v>
      </c>
      <c r="R332" s="16" t="s">
        <v>1082</v>
      </c>
      <c r="S332" s="58" t="s">
        <v>1015</v>
      </c>
      <c r="T332" s="23"/>
    </row>
    <row r="333" spans="1:20" ht="51" customHeight="1">
      <c r="A333" s="17">
        <v>299</v>
      </c>
      <c r="B333" s="1" t="s">
        <v>204</v>
      </c>
      <c r="C333" s="2">
        <v>334.7</v>
      </c>
      <c r="D333" s="2">
        <v>376.054167</v>
      </c>
      <c r="E333" s="2">
        <v>345.079381</v>
      </c>
      <c r="F333" s="46" t="s">
        <v>997</v>
      </c>
      <c r="G333" s="47" t="s">
        <v>7</v>
      </c>
      <c r="H333" s="2">
        <v>278.979</v>
      </c>
      <c r="I333" s="2">
        <v>238.754</v>
      </c>
      <c r="J333" s="2">
        <f t="shared" si="4"/>
        <v>-40.224999999999994</v>
      </c>
      <c r="K333" s="2">
        <v>-40.225</v>
      </c>
      <c r="L333" s="21" t="s">
        <v>663</v>
      </c>
      <c r="M333" s="1" t="s">
        <v>1112</v>
      </c>
      <c r="N333" s="1"/>
      <c r="O333" s="1" t="s">
        <v>35</v>
      </c>
      <c r="P333" s="12" t="s">
        <v>1142</v>
      </c>
      <c r="Q333" s="1" t="s">
        <v>1249</v>
      </c>
      <c r="R333" s="16" t="s">
        <v>1082</v>
      </c>
      <c r="S333" s="58" t="s">
        <v>1015</v>
      </c>
      <c r="T333" s="23"/>
    </row>
    <row r="334" spans="1:20" ht="48" customHeight="1">
      <c r="A334" s="17">
        <v>301</v>
      </c>
      <c r="B334" s="1" t="s">
        <v>217</v>
      </c>
      <c r="C334" s="2">
        <v>1115</v>
      </c>
      <c r="D334" s="2">
        <v>1115</v>
      </c>
      <c r="E334" s="2">
        <v>870.405</v>
      </c>
      <c r="F334" s="46" t="s">
        <v>997</v>
      </c>
      <c r="G334" s="47" t="s">
        <v>1087</v>
      </c>
      <c r="H334" s="2">
        <v>700.935</v>
      </c>
      <c r="I334" s="2">
        <v>608.843</v>
      </c>
      <c r="J334" s="2">
        <f t="shared" si="4"/>
        <v>-92.09199999999998</v>
      </c>
      <c r="K334" s="2">
        <v>-92.092</v>
      </c>
      <c r="L334" s="21" t="s">
        <v>663</v>
      </c>
      <c r="M334" s="1" t="s">
        <v>149</v>
      </c>
      <c r="N334" s="1"/>
      <c r="O334" s="1" t="s">
        <v>218</v>
      </c>
      <c r="P334" s="12" t="s">
        <v>1142</v>
      </c>
      <c r="Q334" s="1" t="s">
        <v>1249</v>
      </c>
      <c r="R334" s="16" t="s">
        <v>1082</v>
      </c>
      <c r="S334" s="58" t="s">
        <v>219</v>
      </c>
      <c r="T334" s="23"/>
    </row>
    <row r="335" spans="1:20" ht="48" customHeight="1">
      <c r="A335" s="17">
        <v>302</v>
      </c>
      <c r="B335" s="1" t="s">
        <v>1016</v>
      </c>
      <c r="C335" s="2">
        <v>30008.941</v>
      </c>
      <c r="D335" s="2">
        <v>26815.81141</v>
      </c>
      <c r="E335" s="2">
        <v>26786.25341</v>
      </c>
      <c r="F335" s="46" t="s">
        <v>997</v>
      </c>
      <c r="G335" s="47" t="s">
        <v>281</v>
      </c>
      <c r="H335" s="2">
        <v>34148.948</v>
      </c>
      <c r="I335" s="2">
        <v>33863.37</v>
      </c>
      <c r="J335" s="2">
        <f t="shared" si="4"/>
        <v>-285.57799999999406</v>
      </c>
      <c r="K335" s="2">
        <v>-285.578</v>
      </c>
      <c r="L335" s="21" t="s">
        <v>663</v>
      </c>
      <c r="M335" s="1" t="s">
        <v>28</v>
      </c>
      <c r="N335" s="1"/>
      <c r="O335" s="1" t="s">
        <v>35</v>
      </c>
      <c r="P335" s="12" t="s">
        <v>1146</v>
      </c>
      <c r="Q335" s="1" t="s">
        <v>778</v>
      </c>
      <c r="R335" s="16" t="s">
        <v>1082</v>
      </c>
      <c r="S335" s="58" t="s">
        <v>1017</v>
      </c>
      <c r="T335" s="23"/>
    </row>
    <row r="336" spans="1:20" ht="48" customHeight="1">
      <c r="A336" s="17">
        <v>303</v>
      </c>
      <c r="B336" s="1" t="s">
        <v>438</v>
      </c>
      <c r="C336" s="2">
        <v>444.551</v>
      </c>
      <c r="D336" s="2">
        <v>444.551</v>
      </c>
      <c r="E336" s="2">
        <v>439.106295</v>
      </c>
      <c r="F336" s="46" t="s">
        <v>997</v>
      </c>
      <c r="G336" s="47" t="s">
        <v>29</v>
      </c>
      <c r="H336" s="2">
        <v>427.847</v>
      </c>
      <c r="I336" s="2">
        <v>427.847</v>
      </c>
      <c r="J336" s="2">
        <f t="shared" si="4"/>
        <v>0</v>
      </c>
      <c r="K336" s="2">
        <v>-186.684</v>
      </c>
      <c r="L336" s="21" t="s">
        <v>663</v>
      </c>
      <c r="M336" s="1" t="s">
        <v>30</v>
      </c>
      <c r="N336" s="1"/>
      <c r="O336" s="1" t="s">
        <v>35</v>
      </c>
      <c r="P336" s="12" t="s">
        <v>1146</v>
      </c>
      <c r="Q336" s="1" t="s">
        <v>778</v>
      </c>
      <c r="R336" s="16" t="s">
        <v>1082</v>
      </c>
      <c r="S336" s="58" t="s">
        <v>1017</v>
      </c>
      <c r="T336" s="23"/>
    </row>
    <row r="337" spans="1:20" ht="48.75" customHeight="1">
      <c r="A337" s="17">
        <v>304</v>
      </c>
      <c r="B337" s="1" t="s">
        <v>1069</v>
      </c>
      <c r="C337" s="2">
        <v>82.28</v>
      </c>
      <c r="D337" s="2">
        <v>82.28</v>
      </c>
      <c r="E337" s="2">
        <v>70.421491</v>
      </c>
      <c r="F337" s="46" t="s">
        <v>997</v>
      </c>
      <c r="G337" s="47" t="s">
        <v>7</v>
      </c>
      <c r="H337" s="2">
        <v>97.765</v>
      </c>
      <c r="I337" s="2">
        <v>97.765</v>
      </c>
      <c r="J337" s="2">
        <f t="shared" si="4"/>
        <v>0</v>
      </c>
      <c r="K337" s="2">
        <v>-4.387</v>
      </c>
      <c r="L337" s="21" t="s">
        <v>663</v>
      </c>
      <c r="M337" s="1" t="s">
        <v>31</v>
      </c>
      <c r="N337" s="1"/>
      <c r="O337" s="1" t="s">
        <v>35</v>
      </c>
      <c r="P337" s="12" t="s">
        <v>1146</v>
      </c>
      <c r="Q337" s="1" t="s">
        <v>778</v>
      </c>
      <c r="R337" s="16" t="s">
        <v>1082</v>
      </c>
      <c r="S337" s="58" t="s">
        <v>859</v>
      </c>
      <c r="T337" s="23"/>
    </row>
    <row r="338" spans="1:20" ht="48.75" customHeight="1">
      <c r="A338" s="17">
        <v>305</v>
      </c>
      <c r="B338" s="1" t="s">
        <v>1070</v>
      </c>
      <c r="C338" s="2">
        <v>700</v>
      </c>
      <c r="D338" s="2">
        <v>700</v>
      </c>
      <c r="E338" s="2">
        <v>696.717107</v>
      </c>
      <c r="F338" s="46" t="s">
        <v>997</v>
      </c>
      <c r="G338" s="47" t="s">
        <v>7</v>
      </c>
      <c r="H338" s="2">
        <v>556.475</v>
      </c>
      <c r="I338" s="2">
        <v>1142.964</v>
      </c>
      <c r="J338" s="2">
        <f t="shared" si="4"/>
        <v>586.4889999999999</v>
      </c>
      <c r="K338" s="2">
        <v>-0.073</v>
      </c>
      <c r="L338" s="21" t="s">
        <v>663</v>
      </c>
      <c r="M338" s="1" t="s">
        <v>32</v>
      </c>
      <c r="N338" s="1" t="s">
        <v>124</v>
      </c>
      <c r="O338" s="1" t="s">
        <v>35</v>
      </c>
      <c r="P338" s="12" t="s">
        <v>1232</v>
      </c>
      <c r="Q338" s="1" t="s">
        <v>1256</v>
      </c>
      <c r="R338" s="16" t="s">
        <v>1082</v>
      </c>
      <c r="S338" s="58" t="s">
        <v>1257</v>
      </c>
      <c r="T338" s="23"/>
    </row>
    <row r="339" spans="1:20" ht="48.75" customHeight="1">
      <c r="A339" s="17">
        <v>306</v>
      </c>
      <c r="B339" s="1" t="s">
        <v>1071</v>
      </c>
      <c r="C339" s="2">
        <v>104.293</v>
      </c>
      <c r="D339" s="2">
        <v>104.293</v>
      </c>
      <c r="E339" s="2">
        <v>99.687912</v>
      </c>
      <c r="F339" s="46" t="s">
        <v>997</v>
      </c>
      <c r="G339" s="47" t="s">
        <v>7</v>
      </c>
      <c r="H339" s="2">
        <v>93.4</v>
      </c>
      <c r="I339" s="2">
        <v>77.386</v>
      </c>
      <c r="J339" s="2">
        <f t="shared" si="4"/>
        <v>-16.01400000000001</v>
      </c>
      <c r="K339" s="2">
        <v>-1.5</v>
      </c>
      <c r="L339" s="21" t="s">
        <v>663</v>
      </c>
      <c r="M339" s="1" t="s">
        <v>22</v>
      </c>
      <c r="N339" s="1"/>
      <c r="O339" s="1" t="s">
        <v>35</v>
      </c>
      <c r="P339" s="12" t="s">
        <v>1232</v>
      </c>
      <c r="Q339" s="1" t="s">
        <v>1256</v>
      </c>
      <c r="R339" s="16" t="s">
        <v>1082</v>
      </c>
      <c r="S339" s="58" t="s">
        <v>1257</v>
      </c>
      <c r="T339" s="23"/>
    </row>
    <row r="340" spans="1:20" ht="48" customHeight="1">
      <c r="A340" s="17">
        <v>307</v>
      </c>
      <c r="B340" s="1" t="s">
        <v>205</v>
      </c>
      <c r="C340" s="2">
        <v>1955.87</v>
      </c>
      <c r="D340" s="2">
        <v>1955.87</v>
      </c>
      <c r="E340" s="2">
        <v>1953.094859</v>
      </c>
      <c r="F340" s="46" t="s">
        <v>997</v>
      </c>
      <c r="G340" s="47" t="s">
        <v>7</v>
      </c>
      <c r="H340" s="2">
        <v>1453.666</v>
      </c>
      <c r="I340" s="2">
        <v>2217.437</v>
      </c>
      <c r="J340" s="2">
        <f>I340-H340</f>
        <v>763.771</v>
      </c>
      <c r="K340" s="2">
        <v>-0.746</v>
      </c>
      <c r="L340" s="21" t="s">
        <v>663</v>
      </c>
      <c r="M340" s="1" t="s">
        <v>179</v>
      </c>
      <c r="N340" s="1"/>
      <c r="O340" s="1" t="s">
        <v>35</v>
      </c>
      <c r="P340" s="12" t="s">
        <v>446</v>
      </c>
      <c r="Q340" s="1" t="s">
        <v>15</v>
      </c>
      <c r="R340" s="16" t="s">
        <v>1082</v>
      </c>
      <c r="S340" s="58" t="s">
        <v>206</v>
      </c>
      <c r="T340" s="24"/>
    </row>
    <row r="341" spans="1:20" ht="75" customHeight="1">
      <c r="A341" s="95">
        <v>308</v>
      </c>
      <c r="B341" s="97" t="s">
        <v>245</v>
      </c>
      <c r="C341" s="2">
        <v>528.738</v>
      </c>
      <c r="D341" s="2">
        <v>22.791592</v>
      </c>
      <c r="E341" s="2">
        <v>22.713592</v>
      </c>
      <c r="F341" s="99" t="s">
        <v>997</v>
      </c>
      <c r="G341" s="101" t="s">
        <v>281</v>
      </c>
      <c r="H341" s="2">
        <v>0</v>
      </c>
      <c r="I341" s="2">
        <v>0</v>
      </c>
      <c r="J341" s="2">
        <f t="shared" si="4"/>
        <v>0</v>
      </c>
      <c r="K341" s="2">
        <v>0</v>
      </c>
      <c r="L341" s="164" t="s">
        <v>664</v>
      </c>
      <c r="M341" s="97" t="s">
        <v>398</v>
      </c>
      <c r="N341" s="97"/>
      <c r="O341" s="97" t="s">
        <v>35</v>
      </c>
      <c r="P341" s="166" t="s">
        <v>446</v>
      </c>
      <c r="Q341" s="97" t="s">
        <v>15</v>
      </c>
      <c r="R341" s="16" t="s">
        <v>1082</v>
      </c>
      <c r="S341" s="58" t="s">
        <v>460</v>
      </c>
      <c r="T341" s="24"/>
    </row>
    <row r="342" spans="1:20" ht="51" customHeight="1">
      <c r="A342" s="96"/>
      <c r="B342" s="98"/>
      <c r="C342" s="2">
        <v>0</v>
      </c>
      <c r="D342" s="2">
        <v>0</v>
      </c>
      <c r="E342" s="2">
        <v>0</v>
      </c>
      <c r="F342" s="100"/>
      <c r="G342" s="98"/>
      <c r="H342" s="2">
        <v>71.502</v>
      </c>
      <c r="I342" s="2">
        <v>218.866</v>
      </c>
      <c r="J342" s="2">
        <f>I342-H342</f>
        <v>147.36400000000003</v>
      </c>
      <c r="K342" s="2">
        <v>0</v>
      </c>
      <c r="L342" s="100"/>
      <c r="M342" s="98"/>
      <c r="N342" s="98"/>
      <c r="O342" s="98"/>
      <c r="P342" s="167"/>
      <c r="Q342" s="98"/>
      <c r="R342" s="16" t="s">
        <v>1156</v>
      </c>
      <c r="S342" s="58" t="s">
        <v>461</v>
      </c>
      <c r="T342" s="24"/>
    </row>
    <row r="343" spans="1:20" ht="48" customHeight="1">
      <c r="A343" s="17">
        <v>309</v>
      </c>
      <c r="B343" s="1" t="s">
        <v>820</v>
      </c>
      <c r="C343" s="2">
        <v>1021.832</v>
      </c>
      <c r="D343" s="2">
        <v>1021.832</v>
      </c>
      <c r="E343" s="2">
        <v>998.672627</v>
      </c>
      <c r="F343" s="46" t="s">
        <v>997</v>
      </c>
      <c r="G343" s="47" t="s">
        <v>102</v>
      </c>
      <c r="H343" s="2">
        <v>974.668</v>
      </c>
      <c r="I343" s="2">
        <v>1697</v>
      </c>
      <c r="J343" s="2">
        <f>I343-H343</f>
        <v>722.332</v>
      </c>
      <c r="K343" s="2">
        <v>-14.404</v>
      </c>
      <c r="L343" s="21" t="s">
        <v>663</v>
      </c>
      <c r="M343" s="1" t="s">
        <v>33</v>
      </c>
      <c r="N343" s="1"/>
      <c r="O343" s="1" t="s">
        <v>35</v>
      </c>
      <c r="P343" s="12" t="s">
        <v>446</v>
      </c>
      <c r="Q343" s="1" t="s">
        <v>15</v>
      </c>
      <c r="R343" s="16" t="s">
        <v>1082</v>
      </c>
      <c r="S343" s="58" t="s">
        <v>821</v>
      </c>
      <c r="T343" s="24"/>
    </row>
    <row r="344" spans="1:20" ht="75" customHeight="1">
      <c r="A344" s="95">
        <v>310</v>
      </c>
      <c r="B344" s="97" t="s">
        <v>246</v>
      </c>
      <c r="C344" s="2">
        <v>659.34</v>
      </c>
      <c r="D344" s="2">
        <v>524.667</v>
      </c>
      <c r="E344" s="2">
        <v>519.444261</v>
      </c>
      <c r="F344" s="99" t="s">
        <v>997</v>
      </c>
      <c r="G344" s="101" t="s">
        <v>281</v>
      </c>
      <c r="H344" s="2">
        <v>0</v>
      </c>
      <c r="I344" s="2">
        <v>0</v>
      </c>
      <c r="J344" s="2">
        <f t="shared" si="4"/>
        <v>0</v>
      </c>
      <c r="K344" s="2">
        <v>0</v>
      </c>
      <c r="L344" s="164" t="s">
        <v>664</v>
      </c>
      <c r="M344" s="165" t="s">
        <v>399</v>
      </c>
      <c r="N344" s="97"/>
      <c r="O344" s="97" t="s">
        <v>35</v>
      </c>
      <c r="P344" s="166" t="s">
        <v>446</v>
      </c>
      <c r="Q344" s="97" t="s">
        <v>15</v>
      </c>
      <c r="R344" s="16" t="s">
        <v>1082</v>
      </c>
      <c r="S344" s="58" t="s">
        <v>822</v>
      </c>
      <c r="T344" s="24"/>
    </row>
    <row r="345" spans="1:20" ht="51" customHeight="1">
      <c r="A345" s="96"/>
      <c r="B345" s="98"/>
      <c r="C345" s="2">
        <v>0</v>
      </c>
      <c r="D345" s="2">
        <v>0</v>
      </c>
      <c r="E345" s="2">
        <v>0</v>
      </c>
      <c r="F345" s="100"/>
      <c r="G345" s="98"/>
      <c r="H345" s="2">
        <v>981.343</v>
      </c>
      <c r="I345" s="2">
        <v>981.475</v>
      </c>
      <c r="J345" s="2">
        <f aca="true" t="shared" si="5" ref="J345:J351">I345-H345</f>
        <v>0.13200000000006185</v>
      </c>
      <c r="K345" s="2">
        <v>0</v>
      </c>
      <c r="L345" s="100"/>
      <c r="M345" s="98"/>
      <c r="N345" s="98"/>
      <c r="O345" s="98"/>
      <c r="P345" s="167"/>
      <c r="Q345" s="98"/>
      <c r="R345" s="16" t="s">
        <v>1156</v>
      </c>
      <c r="S345" s="58" t="s">
        <v>461</v>
      </c>
      <c r="T345" s="24"/>
    </row>
    <row r="346" spans="1:20" ht="75" customHeight="1">
      <c r="A346" s="95">
        <v>311</v>
      </c>
      <c r="B346" s="97" t="s">
        <v>157</v>
      </c>
      <c r="C346" s="2">
        <v>7718.432</v>
      </c>
      <c r="D346" s="2">
        <v>6.88</v>
      </c>
      <c r="E346" s="2">
        <v>6.88</v>
      </c>
      <c r="F346" s="99" t="s">
        <v>997</v>
      </c>
      <c r="G346" s="101" t="s">
        <v>281</v>
      </c>
      <c r="H346" s="2">
        <v>0</v>
      </c>
      <c r="I346" s="2">
        <v>0</v>
      </c>
      <c r="J346" s="2">
        <f t="shared" si="5"/>
        <v>0</v>
      </c>
      <c r="K346" s="2">
        <v>0</v>
      </c>
      <c r="L346" s="164" t="s">
        <v>664</v>
      </c>
      <c r="M346" s="177" t="s">
        <v>400</v>
      </c>
      <c r="N346" s="97"/>
      <c r="O346" s="97" t="s">
        <v>35</v>
      </c>
      <c r="P346" s="166" t="s">
        <v>1350</v>
      </c>
      <c r="Q346" s="97" t="s">
        <v>307</v>
      </c>
      <c r="R346" s="16" t="s">
        <v>1082</v>
      </c>
      <c r="S346" s="58" t="s">
        <v>792</v>
      </c>
      <c r="T346" s="23"/>
    </row>
    <row r="347" spans="1:20" ht="51" customHeight="1">
      <c r="A347" s="96"/>
      <c r="B347" s="98"/>
      <c r="C347" s="2">
        <v>0</v>
      </c>
      <c r="D347" s="2">
        <v>0</v>
      </c>
      <c r="E347" s="2">
        <v>0</v>
      </c>
      <c r="F347" s="100"/>
      <c r="G347" s="98"/>
      <c r="H347" s="2">
        <v>12613.42</v>
      </c>
      <c r="I347" s="2">
        <v>10725.185</v>
      </c>
      <c r="J347" s="2">
        <f t="shared" si="5"/>
        <v>-1888.2350000000006</v>
      </c>
      <c r="K347" s="2">
        <v>0</v>
      </c>
      <c r="L347" s="100"/>
      <c r="M347" s="98"/>
      <c r="N347" s="98"/>
      <c r="O347" s="98"/>
      <c r="P347" s="167"/>
      <c r="Q347" s="98"/>
      <c r="R347" s="16" t="s">
        <v>1156</v>
      </c>
      <c r="S347" s="58" t="s">
        <v>249</v>
      </c>
      <c r="T347" s="23"/>
    </row>
    <row r="348" spans="1:20" ht="75" customHeight="1">
      <c r="A348" s="17">
        <v>312</v>
      </c>
      <c r="B348" s="1" t="s">
        <v>195</v>
      </c>
      <c r="C348" s="2">
        <v>8042.343</v>
      </c>
      <c r="D348" s="2">
        <v>8042.343</v>
      </c>
      <c r="E348" s="2">
        <v>8042.343</v>
      </c>
      <c r="F348" s="46"/>
      <c r="G348" s="47" t="s">
        <v>1239</v>
      </c>
      <c r="H348" s="2">
        <v>0</v>
      </c>
      <c r="I348" s="2">
        <v>0</v>
      </c>
      <c r="J348" s="2">
        <f t="shared" si="5"/>
        <v>0</v>
      </c>
      <c r="K348" s="2">
        <v>0</v>
      </c>
      <c r="L348" s="21" t="s">
        <v>872</v>
      </c>
      <c r="M348" s="1" t="s">
        <v>1083</v>
      </c>
      <c r="N348" s="1"/>
      <c r="O348" s="1" t="s">
        <v>35</v>
      </c>
      <c r="P348" s="12" t="s">
        <v>1142</v>
      </c>
      <c r="Q348" s="1" t="s">
        <v>1249</v>
      </c>
      <c r="R348" s="16" t="s">
        <v>1082</v>
      </c>
      <c r="S348" s="58" t="s">
        <v>463</v>
      </c>
      <c r="T348" s="23"/>
    </row>
    <row r="349" spans="1:20" ht="75" customHeight="1">
      <c r="A349" s="17">
        <v>313</v>
      </c>
      <c r="B349" s="1" t="s">
        <v>158</v>
      </c>
      <c r="C349" s="2">
        <v>2298.4</v>
      </c>
      <c r="D349" s="2">
        <v>237.4797</v>
      </c>
      <c r="E349" s="2">
        <v>237.4797</v>
      </c>
      <c r="F349" s="46"/>
      <c r="G349" s="47" t="s">
        <v>1298</v>
      </c>
      <c r="H349" s="2">
        <v>0</v>
      </c>
      <c r="I349" s="2">
        <v>0</v>
      </c>
      <c r="J349" s="2">
        <f t="shared" si="5"/>
        <v>0</v>
      </c>
      <c r="K349" s="2">
        <v>0</v>
      </c>
      <c r="L349" s="21" t="s">
        <v>872</v>
      </c>
      <c r="M349" s="51" t="s">
        <v>498</v>
      </c>
      <c r="N349" s="1"/>
      <c r="O349" s="1" t="s">
        <v>218</v>
      </c>
      <c r="P349" s="12" t="s">
        <v>1142</v>
      </c>
      <c r="Q349" s="1" t="s">
        <v>1249</v>
      </c>
      <c r="R349" s="16" t="s">
        <v>1082</v>
      </c>
      <c r="S349" s="58" t="s">
        <v>628</v>
      </c>
      <c r="T349" s="23"/>
    </row>
    <row r="350" spans="1:20" ht="75" customHeight="1">
      <c r="A350" s="95">
        <v>314</v>
      </c>
      <c r="B350" s="97" t="s">
        <v>159</v>
      </c>
      <c r="C350" s="2">
        <v>1980</v>
      </c>
      <c r="D350" s="2">
        <v>1206.625</v>
      </c>
      <c r="E350" s="2">
        <v>1128.476881</v>
      </c>
      <c r="F350" s="99" t="s">
        <v>997</v>
      </c>
      <c r="G350" s="101" t="s">
        <v>7</v>
      </c>
      <c r="H350" s="2">
        <v>0</v>
      </c>
      <c r="I350" s="2">
        <v>0</v>
      </c>
      <c r="J350" s="2">
        <f t="shared" si="5"/>
        <v>0</v>
      </c>
      <c r="K350" s="2">
        <v>0</v>
      </c>
      <c r="L350" s="164" t="s">
        <v>663</v>
      </c>
      <c r="M350" s="165" t="s">
        <v>34</v>
      </c>
      <c r="N350" s="97"/>
      <c r="O350" s="97" t="s">
        <v>35</v>
      </c>
      <c r="P350" s="166" t="s">
        <v>1232</v>
      </c>
      <c r="Q350" s="97" t="s">
        <v>1183</v>
      </c>
      <c r="R350" s="16" t="s">
        <v>1082</v>
      </c>
      <c r="S350" s="58" t="s">
        <v>687</v>
      </c>
      <c r="T350" s="23"/>
    </row>
    <row r="351" spans="1:20" ht="51" customHeight="1">
      <c r="A351" s="96"/>
      <c r="B351" s="98"/>
      <c r="C351" s="2">
        <v>0</v>
      </c>
      <c r="D351" s="2">
        <v>0</v>
      </c>
      <c r="E351" s="2">
        <v>0</v>
      </c>
      <c r="F351" s="100"/>
      <c r="G351" s="98"/>
      <c r="H351" s="2">
        <v>1502.056</v>
      </c>
      <c r="I351" s="2">
        <v>1767.767</v>
      </c>
      <c r="J351" s="2">
        <f t="shared" si="5"/>
        <v>265.711</v>
      </c>
      <c r="K351" s="2">
        <v>-39.5</v>
      </c>
      <c r="L351" s="100"/>
      <c r="M351" s="98"/>
      <c r="N351" s="98"/>
      <c r="O351" s="98"/>
      <c r="P351" s="167"/>
      <c r="Q351" s="98"/>
      <c r="R351" s="16" t="s">
        <v>1156</v>
      </c>
      <c r="S351" s="58" t="s">
        <v>248</v>
      </c>
      <c r="T351" s="23"/>
    </row>
    <row r="352" spans="1:20" ht="48" customHeight="1">
      <c r="A352" s="17">
        <v>315</v>
      </c>
      <c r="B352" s="1" t="s">
        <v>773</v>
      </c>
      <c r="C352" s="2">
        <v>3439.614</v>
      </c>
      <c r="D352" s="2">
        <v>3439.614</v>
      </c>
      <c r="E352" s="2">
        <v>3255.373433</v>
      </c>
      <c r="F352" s="46" t="s">
        <v>997</v>
      </c>
      <c r="G352" s="47" t="s">
        <v>102</v>
      </c>
      <c r="H352" s="2">
        <v>3711.617</v>
      </c>
      <c r="I352" s="2">
        <v>3916.545</v>
      </c>
      <c r="J352" s="2">
        <f t="shared" si="4"/>
        <v>204.92799999999988</v>
      </c>
      <c r="K352" s="2">
        <v>-12.532</v>
      </c>
      <c r="L352" s="21" t="s">
        <v>663</v>
      </c>
      <c r="M352" s="1" t="s">
        <v>392</v>
      </c>
      <c r="N352" s="1"/>
      <c r="O352" s="1" t="s">
        <v>35</v>
      </c>
      <c r="P352" s="12" t="s">
        <v>1232</v>
      </c>
      <c r="Q352" s="1" t="s">
        <v>686</v>
      </c>
      <c r="R352" s="16" t="s">
        <v>1082</v>
      </c>
      <c r="S352" s="58" t="s">
        <v>774</v>
      </c>
      <c r="T352" s="23"/>
    </row>
    <row r="353" spans="1:20" ht="63" customHeight="1">
      <c r="A353" s="17">
        <v>316</v>
      </c>
      <c r="B353" s="1" t="s">
        <v>1248</v>
      </c>
      <c r="C353" s="2">
        <v>36028.272</v>
      </c>
      <c r="D353" s="2">
        <v>36028.272</v>
      </c>
      <c r="E353" s="2">
        <v>36028.272</v>
      </c>
      <c r="F353" s="46" t="s">
        <v>997</v>
      </c>
      <c r="G353" s="47" t="s">
        <v>1031</v>
      </c>
      <c r="H353" s="2">
        <v>35114.135</v>
      </c>
      <c r="I353" s="2">
        <v>36580.485</v>
      </c>
      <c r="J353" s="2">
        <f t="shared" si="4"/>
        <v>1466.3499999999985</v>
      </c>
      <c r="K353" s="2">
        <v>-379.5</v>
      </c>
      <c r="L353" s="21" t="s">
        <v>663</v>
      </c>
      <c r="M353" s="1" t="s">
        <v>23</v>
      </c>
      <c r="N353" s="1" t="s">
        <v>975</v>
      </c>
      <c r="O353" s="1" t="s">
        <v>35</v>
      </c>
      <c r="P353" s="12" t="s">
        <v>823</v>
      </c>
      <c r="Q353" s="1" t="s">
        <v>686</v>
      </c>
      <c r="R353" s="16" t="s">
        <v>1082</v>
      </c>
      <c r="S353" s="58" t="s">
        <v>1277</v>
      </c>
      <c r="T353" s="23"/>
    </row>
    <row r="354" spans="1:20" ht="63.75" customHeight="1">
      <c r="A354" s="17">
        <v>317</v>
      </c>
      <c r="B354" s="1" t="s">
        <v>1081</v>
      </c>
      <c r="C354" s="2">
        <v>117.285</v>
      </c>
      <c r="D354" s="2">
        <v>117.285</v>
      </c>
      <c r="E354" s="2">
        <v>117.285</v>
      </c>
      <c r="F354" s="46" t="s">
        <v>336</v>
      </c>
      <c r="G354" s="47" t="s">
        <v>1032</v>
      </c>
      <c r="H354" s="2">
        <v>113</v>
      </c>
      <c r="I354" s="2">
        <v>310</v>
      </c>
      <c r="J354" s="2">
        <f t="shared" si="4"/>
        <v>197</v>
      </c>
      <c r="K354" s="2">
        <v>0</v>
      </c>
      <c r="L354" s="21" t="s">
        <v>336</v>
      </c>
      <c r="M354" s="1" t="s">
        <v>498</v>
      </c>
      <c r="N354" s="1" t="s">
        <v>976</v>
      </c>
      <c r="O354" s="1" t="s">
        <v>35</v>
      </c>
      <c r="P354" s="12" t="s">
        <v>1232</v>
      </c>
      <c r="Q354" s="1" t="s">
        <v>686</v>
      </c>
      <c r="R354" s="16" t="s">
        <v>1082</v>
      </c>
      <c r="S354" s="58" t="s">
        <v>771</v>
      </c>
      <c r="T354" s="23"/>
    </row>
    <row r="355" spans="1:20" ht="63" customHeight="1">
      <c r="A355" s="17">
        <v>318</v>
      </c>
      <c r="B355" s="1" t="s">
        <v>772</v>
      </c>
      <c r="C355" s="2">
        <v>360</v>
      </c>
      <c r="D355" s="2">
        <v>860</v>
      </c>
      <c r="E355" s="2">
        <v>860</v>
      </c>
      <c r="F355" s="46" t="s">
        <v>997</v>
      </c>
      <c r="G355" s="47" t="s">
        <v>377</v>
      </c>
      <c r="H355" s="2">
        <v>128.091</v>
      </c>
      <c r="I355" s="2">
        <v>10591.3</v>
      </c>
      <c r="J355" s="2">
        <f t="shared" si="4"/>
        <v>10463.208999999999</v>
      </c>
      <c r="K355" s="2">
        <v>0</v>
      </c>
      <c r="L355" s="21" t="s">
        <v>664</v>
      </c>
      <c r="M355" s="1" t="s">
        <v>393</v>
      </c>
      <c r="N355" s="1" t="s">
        <v>977</v>
      </c>
      <c r="O355" s="1" t="s">
        <v>35</v>
      </c>
      <c r="P355" s="12" t="s">
        <v>1232</v>
      </c>
      <c r="Q355" s="1" t="s">
        <v>686</v>
      </c>
      <c r="R355" s="16" t="s">
        <v>1082</v>
      </c>
      <c r="S355" s="58" t="s">
        <v>1056</v>
      </c>
      <c r="T355" s="24"/>
    </row>
    <row r="356" spans="1:20" ht="144" customHeight="1">
      <c r="A356" s="17">
        <v>319</v>
      </c>
      <c r="B356" s="1" t="s">
        <v>1171</v>
      </c>
      <c r="C356" s="2">
        <v>11614.5</v>
      </c>
      <c r="D356" s="2">
        <v>3011.431336</v>
      </c>
      <c r="E356" s="2">
        <v>2969.0625</v>
      </c>
      <c r="F356" s="46"/>
      <c r="G356" s="47" t="s">
        <v>1298</v>
      </c>
      <c r="H356" s="2">
        <v>0</v>
      </c>
      <c r="I356" s="2">
        <v>0</v>
      </c>
      <c r="J356" s="2">
        <f t="shared" si="4"/>
        <v>0</v>
      </c>
      <c r="K356" s="2">
        <v>0</v>
      </c>
      <c r="L356" s="21" t="s">
        <v>872</v>
      </c>
      <c r="M356" s="1" t="s">
        <v>498</v>
      </c>
      <c r="N356" s="1"/>
      <c r="O356" s="1" t="s">
        <v>35</v>
      </c>
      <c r="P356" s="12" t="s">
        <v>1232</v>
      </c>
      <c r="Q356" s="1" t="s">
        <v>686</v>
      </c>
      <c r="R356" s="16" t="s">
        <v>1082</v>
      </c>
      <c r="S356" s="58" t="s">
        <v>1044</v>
      </c>
      <c r="T356" s="24"/>
    </row>
    <row r="357" spans="1:20" ht="48" customHeight="1">
      <c r="A357" s="17">
        <v>320</v>
      </c>
      <c r="B357" s="1" t="s">
        <v>494</v>
      </c>
      <c r="C357" s="2">
        <v>74.281</v>
      </c>
      <c r="D357" s="2">
        <v>74.281</v>
      </c>
      <c r="E357" s="2">
        <v>74.281</v>
      </c>
      <c r="F357" s="46"/>
      <c r="G357" s="47" t="s">
        <v>1239</v>
      </c>
      <c r="H357" s="2">
        <v>0</v>
      </c>
      <c r="I357" s="2">
        <v>0</v>
      </c>
      <c r="J357" s="2">
        <f t="shared" si="4"/>
        <v>0</v>
      </c>
      <c r="K357" s="2">
        <v>0</v>
      </c>
      <c r="L357" s="21" t="s">
        <v>872</v>
      </c>
      <c r="M357" s="1" t="s">
        <v>1083</v>
      </c>
      <c r="N357" s="1"/>
      <c r="O357" s="1" t="s">
        <v>35</v>
      </c>
      <c r="P357" s="12" t="s">
        <v>1142</v>
      </c>
      <c r="Q357" s="1" t="s">
        <v>1249</v>
      </c>
      <c r="R357" s="16" t="s">
        <v>1082</v>
      </c>
      <c r="S357" s="58" t="s">
        <v>1197</v>
      </c>
      <c r="T357" s="23"/>
    </row>
    <row r="358" spans="1:20" ht="60" customHeight="1">
      <c r="A358" s="95">
        <v>321</v>
      </c>
      <c r="B358" s="97" t="s">
        <v>247</v>
      </c>
      <c r="C358" s="2">
        <v>59170.073</v>
      </c>
      <c r="D358" s="2">
        <v>59170.073</v>
      </c>
      <c r="E358" s="2">
        <v>59170.073</v>
      </c>
      <c r="F358" s="99" t="s">
        <v>997</v>
      </c>
      <c r="G358" s="101" t="s">
        <v>144</v>
      </c>
      <c r="H358" s="2">
        <v>50589.375</v>
      </c>
      <c r="I358" s="2">
        <v>50091.458</v>
      </c>
      <c r="J358" s="2">
        <f t="shared" si="4"/>
        <v>-497.9170000000013</v>
      </c>
      <c r="K358" s="2">
        <v>0</v>
      </c>
      <c r="L358" s="164" t="s">
        <v>664</v>
      </c>
      <c r="M358" s="97" t="s">
        <v>1113</v>
      </c>
      <c r="N358" s="1"/>
      <c r="O358" s="97" t="s">
        <v>35</v>
      </c>
      <c r="P358" s="166" t="s">
        <v>203</v>
      </c>
      <c r="Q358" s="97" t="s">
        <v>1249</v>
      </c>
      <c r="R358" s="16" t="s">
        <v>1082</v>
      </c>
      <c r="S358" s="70" t="s">
        <v>611</v>
      </c>
      <c r="T358" s="23"/>
    </row>
    <row r="359" spans="1:20" ht="60" customHeight="1">
      <c r="A359" s="96"/>
      <c r="B359" s="98"/>
      <c r="C359" s="2">
        <v>98731.272</v>
      </c>
      <c r="D359" s="2">
        <v>98731.272</v>
      </c>
      <c r="E359" s="2">
        <v>98731.272</v>
      </c>
      <c r="F359" s="100"/>
      <c r="G359" s="98"/>
      <c r="H359" s="2">
        <v>92442.56</v>
      </c>
      <c r="I359" s="2">
        <v>106793.438</v>
      </c>
      <c r="J359" s="2">
        <f>I359-H359</f>
        <v>14350.877999999997</v>
      </c>
      <c r="K359" s="2">
        <v>0</v>
      </c>
      <c r="L359" s="100"/>
      <c r="M359" s="98"/>
      <c r="N359" s="83" t="s">
        <v>516</v>
      </c>
      <c r="O359" s="98"/>
      <c r="P359" s="167"/>
      <c r="Q359" s="98"/>
      <c r="R359" s="10" t="s">
        <v>533</v>
      </c>
      <c r="S359" s="84" t="s">
        <v>826</v>
      </c>
      <c r="T359" s="85"/>
    </row>
    <row r="360" spans="1:20" ht="66" customHeight="1">
      <c r="A360" s="17">
        <v>322</v>
      </c>
      <c r="B360" s="1" t="s">
        <v>612</v>
      </c>
      <c r="C360" s="2">
        <v>5926.384</v>
      </c>
      <c r="D360" s="2">
        <v>5920.377019</v>
      </c>
      <c r="E360" s="2">
        <v>5920.377019</v>
      </c>
      <c r="F360" s="46" t="s">
        <v>336</v>
      </c>
      <c r="G360" s="47" t="s">
        <v>1114</v>
      </c>
      <c r="H360" s="2">
        <v>1895.097</v>
      </c>
      <c r="I360" s="2">
        <v>3149.888</v>
      </c>
      <c r="J360" s="2">
        <f t="shared" si="4"/>
        <v>1254.791</v>
      </c>
      <c r="K360" s="2">
        <v>0</v>
      </c>
      <c r="L360" s="21" t="s">
        <v>336</v>
      </c>
      <c r="M360" s="1" t="s">
        <v>498</v>
      </c>
      <c r="N360" s="1"/>
      <c r="O360" s="1" t="s">
        <v>35</v>
      </c>
      <c r="P360" s="12" t="s">
        <v>1142</v>
      </c>
      <c r="Q360" s="1" t="s">
        <v>1249</v>
      </c>
      <c r="R360" s="16" t="s">
        <v>1082</v>
      </c>
      <c r="S360" s="58" t="s">
        <v>593</v>
      </c>
      <c r="T360" s="24"/>
    </row>
    <row r="361" spans="1:20" ht="150" customHeight="1">
      <c r="A361" s="95">
        <v>323</v>
      </c>
      <c r="B361" s="97" t="s">
        <v>669</v>
      </c>
      <c r="C361" s="2">
        <v>11065.03</v>
      </c>
      <c r="D361" s="2">
        <v>3502.474</v>
      </c>
      <c r="E361" s="2">
        <v>2326.36</v>
      </c>
      <c r="F361" s="99" t="s">
        <v>336</v>
      </c>
      <c r="G361" s="101" t="s">
        <v>401</v>
      </c>
      <c r="H361" s="2">
        <v>0</v>
      </c>
      <c r="I361" s="2">
        <v>0</v>
      </c>
      <c r="J361" s="2">
        <f t="shared" si="4"/>
        <v>0</v>
      </c>
      <c r="K361" s="2">
        <v>0</v>
      </c>
      <c r="L361" s="164" t="s">
        <v>336</v>
      </c>
      <c r="M361" s="97" t="s">
        <v>498</v>
      </c>
      <c r="N361" s="97"/>
      <c r="O361" s="97" t="s">
        <v>35</v>
      </c>
      <c r="P361" s="166" t="s">
        <v>1142</v>
      </c>
      <c r="Q361" s="97" t="s">
        <v>1249</v>
      </c>
      <c r="R361" s="16" t="s">
        <v>1082</v>
      </c>
      <c r="S361" s="58" t="s">
        <v>1164</v>
      </c>
      <c r="T361" s="24"/>
    </row>
    <row r="362" spans="1:20" ht="66" customHeight="1">
      <c r="A362" s="96"/>
      <c r="B362" s="98"/>
      <c r="C362" s="2">
        <v>0</v>
      </c>
      <c r="D362" s="2">
        <v>0</v>
      </c>
      <c r="E362" s="2">
        <v>0</v>
      </c>
      <c r="F362" s="100"/>
      <c r="G362" s="98"/>
      <c r="H362" s="2">
        <v>2328.59</v>
      </c>
      <c r="I362" s="2">
        <v>2845.793</v>
      </c>
      <c r="J362" s="2">
        <f>I362-H362</f>
        <v>517.203</v>
      </c>
      <c r="K362" s="2">
        <v>0</v>
      </c>
      <c r="L362" s="100"/>
      <c r="M362" s="98"/>
      <c r="N362" s="98"/>
      <c r="O362" s="98"/>
      <c r="P362" s="167"/>
      <c r="Q362" s="98"/>
      <c r="R362" s="16" t="s">
        <v>1156</v>
      </c>
      <c r="S362" s="58" t="s">
        <v>1165</v>
      </c>
      <c r="T362" s="24"/>
    </row>
    <row r="363" spans="1:20" ht="63.75" customHeight="1">
      <c r="A363" s="17">
        <v>324</v>
      </c>
      <c r="B363" s="1" t="s">
        <v>581</v>
      </c>
      <c r="C363" s="2">
        <f>122426.246+10228.328</f>
        <v>132654.574</v>
      </c>
      <c r="D363" s="2">
        <f>122426.246+10228.328</f>
        <v>132654.574</v>
      </c>
      <c r="E363" s="2">
        <v>132654.574</v>
      </c>
      <c r="F363" s="46" t="s">
        <v>997</v>
      </c>
      <c r="G363" s="47" t="s">
        <v>1031</v>
      </c>
      <c r="H363" s="2">
        <v>119758.445</v>
      </c>
      <c r="I363" s="2">
        <v>115575.719</v>
      </c>
      <c r="J363" s="2">
        <f t="shared" si="4"/>
        <v>-4182.72600000001</v>
      </c>
      <c r="K363" s="2">
        <v>-2210.603</v>
      </c>
      <c r="L363" s="21" t="s">
        <v>663</v>
      </c>
      <c r="M363" s="1" t="s">
        <v>390</v>
      </c>
      <c r="N363" s="1" t="s">
        <v>317</v>
      </c>
      <c r="O363" s="1" t="s">
        <v>35</v>
      </c>
      <c r="P363" s="12" t="s">
        <v>1146</v>
      </c>
      <c r="Q363" s="1" t="s">
        <v>778</v>
      </c>
      <c r="R363" s="16" t="s">
        <v>1082</v>
      </c>
      <c r="S363" s="58" t="s">
        <v>969</v>
      </c>
      <c r="T363" s="23"/>
    </row>
    <row r="364" spans="1:20" ht="75" customHeight="1">
      <c r="A364" s="17">
        <v>325</v>
      </c>
      <c r="B364" s="1" t="s">
        <v>970</v>
      </c>
      <c r="C364" s="2">
        <v>7532.277</v>
      </c>
      <c r="D364" s="2">
        <v>8154.13475</v>
      </c>
      <c r="E364" s="2">
        <v>8015.18475</v>
      </c>
      <c r="F364" s="46" t="s">
        <v>336</v>
      </c>
      <c r="G364" s="47" t="s">
        <v>1032</v>
      </c>
      <c r="H364" s="2">
        <v>7095.963</v>
      </c>
      <c r="I364" s="2">
        <v>6552.148</v>
      </c>
      <c r="J364" s="2">
        <f t="shared" si="4"/>
        <v>-543.8149999999996</v>
      </c>
      <c r="K364" s="2">
        <v>0</v>
      </c>
      <c r="L364" s="21" t="s">
        <v>336</v>
      </c>
      <c r="M364" s="1" t="s">
        <v>498</v>
      </c>
      <c r="N364" s="1"/>
      <c r="O364" s="1" t="s">
        <v>35</v>
      </c>
      <c r="P364" s="12" t="s">
        <v>1146</v>
      </c>
      <c r="Q364" s="1" t="s">
        <v>778</v>
      </c>
      <c r="R364" s="16" t="s">
        <v>1082</v>
      </c>
      <c r="S364" s="58" t="s">
        <v>594</v>
      </c>
      <c r="T364" s="24"/>
    </row>
    <row r="365" spans="1:20" ht="90" customHeight="1">
      <c r="A365" s="17">
        <v>326</v>
      </c>
      <c r="B365" s="1" t="s">
        <v>473</v>
      </c>
      <c r="C365" s="2">
        <v>1104</v>
      </c>
      <c r="D365" s="2">
        <v>868.12765</v>
      </c>
      <c r="E365" s="2">
        <v>868.12135</v>
      </c>
      <c r="F365" s="46"/>
      <c r="G365" s="47" t="s">
        <v>1298</v>
      </c>
      <c r="H365" s="2">
        <v>0</v>
      </c>
      <c r="I365" s="2">
        <v>0</v>
      </c>
      <c r="J365" s="2">
        <f t="shared" si="4"/>
        <v>0</v>
      </c>
      <c r="K365" s="2">
        <v>0</v>
      </c>
      <c r="L365" s="21" t="s">
        <v>872</v>
      </c>
      <c r="M365" s="1" t="s">
        <v>1083</v>
      </c>
      <c r="N365" s="1"/>
      <c r="O365" s="1" t="s">
        <v>35</v>
      </c>
      <c r="P365" s="12" t="s">
        <v>1146</v>
      </c>
      <c r="Q365" s="1" t="s">
        <v>778</v>
      </c>
      <c r="R365" s="16" t="s">
        <v>1082</v>
      </c>
      <c r="S365" s="58" t="s">
        <v>283</v>
      </c>
      <c r="T365" s="24"/>
    </row>
    <row r="366" spans="1:20" ht="63.75" customHeight="1">
      <c r="A366" s="17">
        <v>327</v>
      </c>
      <c r="B366" s="1" t="s">
        <v>603</v>
      </c>
      <c r="C366" s="2">
        <v>7516.442</v>
      </c>
      <c r="D366" s="2">
        <v>7516.442</v>
      </c>
      <c r="E366" s="2">
        <v>7516.442</v>
      </c>
      <c r="F366" s="46" t="s">
        <v>997</v>
      </c>
      <c r="G366" s="47" t="s">
        <v>1031</v>
      </c>
      <c r="H366" s="2">
        <v>7096</v>
      </c>
      <c r="I366" s="2">
        <v>6938.735</v>
      </c>
      <c r="J366" s="2">
        <f t="shared" si="4"/>
        <v>-157.26500000000033</v>
      </c>
      <c r="K366" s="2">
        <v>-72.5</v>
      </c>
      <c r="L366" s="21" t="s">
        <v>663</v>
      </c>
      <c r="M366" s="1" t="s">
        <v>388</v>
      </c>
      <c r="N366" s="1"/>
      <c r="O366" s="1" t="s">
        <v>35</v>
      </c>
      <c r="P366" s="12" t="s">
        <v>446</v>
      </c>
      <c r="Q366" s="1" t="s">
        <v>15</v>
      </c>
      <c r="R366" s="16" t="s">
        <v>1082</v>
      </c>
      <c r="S366" s="58" t="s">
        <v>539</v>
      </c>
      <c r="T366" s="23"/>
    </row>
    <row r="367" spans="1:20" ht="63" customHeight="1">
      <c r="A367" s="17">
        <v>328</v>
      </c>
      <c r="B367" s="1" t="s">
        <v>1252</v>
      </c>
      <c r="C367" s="2">
        <v>70</v>
      </c>
      <c r="D367" s="2">
        <v>70</v>
      </c>
      <c r="E367" s="2">
        <v>68.992</v>
      </c>
      <c r="F367" s="46" t="s">
        <v>336</v>
      </c>
      <c r="G367" s="47" t="s">
        <v>1032</v>
      </c>
      <c r="H367" s="2">
        <v>125</v>
      </c>
      <c r="I367" s="2">
        <v>2308.2</v>
      </c>
      <c r="J367" s="2">
        <f>I367-H367</f>
        <v>2183.2</v>
      </c>
      <c r="K367" s="2">
        <v>0</v>
      </c>
      <c r="L367" s="21" t="s">
        <v>336</v>
      </c>
      <c r="M367" s="1" t="s">
        <v>885</v>
      </c>
      <c r="N367" s="1"/>
      <c r="O367" s="1" t="s">
        <v>35</v>
      </c>
      <c r="P367" s="12" t="s">
        <v>446</v>
      </c>
      <c r="Q367" s="1" t="s">
        <v>15</v>
      </c>
      <c r="R367" s="16" t="s">
        <v>1082</v>
      </c>
      <c r="S367" s="58" t="s">
        <v>415</v>
      </c>
      <c r="T367" s="24"/>
    </row>
    <row r="368" spans="1:20" ht="150" customHeight="1">
      <c r="A368" s="95">
        <v>329</v>
      </c>
      <c r="B368" s="97" t="s">
        <v>827</v>
      </c>
      <c r="C368" s="2">
        <v>1743.52</v>
      </c>
      <c r="D368" s="2">
        <v>1042.3</v>
      </c>
      <c r="E368" s="2">
        <v>958.317</v>
      </c>
      <c r="F368" s="46" t="s">
        <v>498</v>
      </c>
      <c r="G368" s="47" t="s">
        <v>498</v>
      </c>
      <c r="H368" s="2">
        <v>0</v>
      </c>
      <c r="I368" s="2">
        <v>0</v>
      </c>
      <c r="J368" s="2">
        <f t="shared" si="4"/>
        <v>0</v>
      </c>
      <c r="K368" s="2">
        <v>0</v>
      </c>
      <c r="L368" s="164" t="s">
        <v>872</v>
      </c>
      <c r="M368" s="97" t="s">
        <v>498</v>
      </c>
      <c r="N368" s="97"/>
      <c r="O368" s="97" t="s">
        <v>35</v>
      </c>
      <c r="P368" s="166" t="s">
        <v>446</v>
      </c>
      <c r="Q368" s="97" t="s">
        <v>15</v>
      </c>
      <c r="R368" s="16" t="s">
        <v>1082</v>
      </c>
      <c r="S368" s="58" t="s">
        <v>207</v>
      </c>
      <c r="T368" s="24"/>
    </row>
    <row r="369" spans="1:20" ht="63" customHeight="1">
      <c r="A369" s="96"/>
      <c r="B369" s="98"/>
      <c r="C369" s="2">
        <v>0</v>
      </c>
      <c r="D369" s="2">
        <v>0</v>
      </c>
      <c r="E369" s="2">
        <v>0</v>
      </c>
      <c r="F369" s="46"/>
      <c r="G369" s="47" t="s">
        <v>378</v>
      </c>
      <c r="H369" s="2">
        <v>4234.104</v>
      </c>
      <c r="I369" s="2">
        <v>0</v>
      </c>
      <c r="J369" s="2">
        <f>I369-H369</f>
        <v>-4234.104</v>
      </c>
      <c r="K369" s="2">
        <v>0</v>
      </c>
      <c r="L369" s="100"/>
      <c r="M369" s="98"/>
      <c r="N369" s="98"/>
      <c r="O369" s="98"/>
      <c r="P369" s="167"/>
      <c r="Q369" s="98"/>
      <c r="R369" s="16" t="s">
        <v>1156</v>
      </c>
      <c r="S369" s="58" t="s">
        <v>208</v>
      </c>
      <c r="T369" s="24"/>
    </row>
    <row r="370" spans="1:20" ht="117" customHeight="1">
      <c r="A370" s="17">
        <v>330</v>
      </c>
      <c r="B370" s="1" t="s">
        <v>196</v>
      </c>
      <c r="C370" s="2">
        <f>120299.448+26379.202+139.003</f>
        <v>146817.653</v>
      </c>
      <c r="D370" s="2">
        <f>120299.448+26379.202+139.003</f>
        <v>146817.653</v>
      </c>
      <c r="E370" s="2">
        <v>121885.788911</v>
      </c>
      <c r="F370" s="46"/>
      <c r="G370" s="47" t="s">
        <v>1239</v>
      </c>
      <c r="H370" s="2">
        <v>0</v>
      </c>
      <c r="I370" s="2">
        <v>0</v>
      </c>
      <c r="J370" s="2">
        <f t="shared" si="4"/>
        <v>0</v>
      </c>
      <c r="K370" s="2">
        <v>0</v>
      </c>
      <c r="L370" s="21" t="s">
        <v>872</v>
      </c>
      <c r="M370" s="51" t="s">
        <v>1083</v>
      </c>
      <c r="N370" s="21" t="s">
        <v>21</v>
      </c>
      <c r="O370" s="1" t="s">
        <v>35</v>
      </c>
      <c r="P370" s="12" t="s">
        <v>1233</v>
      </c>
      <c r="Q370" s="1" t="s">
        <v>878</v>
      </c>
      <c r="R370" s="16" t="s">
        <v>1082</v>
      </c>
      <c r="S370" s="58" t="s">
        <v>519</v>
      </c>
      <c r="T370" s="24"/>
    </row>
    <row r="371" spans="1:20" ht="48.75" customHeight="1">
      <c r="A371" s="17">
        <v>331</v>
      </c>
      <c r="B371" s="1" t="s">
        <v>1072</v>
      </c>
      <c r="C371" s="2">
        <v>108.492</v>
      </c>
      <c r="D371" s="2">
        <v>153.124051</v>
      </c>
      <c r="E371" s="2">
        <v>152.235364</v>
      </c>
      <c r="F371" s="46" t="s">
        <v>997</v>
      </c>
      <c r="G371" s="47" t="s">
        <v>7</v>
      </c>
      <c r="H371" s="2">
        <v>115.515</v>
      </c>
      <c r="I371" s="2">
        <v>115.578</v>
      </c>
      <c r="J371" s="2">
        <f t="shared" si="4"/>
        <v>0.06300000000000239</v>
      </c>
      <c r="K371" s="2">
        <v>-62.919</v>
      </c>
      <c r="L371" s="21" t="s">
        <v>663</v>
      </c>
      <c r="M371" s="1" t="s">
        <v>765</v>
      </c>
      <c r="N371" s="1"/>
      <c r="O371" s="1" t="s">
        <v>568</v>
      </c>
      <c r="P371" s="12" t="s">
        <v>546</v>
      </c>
      <c r="Q371" s="1" t="s">
        <v>214</v>
      </c>
      <c r="R371" s="16" t="s">
        <v>1082</v>
      </c>
      <c r="S371" s="58" t="s">
        <v>375</v>
      </c>
      <c r="T371" s="23"/>
    </row>
    <row r="372" spans="1:20" ht="48" customHeight="1">
      <c r="A372" s="17">
        <v>332</v>
      </c>
      <c r="B372" s="1" t="s">
        <v>117</v>
      </c>
      <c r="C372" s="2">
        <v>138.682</v>
      </c>
      <c r="D372" s="2">
        <v>138.682</v>
      </c>
      <c r="E372" s="2">
        <v>125.587346</v>
      </c>
      <c r="F372" s="46" t="s">
        <v>997</v>
      </c>
      <c r="G372" s="47" t="s">
        <v>7</v>
      </c>
      <c r="H372" s="2">
        <v>138.682</v>
      </c>
      <c r="I372" s="2">
        <v>150.954</v>
      </c>
      <c r="J372" s="2">
        <f t="shared" si="4"/>
        <v>12.27200000000002</v>
      </c>
      <c r="K372" s="2">
        <v>-3.196</v>
      </c>
      <c r="L372" s="21" t="s">
        <v>663</v>
      </c>
      <c r="M372" s="1" t="s">
        <v>266</v>
      </c>
      <c r="N372" s="1"/>
      <c r="O372" s="1" t="s">
        <v>568</v>
      </c>
      <c r="P372" s="12" t="s">
        <v>546</v>
      </c>
      <c r="Q372" s="1" t="s">
        <v>214</v>
      </c>
      <c r="R372" s="16" t="s">
        <v>1082</v>
      </c>
      <c r="S372" s="58" t="s">
        <v>569</v>
      </c>
      <c r="T372" s="23"/>
    </row>
    <row r="373" spans="1:20" ht="48.75" customHeight="1">
      <c r="A373" s="17">
        <v>333</v>
      </c>
      <c r="B373" s="1" t="s">
        <v>376</v>
      </c>
      <c r="C373" s="2">
        <v>5.612</v>
      </c>
      <c r="D373" s="2">
        <v>5.612</v>
      </c>
      <c r="E373" s="2">
        <v>5.056542</v>
      </c>
      <c r="F373" s="46" t="s">
        <v>997</v>
      </c>
      <c r="G373" s="47" t="s">
        <v>7</v>
      </c>
      <c r="H373" s="2">
        <v>5.051</v>
      </c>
      <c r="I373" s="2">
        <v>20.997</v>
      </c>
      <c r="J373" s="2">
        <f t="shared" si="4"/>
        <v>15.946</v>
      </c>
      <c r="K373" s="2">
        <v>-1.947</v>
      </c>
      <c r="L373" s="21" t="s">
        <v>663</v>
      </c>
      <c r="M373" s="1" t="s">
        <v>1136</v>
      </c>
      <c r="N373" s="1"/>
      <c r="O373" s="1" t="s">
        <v>568</v>
      </c>
      <c r="P373" s="12" t="s">
        <v>546</v>
      </c>
      <c r="Q373" s="1" t="s">
        <v>214</v>
      </c>
      <c r="R373" s="16" t="s">
        <v>1082</v>
      </c>
      <c r="S373" s="58" t="s">
        <v>375</v>
      </c>
      <c r="T373" s="23"/>
    </row>
    <row r="374" spans="1:20" ht="48.75" customHeight="1">
      <c r="A374" s="17">
        <v>334</v>
      </c>
      <c r="B374" s="1" t="s">
        <v>1073</v>
      </c>
      <c r="C374" s="2">
        <v>43.5</v>
      </c>
      <c r="D374" s="2">
        <v>43.5</v>
      </c>
      <c r="E374" s="2">
        <v>33.42141</v>
      </c>
      <c r="F374" s="46" t="s">
        <v>997</v>
      </c>
      <c r="G374" s="47" t="s">
        <v>7</v>
      </c>
      <c r="H374" s="2">
        <v>39.15</v>
      </c>
      <c r="I374" s="2">
        <v>39.15</v>
      </c>
      <c r="J374" s="2">
        <f t="shared" si="4"/>
        <v>0</v>
      </c>
      <c r="K374" s="2">
        <v>-22.575</v>
      </c>
      <c r="L374" s="21" t="s">
        <v>663</v>
      </c>
      <c r="M374" s="1" t="s">
        <v>1137</v>
      </c>
      <c r="N374" s="1"/>
      <c r="O374" s="1" t="s">
        <v>568</v>
      </c>
      <c r="P374" s="12" t="s">
        <v>546</v>
      </c>
      <c r="Q374" s="1" t="s">
        <v>214</v>
      </c>
      <c r="R374" s="16" t="s">
        <v>1082</v>
      </c>
      <c r="S374" s="58" t="s">
        <v>375</v>
      </c>
      <c r="T374" s="23"/>
    </row>
    <row r="375" spans="1:20" ht="48" customHeight="1">
      <c r="A375" s="17">
        <v>335</v>
      </c>
      <c r="B375" s="1" t="s">
        <v>570</v>
      </c>
      <c r="C375" s="2">
        <v>101.439</v>
      </c>
      <c r="D375" s="2">
        <v>86.806949</v>
      </c>
      <c r="E375" s="2">
        <v>74.431849</v>
      </c>
      <c r="F375" s="46" t="s">
        <v>997</v>
      </c>
      <c r="G375" s="47" t="s">
        <v>7</v>
      </c>
      <c r="H375" s="2">
        <v>59.873</v>
      </c>
      <c r="I375" s="2">
        <v>65.278</v>
      </c>
      <c r="J375" s="2">
        <f t="shared" si="4"/>
        <v>5.405000000000008</v>
      </c>
      <c r="K375" s="2">
        <v>-11.136</v>
      </c>
      <c r="L375" s="21" t="s">
        <v>663</v>
      </c>
      <c r="M375" s="1" t="s">
        <v>1138</v>
      </c>
      <c r="N375" s="1"/>
      <c r="O375" s="1" t="s">
        <v>568</v>
      </c>
      <c r="P375" s="12" t="s">
        <v>546</v>
      </c>
      <c r="Q375" s="1" t="s">
        <v>214</v>
      </c>
      <c r="R375" s="16" t="s">
        <v>1082</v>
      </c>
      <c r="S375" s="58" t="s">
        <v>569</v>
      </c>
      <c r="T375" s="23"/>
    </row>
    <row r="376" spans="1:20" ht="48.75" customHeight="1">
      <c r="A376" s="17">
        <v>336</v>
      </c>
      <c r="B376" s="1" t="s">
        <v>1074</v>
      </c>
      <c r="C376" s="2">
        <v>19.176</v>
      </c>
      <c r="D376" s="2">
        <v>19.176</v>
      </c>
      <c r="E376" s="2">
        <v>8.362432</v>
      </c>
      <c r="F376" s="46" t="s">
        <v>997</v>
      </c>
      <c r="G376" s="47" t="s">
        <v>7</v>
      </c>
      <c r="H376" s="2">
        <v>1.574</v>
      </c>
      <c r="I376" s="2">
        <v>4.114</v>
      </c>
      <c r="J376" s="2">
        <f t="shared" si="4"/>
        <v>2.54</v>
      </c>
      <c r="K376" s="2">
        <v>-0.683</v>
      </c>
      <c r="L376" s="21" t="s">
        <v>663</v>
      </c>
      <c r="M376" s="1" t="s">
        <v>904</v>
      </c>
      <c r="N376" s="1"/>
      <c r="O376" s="1" t="s">
        <v>568</v>
      </c>
      <c r="P376" s="12" t="s">
        <v>1234</v>
      </c>
      <c r="Q376" s="1" t="s">
        <v>572</v>
      </c>
      <c r="R376" s="16" t="s">
        <v>1082</v>
      </c>
      <c r="S376" s="58" t="s">
        <v>1035</v>
      </c>
      <c r="T376" s="23"/>
    </row>
    <row r="377" spans="1:20" ht="48.75" customHeight="1">
      <c r="A377" s="17">
        <v>337</v>
      </c>
      <c r="B377" s="1" t="s">
        <v>1075</v>
      </c>
      <c r="C377" s="2">
        <v>19.441</v>
      </c>
      <c r="D377" s="2">
        <v>19.441</v>
      </c>
      <c r="E377" s="2">
        <v>2.161306</v>
      </c>
      <c r="F377" s="46"/>
      <c r="G377" s="47" t="s">
        <v>1239</v>
      </c>
      <c r="H377" s="2">
        <v>0</v>
      </c>
      <c r="I377" s="2">
        <v>0</v>
      </c>
      <c r="J377" s="2">
        <f>I377-H377</f>
        <v>0</v>
      </c>
      <c r="K377" s="2">
        <v>0</v>
      </c>
      <c r="L377" s="21" t="s">
        <v>872</v>
      </c>
      <c r="M377" s="1" t="s">
        <v>1083</v>
      </c>
      <c r="N377" s="1"/>
      <c r="O377" s="1" t="s">
        <v>568</v>
      </c>
      <c r="P377" s="12" t="s">
        <v>1234</v>
      </c>
      <c r="Q377" s="1" t="s">
        <v>572</v>
      </c>
      <c r="R377" s="16" t="s">
        <v>1082</v>
      </c>
      <c r="S377" s="58" t="s">
        <v>1035</v>
      </c>
      <c r="T377" s="23"/>
    </row>
    <row r="378" spans="1:20" ht="48.75" customHeight="1">
      <c r="A378" s="17">
        <v>338</v>
      </c>
      <c r="B378" s="1" t="s">
        <v>305</v>
      </c>
      <c r="C378" s="2">
        <v>21.396</v>
      </c>
      <c r="D378" s="2">
        <v>21.396</v>
      </c>
      <c r="E378" s="2">
        <v>11.275603</v>
      </c>
      <c r="F378" s="46"/>
      <c r="G378" s="47" t="s">
        <v>1239</v>
      </c>
      <c r="H378" s="2">
        <v>0</v>
      </c>
      <c r="I378" s="2">
        <v>0</v>
      </c>
      <c r="J378" s="2">
        <f>I378-H378</f>
        <v>0</v>
      </c>
      <c r="K378" s="2">
        <v>0</v>
      </c>
      <c r="L378" s="21" t="s">
        <v>872</v>
      </c>
      <c r="M378" s="1" t="s">
        <v>1083</v>
      </c>
      <c r="N378" s="1"/>
      <c r="O378" s="1" t="s">
        <v>568</v>
      </c>
      <c r="P378" s="12" t="s">
        <v>1234</v>
      </c>
      <c r="Q378" s="1" t="s">
        <v>572</v>
      </c>
      <c r="R378" s="16" t="s">
        <v>1082</v>
      </c>
      <c r="S378" s="58" t="s">
        <v>1035</v>
      </c>
      <c r="T378" s="23"/>
    </row>
    <row r="379" spans="1:20" ht="48" customHeight="1">
      <c r="A379" s="17">
        <v>339</v>
      </c>
      <c r="B379" s="1" t="s">
        <v>571</v>
      </c>
      <c r="C379" s="2">
        <v>43.372</v>
      </c>
      <c r="D379" s="2">
        <v>43.372</v>
      </c>
      <c r="E379" s="2">
        <v>26.241663</v>
      </c>
      <c r="F379" s="46" t="s">
        <v>997</v>
      </c>
      <c r="G379" s="47" t="s">
        <v>1087</v>
      </c>
      <c r="H379" s="2">
        <v>30.786</v>
      </c>
      <c r="I379" s="2">
        <v>25.363</v>
      </c>
      <c r="J379" s="2">
        <f t="shared" si="4"/>
        <v>-5.423000000000002</v>
      </c>
      <c r="K379" s="2">
        <v>-0.035</v>
      </c>
      <c r="L379" s="21" t="s">
        <v>663</v>
      </c>
      <c r="M379" s="1" t="s">
        <v>652</v>
      </c>
      <c r="N379" s="1"/>
      <c r="O379" s="1" t="s">
        <v>568</v>
      </c>
      <c r="P379" s="12" t="s">
        <v>1234</v>
      </c>
      <c r="Q379" s="1" t="s">
        <v>572</v>
      </c>
      <c r="R379" s="16" t="s">
        <v>1082</v>
      </c>
      <c r="S379" s="58" t="s">
        <v>573</v>
      </c>
      <c r="T379" s="23"/>
    </row>
    <row r="380" spans="1:20" ht="48" customHeight="1">
      <c r="A380" s="17">
        <v>340</v>
      </c>
      <c r="B380" s="1" t="s">
        <v>1275</v>
      </c>
      <c r="C380" s="2">
        <v>29.89</v>
      </c>
      <c r="D380" s="2">
        <v>29.89</v>
      </c>
      <c r="E380" s="2">
        <v>27.863046</v>
      </c>
      <c r="F380" s="46"/>
      <c r="G380" s="47" t="s">
        <v>1239</v>
      </c>
      <c r="H380" s="2">
        <v>0</v>
      </c>
      <c r="I380" s="2">
        <v>0</v>
      </c>
      <c r="J380" s="2">
        <f>I380-H380</f>
        <v>0</v>
      </c>
      <c r="K380" s="2">
        <v>0</v>
      </c>
      <c r="L380" s="21" t="s">
        <v>872</v>
      </c>
      <c r="M380" s="1" t="s">
        <v>1083</v>
      </c>
      <c r="N380" s="1"/>
      <c r="O380" s="1" t="s">
        <v>568</v>
      </c>
      <c r="P380" s="12" t="s">
        <v>1234</v>
      </c>
      <c r="Q380" s="1" t="s">
        <v>572</v>
      </c>
      <c r="R380" s="16" t="s">
        <v>1082</v>
      </c>
      <c r="S380" s="58" t="s">
        <v>573</v>
      </c>
      <c r="T380" s="23"/>
    </row>
    <row r="381" spans="1:20" ht="48" customHeight="1">
      <c r="A381" s="17">
        <v>341</v>
      </c>
      <c r="B381" s="1" t="s">
        <v>1276</v>
      </c>
      <c r="C381" s="2">
        <v>80.165</v>
      </c>
      <c r="D381" s="2">
        <v>80.165</v>
      </c>
      <c r="E381" s="2">
        <v>83.080899</v>
      </c>
      <c r="F381" s="46" t="s">
        <v>997</v>
      </c>
      <c r="G381" s="47" t="s">
        <v>7</v>
      </c>
      <c r="H381" s="2">
        <v>74.953</v>
      </c>
      <c r="I381" s="2">
        <v>73.735</v>
      </c>
      <c r="J381" s="2">
        <f t="shared" si="4"/>
        <v>-1.2180000000000035</v>
      </c>
      <c r="K381" s="2">
        <v>-2.133</v>
      </c>
      <c r="L381" s="21" t="s">
        <v>663</v>
      </c>
      <c r="M381" s="1" t="s">
        <v>181</v>
      </c>
      <c r="N381" s="1"/>
      <c r="O381" s="1" t="s">
        <v>568</v>
      </c>
      <c r="P381" s="12" t="s">
        <v>1234</v>
      </c>
      <c r="Q381" s="1" t="s">
        <v>572</v>
      </c>
      <c r="R381" s="16" t="s">
        <v>1082</v>
      </c>
      <c r="S381" s="58" t="s">
        <v>573</v>
      </c>
      <c r="T381" s="23"/>
    </row>
    <row r="382" spans="1:20" ht="48" customHeight="1">
      <c r="A382" s="17">
        <v>342</v>
      </c>
      <c r="B382" s="1" t="s">
        <v>513</v>
      </c>
      <c r="C382" s="2">
        <v>40.067</v>
      </c>
      <c r="D382" s="2">
        <v>35.067</v>
      </c>
      <c r="E382" s="2">
        <v>28.993388</v>
      </c>
      <c r="F382" s="46" t="s">
        <v>997</v>
      </c>
      <c r="G382" s="47" t="s">
        <v>1087</v>
      </c>
      <c r="H382" s="2">
        <v>39.108</v>
      </c>
      <c r="I382" s="2">
        <v>27.395</v>
      </c>
      <c r="J382" s="2">
        <f t="shared" si="4"/>
        <v>-11.712999999999997</v>
      </c>
      <c r="K382" s="2">
        <v>-1.044</v>
      </c>
      <c r="L382" s="21" t="s">
        <v>663</v>
      </c>
      <c r="M382" s="1" t="s">
        <v>905</v>
      </c>
      <c r="N382" s="1"/>
      <c r="O382" s="1" t="s">
        <v>568</v>
      </c>
      <c r="P382" s="12" t="s">
        <v>1234</v>
      </c>
      <c r="Q382" s="1" t="s">
        <v>572</v>
      </c>
      <c r="R382" s="16" t="s">
        <v>1082</v>
      </c>
      <c r="S382" s="58" t="s">
        <v>573</v>
      </c>
      <c r="T382" s="23"/>
    </row>
    <row r="383" spans="1:20" ht="48" customHeight="1">
      <c r="A383" s="17">
        <v>343</v>
      </c>
      <c r="B383" s="1" t="s">
        <v>613</v>
      </c>
      <c r="C383" s="2">
        <v>18.707</v>
      </c>
      <c r="D383" s="2">
        <v>18.707</v>
      </c>
      <c r="E383" s="2">
        <v>16.329564</v>
      </c>
      <c r="F383" s="46" t="s">
        <v>336</v>
      </c>
      <c r="G383" s="47" t="s">
        <v>1033</v>
      </c>
      <c r="H383" s="2">
        <v>16.01</v>
      </c>
      <c r="I383" s="2">
        <v>16.01</v>
      </c>
      <c r="J383" s="2">
        <f t="shared" si="4"/>
        <v>0</v>
      </c>
      <c r="K383" s="2">
        <v>0</v>
      </c>
      <c r="L383" s="21" t="s">
        <v>336</v>
      </c>
      <c r="M383" s="1" t="s">
        <v>498</v>
      </c>
      <c r="N383" s="1"/>
      <c r="O383" s="1" t="s">
        <v>568</v>
      </c>
      <c r="P383" s="12" t="s">
        <v>1234</v>
      </c>
      <c r="Q383" s="1" t="s">
        <v>572</v>
      </c>
      <c r="R383" s="16" t="s">
        <v>1082</v>
      </c>
      <c r="S383" s="58" t="s">
        <v>573</v>
      </c>
      <c r="T383" s="23"/>
    </row>
    <row r="384" spans="1:20" ht="48.75" customHeight="1">
      <c r="A384" s="17">
        <v>344</v>
      </c>
      <c r="B384" s="1" t="s">
        <v>306</v>
      </c>
      <c r="C384" s="2">
        <v>38.714</v>
      </c>
      <c r="D384" s="2">
        <v>18.714</v>
      </c>
      <c r="E384" s="2">
        <v>4.2</v>
      </c>
      <c r="F384" s="46"/>
      <c r="G384" s="47" t="s">
        <v>1239</v>
      </c>
      <c r="H384" s="2">
        <v>0</v>
      </c>
      <c r="I384" s="2">
        <v>0</v>
      </c>
      <c r="J384" s="2">
        <f t="shared" si="4"/>
        <v>0</v>
      </c>
      <c r="K384" s="2">
        <v>0</v>
      </c>
      <c r="L384" s="21" t="s">
        <v>872</v>
      </c>
      <c r="M384" s="1" t="s">
        <v>1083</v>
      </c>
      <c r="N384" s="1"/>
      <c r="O384" s="1" t="s">
        <v>568</v>
      </c>
      <c r="P384" s="12" t="s">
        <v>1234</v>
      </c>
      <c r="Q384" s="1" t="s">
        <v>572</v>
      </c>
      <c r="R384" s="16" t="s">
        <v>1082</v>
      </c>
      <c r="S384" s="58" t="s">
        <v>1035</v>
      </c>
      <c r="T384" s="23"/>
    </row>
    <row r="385" spans="1:20" ht="48.75" customHeight="1">
      <c r="A385" s="17">
        <v>345</v>
      </c>
      <c r="B385" s="1" t="s">
        <v>1076</v>
      </c>
      <c r="C385" s="2">
        <v>17.986</v>
      </c>
      <c r="D385" s="2">
        <v>17.986</v>
      </c>
      <c r="E385" s="2">
        <v>12.22454</v>
      </c>
      <c r="F385" s="46"/>
      <c r="G385" s="47" t="s">
        <v>1239</v>
      </c>
      <c r="H385" s="2">
        <v>0</v>
      </c>
      <c r="I385" s="2">
        <v>0</v>
      </c>
      <c r="J385" s="2">
        <f t="shared" si="4"/>
        <v>0</v>
      </c>
      <c r="K385" s="2">
        <v>0</v>
      </c>
      <c r="L385" s="21" t="s">
        <v>872</v>
      </c>
      <c r="M385" s="1" t="s">
        <v>1083</v>
      </c>
      <c r="N385" s="1"/>
      <c r="O385" s="1" t="s">
        <v>568</v>
      </c>
      <c r="P385" s="12" t="s">
        <v>1234</v>
      </c>
      <c r="Q385" s="1" t="s">
        <v>572</v>
      </c>
      <c r="R385" s="16" t="s">
        <v>1082</v>
      </c>
      <c r="S385" s="58" t="s">
        <v>1035</v>
      </c>
      <c r="T385" s="23"/>
    </row>
    <row r="386" spans="1:20" ht="48" customHeight="1">
      <c r="A386" s="17">
        <v>346</v>
      </c>
      <c r="B386" s="1" t="s">
        <v>224</v>
      </c>
      <c r="C386" s="2">
        <v>36.68</v>
      </c>
      <c r="D386" s="2">
        <v>36.68</v>
      </c>
      <c r="E386" s="2">
        <v>32.638736</v>
      </c>
      <c r="F386" s="46" t="s">
        <v>997</v>
      </c>
      <c r="G386" s="47" t="s">
        <v>7</v>
      </c>
      <c r="H386" s="2">
        <v>52.279</v>
      </c>
      <c r="I386" s="2">
        <v>209.434</v>
      </c>
      <c r="J386" s="2">
        <f>I386-H386</f>
        <v>157.155</v>
      </c>
      <c r="K386" s="2">
        <v>-0.94</v>
      </c>
      <c r="L386" s="21" t="s">
        <v>663</v>
      </c>
      <c r="M386" s="1" t="s">
        <v>647</v>
      </c>
      <c r="N386" s="1"/>
      <c r="O386" s="1" t="s">
        <v>568</v>
      </c>
      <c r="P386" s="12" t="s">
        <v>1234</v>
      </c>
      <c r="Q386" s="1" t="s">
        <v>572</v>
      </c>
      <c r="R386" s="16" t="s">
        <v>1082</v>
      </c>
      <c r="S386" s="58" t="s">
        <v>573</v>
      </c>
      <c r="T386" s="23"/>
    </row>
    <row r="387" spans="1:20" ht="48" customHeight="1">
      <c r="A387" s="17">
        <v>347</v>
      </c>
      <c r="B387" s="1" t="s">
        <v>321</v>
      </c>
      <c r="C387" s="2">
        <v>79.359</v>
      </c>
      <c r="D387" s="2">
        <v>79.359</v>
      </c>
      <c r="E387" s="2">
        <v>53.870474</v>
      </c>
      <c r="F387" s="46" t="s">
        <v>997</v>
      </c>
      <c r="G387" s="47" t="s">
        <v>1087</v>
      </c>
      <c r="H387" s="2">
        <v>76.587</v>
      </c>
      <c r="I387" s="2">
        <v>87.874</v>
      </c>
      <c r="J387" s="2">
        <f t="shared" si="4"/>
        <v>11.286999999999992</v>
      </c>
      <c r="K387" s="2">
        <v>-1.877</v>
      </c>
      <c r="L387" s="21" t="s">
        <v>663</v>
      </c>
      <c r="M387" s="1" t="s">
        <v>906</v>
      </c>
      <c r="N387" s="1"/>
      <c r="O387" s="1" t="s">
        <v>568</v>
      </c>
      <c r="P387" s="12" t="s">
        <v>1234</v>
      </c>
      <c r="Q387" s="1" t="s">
        <v>572</v>
      </c>
      <c r="R387" s="16" t="s">
        <v>1082</v>
      </c>
      <c r="S387" s="58" t="s">
        <v>573</v>
      </c>
      <c r="T387" s="23"/>
    </row>
    <row r="388" spans="1:20" ht="48" customHeight="1">
      <c r="A388" s="17">
        <v>348</v>
      </c>
      <c r="B388" s="1" t="s">
        <v>322</v>
      </c>
      <c r="C388" s="2">
        <v>60.11</v>
      </c>
      <c r="D388" s="2">
        <v>60.11</v>
      </c>
      <c r="E388" s="2">
        <v>56.741943</v>
      </c>
      <c r="F388" s="46" t="s">
        <v>997</v>
      </c>
      <c r="G388" s="47" t="s">
        <v>7</v>
      </c>
      <c r="H388" s="2">
        <v>60.11</v>
      </c>
      <c r="I388" s="2">
        <v>41.739</v>
      </c>
      <c r="J388" s="2">
        <f t="shared" si="4"/>
        <v>-18.371000000000002</v>
      </c>
      <c r="K388" s="2">
        <v>-16.443</v>
      </c>
      <c r="L388" s="21" t="s">
        <v>663</v>
      </c>
      <c r="M388" s="1" t="s">
        <v>648</v>
      </c>
      <c r="N388" s="1"/>
      <c r="O388" s="1" t="s">
        <v>568</v>
      </c>
      <c r="P388" s="12" t="s">
        <v>1234</v>
      </c>
      <c r="Q388" s="1" t="s">
        <v>572</v>
      </c>
      <c r="R388" s="16" t="s">
        <v>1082</v>
      </c>
      <c r="S388" s="58" t="s">
        <v>573</v>
      </c>
      <c r="T388" s="23"/>
    </row>
    <row r="389" spans="1:20" ht="48" customHeight="1">
      <c r="A389" s="17">
        <v>349</v>
      </c>
      <c r="B389" s="1" t="s">
        <v>323</v>
      </c>
      <c r="C389" s="2">
        <v>5.071</v>
      </c>
      <c r="D389" s="2">
        <v>5.071</v>
      </c>
      <c r="E389" s="2">
        <v>0.830494</v>
      </c>
      <c r="F389" s="46" t="s">
        <v>336</v>
      </c>
      <c r="G389" s="47" t="s">
        <v>1028</v>
      </c>
      <c r="H389" s="2">
        <v>1.496</v>
      </c>
      <c r="I389" s="2">
        <v>1.388</v>
      </c>
      <c r="J389" s="2">
        <f t="shared" si="4"/>
        <v>-0.1080000000000001</v>
      </c>
      <c r="K389" s="2">
        <v>0</v>
      </c>
      <c r="L389" s="21" t="s">
        <v>336</v>
      </c>
      <c r="M389" s="1" t="s">
        <v>1083</v>
      </c>
      <c r="N389" s="1"/>
      <c r="O389" s="1" t="s">
        <v>568</v>
      </c>
      <c r="P389" s="12" t="s">
        <v>1234</v>
      </c>
      <c r="Q389" s="1" t="s">
        <v>572</v>
      </c>
      <c r="R389" s="16" t="s">
        <v>1082</v>
      </c>
      <c r="S389" s="58" t="s">
        <v>573</v>
      </c>
      <c r="T389" s="23"/>
    </row>
    <row r="390" spans="1:20" ht="48" customHeight="1">
      <c r="A390" s="17">
        <v>350</v>
      </c>
      <c r="B390" s="1" t="s">
        <v>324</v>
      </c>
      <c r="C390" s="2">
        <v>77.067</v>
      </c>
      <c r="D390" s="2">
        <v>77.067</v>
      </c>
      <c r="E390" s="2">
        <v>68.881084</v>
      </c>
      <c r="F390" s="46" t="s">
        <v>336</v>
      </c>
      <c r="G390" s="47" t="s">
        <v>1028</v>
      </c>
      <c r="H390" s="2">
        <v>62.701</v>
      </c>
      <c r="I390" s="2">
        <v>62.697</v>
      </c>
      <c r="J390" s="2">
        <f t="shared" si="4"/>
        <v>-0.003999999999997783</v>
      </c>
      <c r="K390" s="2">
        <v>0</v>
      </c>
      <c r="L390" s="21" t="s">
        <v>336</v>
      </c>
      <c r="M390" s="1" t="s">
        <v>1083</v>
      </c>
      <c r="N390" s="1"/>
      <c r="O390" s="1" t="s">
        <v>568</v>
      </c>
      <c r="P390" s="12" t="s">
        <v>1234</v>
      </c>
      <c r="Q390" s="1" t="s">
        <v>572</v>
      </c>
      <c r="R390" s="16" t="s">
        <v>1082</v>
      </c>
      <c r="S390" s="58" t="s">
        <v>573</v>
      </c>
      <c r="T390" s="23"/>
    </row>
    <row r="391" spans="1:20" ht="48.75" customHeight="1">
      <c r="A391" s="17">
        <v>351</v>
      </c>
      <c r="B391" s="1" t="s">
        <v>394</v>
      </c>
      <c r="C391" s="2">
        <v>28.852</v>
      </c>
      <c r="D391" s="2">
        <v>23.852</v>
      </c>
      <c r="E391" s="2">
        <v>8.923967</v>
      </c>
      <c r="F391" s="46" t="s">
        <v>996</v>
      </c>
      <c r="G391" s="47" t="s">
        <v>380</v>
      </c>
      <c r="H391" s="2">
        <v>20.288</v>
      </c>
      <c r="I391" s="2">
        <v>51.834</v>
      </c>
      <c r="J391" s="2">
        <f t="shared" si="4"/>
        <v>31.546000000000003</v>
      </c>
      <c r="K391" s="2">
        <v>-6.373</v>
      </c>
      <c r="L391" s="21" t="s">
        <v>663</v>
      </c>
      <c r="M391" s="1" t="s">
        <v>907</v>
      </c>
      <c r="N391" s="1"/>
      <c r="O391" s="1" t="s">
        <v>568</v>
      </c>
      <c r="P391" s="12" t="s">
        <v>1234</v>
      </c>
      <c r="Q391" s="1" t="s">
        <v>572</v>
      </c>
      <c r="R391" s="16" t="s">
        <v>1082</v>
      </c>
      <c r="S391" s="58" t="s">
        <v>573</v>
      </c>
      <c r="T391" s="23"/>
    </row>
    <row r="392" spans="1:20" ht="48.75" customHeight="1">
      <c r="A392" s="17">
        <v>352</v>
      </c>
      <c r="B392" s="1" t="s">
        <v>395</v>
      </c>
      <c r="C392" s="2">
        <v>15.909</v>
      </c>
      <c r="D392" s="2">
        <v>15.909</v>
      </c>
      <c r="E392" s="2">
        <v>2.471766</v>
      </c>
      <c r="F392" s="46" t="s">
        <v>996</v>
      </c>
      <c r="G392" s="47" t="s">
        <v>380</v>
      </c>
      <c r="H392" s="2">
        <v>7.989</v>
      </c>
      <c r="I392" s="2">
        <v>7.448</v>
      </c>
      <c r="J392" s="2">
        <f t="shared" si="4"/>
        <v>-0.5409999999999995</v>
      </c>
      <c r="K392" s="2">
        <v>-3.537</v>
      </c>
      <c r="L392" s="21" t="s">
        <v>663</v>
      </c>
      <c r="M392" s="1" t="s">
        <v>908</v>
      </c>
      <c r="N392" s="1"/>
      <c r="O392" s="1" t="s">
        <v>568</v>
      </c>
      <c r="P392" s="12" t="s">
        <v>1234</v>
      </c>
      <c r="Q392" s="1" t="s">
        <v>572</v>
      </c>
      <c r="R392" s="16" t="s">
        <v>1082</v>
      </c>
      <c r="S392" s="58" t="s">
        <v>573</v>
      </c>
      <c r="T392" s="23"/>
    </row>
    <row r="393" spans="1:20" ht="48" customHeight="1">
      <c r="A393" s="17">
        <v>353</v>
      </c>
      <c r="B393" s="1" t="s">
        <v>325</v>
      </c>
      <c r="C393" s="2">
        <v>2561.312</v>
      </c>
      <c r="D393" s="2">
        <v>2561.312</v>
      </c>
      <c r="E393" s="2">
        <v>2561.311855</v>
      </c>
      <c r="F393" s="46" t="s">
        <v>336</v>
      </c>
      <c r="G393" s="47" t="s">
        <v>88</v>
      </c>
      <c r="H393" s="2">
        <v>2560.429</v>
      </c>
      <c r="I393" s="2">
        <v>2559.464</v>
      </c>
      <c r="J393" s="2">
        <f t="shared" si="4"/>
        <v>-0.9650000000001455</v>
      </c>
      <c r="K393" s="2">
        <v>0</v>
      </c>
      <c r="L393" s="21" t="s">
        <v>336</v>
      </c>
      <c r="M393" s="1" t="s">
        <v>498</v>
      </c>
      <c r="N393" s="1"/>
      <c r="O393" s="1" t="s">
        <v>568</v>
      </c>
      <c r="P393" s="12" t="s">
        <v>1234</v>
      </c>
      <c r="Q393" s="1" t="s">
        <v>572</v>
      </c>
      <c r="R393" s="16" t="s">
        <v>1082</v>
      </c>
      <c r="S393" s="58" t="s">
        <v>573</v>
      </c>
      <c r="T393" s="23"/>
    </row>
    <row r="394" spans="1:20" ht="48" customHeight="1">
      <c r="A394" s="17">
        <v>354</v>
      </c>
      <c r="B394" s="1" t="s">
        <v>326</v>
      </c>
      <c r="C394" s="2">
        <v>45.102</v>
      </c>
      <c r="D394" s="2">
        <v>45.102</v>
      </c>
      <c r="E394" s="2">
        <v>45.102</v>
      </c>
      <c r="F394" s="46" t="s">
        <v>336</v>
      </c>
      <c r="G394" s="47" t="s">
        <v>89</v>
      </c>
      <c r="H394" s="2">
        <v>45.102</v>
      </c>
      <c r="I394" s="2">
        <v>45.102</v>
      </c>
      <c r="J394" s="2">
        <f t="shared" si="4"/>
        <v>0</v>
      </c>
      <c r="K394" s="2">
        <v>0</v>
      </c>
      <c r="L394" s="21" t="s">
        <v>336</v>
      </c>
      <c r="M394" s="1" t="s">
        <v>498</v>
      </c>
      <c r="N394" s="1"/>
      <c r="O394" s="1" t="s">
        <v>568</v>
      </c>
      <c r="P394" s="12" t="s">
        <v>1234</v>
      </c>
      <c r="Q394" s="1" t="s">
        <v>572</v>
      </c>
      <c r="R394" s="16" t="s">
        <v>1082</v>
      </c>
      <c r="S394" s="58" t="s">
        <v>573</v>
      </c>
      <c r="T394" s="23"/>
    </row>
    <row r="395" spans="1:20" ht="75" customHeight="1">
      <c r="A395" s="17">
        <v>355</v>
      </c>
      <c r="B395" s="1" t="s">
        <v>486</v>
      </c>
      <c r="C395" s="2">
        <v>35.579</v>
      </c>
      <c r="D395" s="2">
        <v>35.579</v>
      </c>
      <c r="E395" s="2">
        <v>16.533807</v>
      </c>
      <c r="F395" s="46"/>
      <c r="G395" s="47" t="s">
        <v>1239</v>
      </c>
      <c r="H395" s="2">
        <v>0</v>
      </c>
      <c r="I395" s="2">
        <v>0</v>
      </c>
      <c r="J395" s="2">
        <f t="shared" si="4"/>
        <v>0</v>
      </c>
      <c r="K395" s="2">
        <v>0</v>
      </c>
      <c r="L395" s="21" t="s">
        <v>872</v>
      </c>
      <c r="M395" s="1" t="s">
        <v>1083</v>
      </c>
      <c r="N395" s="1"/>
      <c r="O395" s="1" t="s">
        <v>568</v>
      </c>
      <c r="P395" s="12" t="s">
        <v>1234</v>
      </c>
      <c r="Q395" s="1" t="s">
        <v>572</v>
      </c>
      <c r="R395" s="16" t="s">
        <v>1082</v>
      </c>
      <c r="S395" s="58" t="s">
        <v>688</v>
      </c>
      <c r="T395" s="23"/>
    </row>
    <row r="396" spans="1:20" ht="75" customHeight="1">
      <c r="A396" s="17">
        <v>356</v>
      </c>
      <c r="B396" s="1" t="s">
        <v>487</v>
      </c>
      <c r="C396" s="2">
        <v>116.875</v>
      </c>
      <c r="D396" s="2">
        <v>72.985</v>
      </c>
      <c r="E396" s="2">
        <v>66.608</v>
      </c>
      <c r="F396" s="46"/>
      <c r="G396" s="47" t="s">
        <v>1298</v>
      </c>
      <c r="H396" s="2">
        <v>0</v>
      </c>
      <c r="I396" s="2">
        <v>0</v>
      </c>
      <c r="J396" s="2">
        <f aca="true" t="shared" si="6" ref="J396:J463">I396-H396</f>
        <v>0</v>
      </c>
      <c r="K396" s="2">
        <v>0</v>
      </c>
      <c r="L396" s="21" t="s">
        <v>872</v>
      </c>
      <c r="M396" s="1" t="s">
        <v>1083</v>
      </c>
      <c r="N396" s="1"/>
      <c r="O396" s="1" t="s">
        <v>568</v>
      </c>
      <c r="P396" s="12" t="s">
        <v>1234</v>
      </c>
      <c r="Q396" s="1" t="s">
        <v>572</v>
      </c>
      <c r="R396" s="16" t="s">
        <v>1082</v>
      </c>
      <c r="S396" s="58" t="s">
        <v>688</v>
      </c>
      <c r="T396" s="23"/>
    </row>
    <row r="397" spans="1:20" ht="71.25" customHeight="1">
      <c r="A397" s="17">
        <v>357</v>
      </c>
      <c r="B397" s="1" t="s">
        <v>344</v>
      </c>
      <c r="C397" s="2">
        <v>9478.518</v>
      </c>
      <c r="D397" s="2">
        <v>9478.518</v>
      </c>
      <c r="E397" s="2">
        <v>9478.518</v>
      </c>
      <c r="F397" s="46" t="s">
        <v>997</v>
      </c>
      <c r="G397" s="47" t="s">
        <v>1031</v>
      </c>
      <c r="H397" s="2">
        <v>9322.578</v>
      </c>
      <c r="I397" s="2">
        <v>8967.39</v>
      </c>
      <c r="J397" s="2">
        <f t="shared" si="6"/>
        <v>-355.1880000000001</v>
      </c>
      <c r="K397" s="2">
        <v>-65.795</v>
      </c>
      <c r="L397" s="21" t="s">
        <v>663</v>
      </c>
      <c r="M397" s="1" t="s">
        <v>766</v>
      </c>
      <c r="N397" s="1"/>
      <c r="O397" s="1" t="s">
        <v>568</v>
      </c>
      <c r="P397" s="12" t="s">
        <v>546</v>
      </c>
      <c r="Q397" s="1" t="s">
        <v>214</v>
      </c>
      <c r="R397" s="16" t="s">
        <v>1082</v>
      </c>
      <c r="S397" s="58" t="s">
        <v>1177</v>
      </c>
      <c r="T397" s="23"/>
    </row>
    <row r="398" spans="1:20" ht="69" customHeight="1">
      <c r="A398" s="17">
        <v>358</v>
      </c>
      <c r="B398" s="1" t="s">
        <v>1178</v>
      </c>
      <c r="C398" s="2">
        <v>57</v>
      </c>
      <c r="D398" s="2">
        <v>155.91</v>
      </c>
      <c r="E398" s="2">
        <v>155.91</v>
      </c>
      <c r="F398" s="46" t="s">
        <v>997</v>
      </c>
      <c r="G398" s="47" t="s">
        <v>377</v>
      </c>
      <c r="H398" s="2">
        <v>200</v>
      </c>
      <c r="I398" s="2">
        <v>198.306</v>
      </c>
      <c r="J398" s="2">
        <f t="shared" si="6"/>
        <v>-1.6939999999999884</v>
      </c>
      <c r="K398" s="2">
        <v>0</v>
      </c>
      <c r="L398" s="21" t="s">
        <v>664</v>
      </c>
      <c r="M398" s="1" t="s">
        <v>182</v>
      </c>
      <c r="N398" s="1"/>
      <c r="O398" s="1" t="s">
        <v>568</v>
      </c>
      <c r="P398" s="12" t="s">
        <v>546</v>
      </c>
      <c r="Q398" s="1" t="s">
        <v>214</v>
      </c>
      <c r="R398" s="16" t="s">
        <v>1082</v>
      </c>
      <c r="S398" s="58" t="s">
        <v>416</v>
      </c>
      <c r="T398" s="24"/>
    </row>
    <row r="399" spans="1:20" ht="93" customHeight="1">
      <c r="A399" s="17">
        <v>359</v>
      </c>
      <c r="B399" s="1" t="s">
        <v>574</v>
      </c>
      <c r="C399" s="2">
        <v>291.645</v>
      </c>
      <c r="D399" s="2">
        <v>57.675339</v>
      </c>
      <c r="E399" s="2">
        <v>57.675339</v>
      </c>
      <c r="F399" s="46"/>
      <c r="G399" s="47" t="s">
        <v>1298</v>
      </c>
      <c r="H399" s="2">
        <v>0</v>
      </c>
      <c r="I399" s="2">
        <v>0</v>
      </c>
      <c r="J399" s="2">
        <f t="shared" si="6"/>
        <v>0</v>
      </c>
      <c r="K399" s="2">
        <v>0</v>
      </c>
      <c r="L399" s="21" t="s">
        <v>872</v>
      </c>
      <c r="M399" s="1" t="s">
        <v>1083</v>
      </c>
      <c r="N399" s="1"/>
      <c r="O399" s="1" t="s">
        <v>568</v>
      </c>
      <c r="P399" s="12" t="s">
        <v>546</v>
      </c>
      <c r="Q399" s="1" t="s">
        <v>214</v>
      </c>
      <c r="R399" s="16" t="s">
        <v>1082</v>
      </c>
      <c r="S399" s="58" t="s">
        <v>857</v>
      </c>
      <c r="T399" s="24"/>
    </row>
    <row r="400" spans="1:20" ht="48" customHeight="1">
      <c r="A400" s="17">
        <v>360</v>
      </c>
      <c r="B400" s="1" t="s">
        <v>1179</v>
      </c>
      <c r="C400" s="2">
        <v>101.185</v>
      </c>
      <c r="D400" s="2">
        <v>109.568</v>
      </c>
      <c r="E400" s="2">
        <v>51.224</v>
      </c>
      <c r="F400" s="46" t="s">
        <v>336</v>
      </c>
      <c r="G400" s="47" t="s">
        <v>1028</v>
      </c>
      <c r="H400" s="2">
        <v>90.005</v>
      </c>
      <c r="I400" s="2">
        <v>90.005</v>
      </c>
      <c r="J400" s="2">
        <f t="shared" si="6"/>
        <v>0</v>
      </c>
      <c r="K400" s="2">
        <v>0</v>
      </c>
      <c r="L400" s="21" t="s">
        <v>336</v>
      </c>
      <c r="M400" s="1" t="s">
        <v>1083</v>
      </c>
      <c r="N400" s="1"/>
      <c r="O400" s="1" t="s">
        <v>568</v>
      </c>
      <c r="P400" s="12" t="s">
        <v>543</v>
      </c>
      <c r="Q400" s="1" t="s">
        <v>584</v>
      </c>
      <c r="R400" s="16" t="s">
        <v>1082</v>
      </c>
      <c r="S400" s="58" t="s">
        <v>1255</v>
      </c>
      <c r="T400" s="23"/>
    </row>
    <row r="401" spans="1:20" ht="48" customHeight="1">
      <c r="A401" s="17">
        <v>361</v>
      </c>
      <c r="B401" s="1" t="s">
        <v>329</v>
      </c>
      <c r="C401" s="2">
        <v>119.062</v>
      </c>
      <c r="D401" s="2">
        <v>119.062</v>
      </c>
      <c r="E401" s="2">
        <v>83.827518</v>
      </c>
      <c r="F401" s="46" t="s">
        <v>997</v>
      </c>
      <c r="G401" s="47" t="s">
        <v>1087</v>
      </c>
      <c r="H401" s="2">
        <v>97.436</v>
      </c>
      <c r="I401" s="2">
        <v>88.53</v>
      </c>
      <c r="J401" s="2">
        <f t="shared" si="6"/>
        <v>-8.906000000000006</v>
      </c>
      <c r="K401" s="2">
        <v>-0.559</v>
      </c>
      <c r="L401" s="21" t="s">
        <v>663</v>
      </c>
      <c r="M401" s="1" t="s">
        <v>909</v>
      </c>
      <c r="N401" s="1"/>
      <c r="O401" s="1" t="s">
        <v>568</v>
      </c>
      <c r="P401" s="12" t="s">
        <v>1235</v>
      </c>
      <c r="Q401" s="1" t="s">
        <v>926</v>
      </c>
      <c r="R401" s="16" t="s">
        <v>1082</v>
      </c>
      <c r="S401" s="58" t="s">
        <v>930</v>
      </c>
      <c r="T401" s="23"/>
    </row>
    <row r="402" spans="1:20" ht="48" customHeight="1">
      <c r="A402" s="17">
        <v>362</v>
      </c>
      <c r="B402" s="1" t="s">
        <v>408</v>
      </c>
      <c r="C402" s="2">
        <v>114.462</v>
      </c>
      <c r="D402" s="2">
        <v>114.462</v>
      </c>
      <c r="E402" s="2">
        <v>100.746847</v>
      </c>
      <c r="F402" s="46" t="s">
        <v>1096</v>
      </c>
      <c r="G402" s="47" t="s">
        <v>554</v>
      </c>
      <c r="H402" s="2">
        <v>98.226</v>
      </c>
      <c r="I402" s="2">
        <v>0</v>
      </c>
      <c r="J402" s="2">
        <f t="shared" si="6"/>
        <v>-98.226</v>
      </c>
      <c r="K402" s="2">
        <v>-98.226</v>
      </c>
      <c r="L402" s="21" t="s">
        <v>1096</v>
      </c>
      <c r="M402" s="1" t="s">
        <v>1096</v>
      </c>
      <c r="N402" s="1"/>
      <c r="O402" s="1" t="s">
        <v>568</v>
      </c>
      <c r="P402" s="12" t="s">
        <v>1235</v>
      </c>
      <c r="Q402" s="1" t="s">
        <v>926</v>
      </c>
      <c r="R402" s="16" t="s">
        <v>1082</v>
      </c>
      <c r="S402" s="58" t="s">
        <v>930</v>
      </c>
      <c r="T402" s="23"/>
    </row>
    <row r="403" spans="1:20" ht="48" customHeight="1">
      <c r="A403" s="17">
        <v>363</v>
      </c>
      <c r="B403" s="1" t="s">
        <v>973</v>
      </c>
      <c r="C403" s="2">
        <v>249.46</v>
      </c>
      <c r="D403" s="2">
        <v>249.46</v>
      </c>
      <c r="E403" s="2">
        <v>202.337143</v>
      </c>
      <c r="F403" s="46" t="s">
        <v>1096</v>
      </c>
      <c r="G403" s="47" t="s">
        <v>554</v>
      </c>
      <c r="H403" s="2">
        <v>205.918</v>
      </c>
      <c r="I403" s="2">
        <v>0</v>
      </c>
      <c r="J403" s="2">
        <f t="shared" si="6"/>
        <v>-205.918</v>
      </c>
      <c r="K403" s="2">
        <v>-205.918</v>
      </c>
      <c r="L403" s="21" t="s">
        <v>1096</v>
      </c>
      <c r="M403" s="1" t="s">
        <v>1096</v>
      </c>
      <c r="N403" s="1"/>
      <c r="O403" s="1" t="s">
        <v>568</v>
      </c>
      <c r="P403" s="12" t="s">
        <v>1235</v>
      </c>
      <c r="Q403" s="1" t="s">
        <v>926</v>
      </c>
      <c r="R403" s="16" t="s">
        <v>1082</v>
      </c>
      <c r="S403" s="58" t="s">
        <v>930</v>
      </c>
      <c r="T403" s="23"/>
    </row>
    <row r="404" spans="1:20" ht="48" customHeight="1">
      <c r="A404" s="17">
        <v>364</v>
      </c>
      <c r="B404" s="1" t="s">
        <v>696</v>
      </c>
      <c r="C404" s="2">
        <v>270.512</v>
      </c>
      <c r="D404" s="2">
        <v>270.512</v>
      </c>
      <c r="E404" s="2">
        <v>270.911719</v>
      </c>
      <c r="F404" s="46" t="s">
        <v>997</v>
      </c>
      <c r="G404" s="47" t="s">
        <v>7</v>
      </c>
      <c r="H404" s="2">
        <v>214.527</v>
      </c>
      <c r="I404" s="2">
        <v>219.599</v>
      </c>
      <c r="J404" s="2">
        <f t="shared" si="6"/>
        <v>5.072000000000003</v>
      </c>
      <c r="K404" s="2">
        <v>-0.319</v>
      </c>
      <c r="L404" s="21" t="s">
        <v>663</v>
      </c>
      <c r="M404" s="1" t="s">
        <v>183</v>
      </c>
      <c r="N404" s="1"/>
      <c r="O404" s="1" t="s">
        <v>568</v>
      </c>
      <c r="P404" s="12" t="s">
        <v>1235</v>
      </c>
      <c r="Q404" s="1" t="s">
        <v>926</v>
      </c>
      <c r="R404" s="16" t="s">
        <v>1082</v>
      </c>
      <c r="S404" s="58" t="s">
        <v>930</v>
      </c>
      <c r="T404" s="23"/>
    </row>
    <row r="405" spans="1:20" ht="48" customHeight="1">
      <c r="A405" s="17">
        <v>365</v>
      </c>
      <c r="B405" s="1" t="s">
        <v>697</v>
      </c>
      <c r="C405" s="2">
        <v>203.152</v>
      </c>
      <c r="D405" s="2">
        <v>203.152</v>
      </c>
      <c r="E405" s="2">
        <v>146.810371</v>
      </c>
      <c r="F405" s="46"/>
      <c r="G405" s="47" t="s">
        <v>1239</v>
      </c>
      <c r="H405" s="2">
        <v>0</v>
      </c>
      <c r="I405" s="2">
        <v>0</v>
      </c>
      <c r="J405" s="2">
        <f>I405-H405</f>
        <v>0</v>
      </c>
      <c r="K405" s="2">
        <v>0</v>
      </c>
      <c r="L405" s="21" t="s">
        <v>872</v>
      </c>
      <c r="M405" s="1" t="s">
        <v>1083</v>
      </c>
      <c r="N405" s="1"/>
      <c r="O405" s="1" t="s">
        <v>568</v>
      </c>
      <c r="P405" s="12" t="s">
        <v>1235</v>
      </c>
      <c r="Q405" s="1" t="s">
        <v>926</v>
      </c>
      <c r="R405" s="16" t="s">
        <v>1082</v>
      </c>
      <c r="S405" s="58" t="s">
        <v>930</v>
      </c>
      <c r="T405" s="23"/>
    </row>
    <row r="406" spans="1:20" ht="48.75" customHeight="1">
      <c r="A406" s="17">
        <v>366</v>
      </c>
      <c r="B406" s="1" t="s">
        <v>114</v>
      </c>
      <c r="C406" s="2">
        <v>36.597</v>
      </c>
      <c r="D406" s="2">
        <v>22.233</v>
      </c>
      <c r="E406" s="2">
        <v>1.41164</v>
      </c>
      <c r="F406" s="46" t="s">
        <v>996</v>
      </c>
      <c r="G406" s="47" t="s">
        <v>380</v>
      </c>
      <c r="H406" s="2">
        <v>32.937</v>
      </c>
      <c r="I406" s="2">
        <v>22.862</v>
      </c>
      <c r="J406" s="2">
        <f t="shared" si="6"/>
        <v>-10.075</v>
      </c>
      <c r="K406" s="2">
        <v>-10.075</v>
      </c>
      <c r="L406" s="21" t="s">
        <v>663</v>
      </c>
      <c r="M406" s="1" t="s">
        <v>184</v>
      </c>
      <c r="N406" s="1"/>
      <c r="O406" s="1" t="s">
        <v>568</v>
      </c>
      <c r="P406" s="12" t="s">
        <v>1235</v>
      </c>
      <c r="Q406" s="1" t="s">
        <v>926</v>
      </c>
      <c r="R406" s="16" t="s">
        <v>1082</v>
      </c>
      <c r="S406" s="58" t="s">
        <v>1103</v>
      </c>
      <c r="T406" s="23"/>
    </row>
    <row r="407" spans="1:20" ht="48.75" customHeight="1">
      <c r="A407" s="17">
        <v>367</v>
      </c>
      <c r="B407" s="1" t="s">
        <v>1077</v>
      </c>
      <c r="C407" s="2">
        <v>19.212</v>
      </c>
      <c r="D407" s="2">
        <v>19.212</v>
      </c>
      <c r="E407" s="2">
        <v>14.024333</v>
      </c>
      <c r="F407" s="46"/>
      <c r="G407" s="47" t="s">
        <v>1239</v>
      </c>
      <c r="H407" s="2">
        <v>0</v>
      </c>
      <c r="I407" s="2">
        <v>0</v>
      </c>
      <c r="J407" s="2">
        <f>I407-H407</f>
        <v>0</v>
      </c>
      <c r="K407" s="2">
        <v>0</v>
      </c>
      <c r="L407" s="21" t="s">
        <v>872</v>
      </c>
      <c r="M407" s="1" t="s">
        <v>1083</v>
      </c>
      <c r="N407" s="1"/>
      <c r="O407" s="1" t="s">
        <v>568</v>
      </c>
      <c r="P407" s="12" t="s">
        <v>1235</v>
      </c>
      <c r="Q407" s="1" t="s">
        <v>926</v>
      </c>
      <c r="R407" s="16" t="s">
        <v>1082</v>
      </c>
      <c r="S407" s="58" t="s">
        <v>1103</v>
      </c>
      <c r="T407" s="23"/>
    </row>
    <row r="408" spans="1:20" ht="48" customHeight="1">
      <c r="A408" s="17">
        <v>368</v>
      </c>
      <c r="B408" s="1" t="s">
        <v>703</v>
      </c>
      <c r="C408" s="2">
        <v>63.324</v>
      </c>
      <c r="D408" s="2">
        <v>63.324</v>
      </c>
      <c r="E408" s="2">
        <v>63.298</v>
      </c>
      <c r="F408" s="46" t="s">
        <v>336</v>
      </c>
      <c r="G408" s="47" t="s">
        <v>910</v>
      </c>
      <c r="H408" s="2">
        <v>63.324</v>
      </c>
      <c r="I408" s="2">
        <v>63.936</v>
      </c>
      <c r="J408" s="2">
        <f>I408-H408</f>
        <v>0.6120000000000019</v>
      </c>
      <c r="K408" s="2">
        <v>0</v>
      </c>
      <c r="L408" s="21" t="s">
        <v>336</v>
      </c>
      <c r="M408" s="1" t="s">
        <v>498</v>
      </c>
      <c r="N408" s="1"/>
      <c r="O408" s="1" t="s">
        <v>568</v>
      </c>
      <c r="P408" s="12" t="s">
        <v>1235</v>
      </c>
      <c r="Q408" s="1" t="s">
        <v>926</v>
      </c>
      <c r="R408" s="16" t="s">
        <v>1082</v>
      </c>
      <c r="S408" s="58" t="s">
        <v>930</v>
      </c>
      <c r="T408" s="23"/>
    </row>
    <row r="409" spans="1:20" ht="48.75" customHeight="1">
      <c r="A409" s="17">
        <v>369</v>
      </c>
      <c r="B409" s="1" t="s">
        <v>1274</v>
      </c>
      <c r="C409" s="2">
        <v>570.993</v>
      </c>
      <c r="D409" s="2">
        <v>570.993</v>
      </c>
      <c r="E409" s="2">
        <v>445.032447</v>
      </c>
      <c r="F409" s="46" t="s">
        <v>997</v>
      </c>
      <c r="G409" s="47" t="s">
        <v>7</v>
      </c>
      <c r="H409" s="2">
        <v>581.598</v>
      </c>
      <c r="I409" s="2">
        <v>708.947</v>
      </c>
      <c r="J409" s="2">
        <f t="shared" si="6"/>
        <v>127.34900000000005</v>
      </c>
      <c r="K409" s="2">
        <v>-362.347</v>
      </c>
      <c r="L409" s="21" t="s">
        <v>663</v>
      </c>
      <c r="M409" s="1" t="s">
        <v>267</v>
      </c>
      <c r="N409" s="1"/>
      <c r="O409" s="1" t="s">
        <v>568</v>
      </c>
      <c r="P409" s="12" t="s">
        <v>1236</v>
      </c>
      <c r="Q409" s="1" t="s">
        <v>704</v>
      </c>
      <c r="R409" s="16" t="s">
        <v>1082</v>
      </c>
      <c r="S409" s="58" t="s">
        <v>630</v>
      </c>
      <c r="T409" s="23"/>
    </row>
    <row r="410" spans="1:20" ht="48" customHeight="1">
      <c r="A410" s="17">
        <v>370</v>
      </c>
      <c r="B410" s="1" t="s">
        <v>837</v>
      </c>
      <c r="C410" s="2">
        <v>194.935</v>
      </c>
      <c r="D410" s="2">
        <v>194.935</v>
      </c>
      <c r="E410" s="2">
        <v>194.933816</v>
      </c>
      <c r="F410" s="46" t="s">
        <v>1096</v>
      </c>
      <c r="G410" s="47" t="s">
        <v>345</v>
      </c>
      <c r="H410" s="2">
        <v>136.676</v>
      </c>
      <c r="I410" s="2">
        <v>0</v>
      </c>
      <c r="J410" s="2">
        <f t="shared" si="6"/>
        <v>-136.676</v>
      </c>
      <c r="K410" s="2">
        <v>-136.676</v>
      </c>
      <c r="L410" s="21" t="s">
        <v>1096</v>
      </c>
      <c r="M410" s="1" t="s">
        <v>1096</v>
      </c>
      <c r="N410" s="1"/>
      <c r="O410" s="1" t="s">
        <v>568</v>
      </c>
      <c r="P410" s="12" t="s">
        <v>1236</v>
      </c>
      <c r="Q410" s="1" t="s">
        <v>704</v>
      </c>
      <c r="R410" s="16" t="s">
        <v>1082</v>
      </c>
      <c r="S410" s="58" t="s">
        <v>666</v>
      </c>
      <c r="T410" s="23"/>
    </row>
    <row r="411" spans="1:20" ht="48" customHeight="1">
      <c r="A411" s="17">
        <v>371</v>
      </c>
      <c r="B411" s="1" t="s">
        <v>689</v>
      </c>
      <c r="C411" s="2">
        <v>50.61</v>
      </c>
      <c r="D411" s="2">
        <v>50.61</v>
      </c>
      <c r="E411" s="2">
        <v>38.833249</v>
      </c>
      <c r="F411" s="46" t="s">
        <v>1096</v>
      </c>
      <c r="G411" s="47" t="s">
        <v>554</v>
      </c>
      <c r="H411" s="2">
        <v>44.591</v>
      </c>
      <c r="I411" s="2">
        <v>0</v>
      </c>
      <c r="J411" s="2">
        <f t="shared" si="6"/>
        <v>-44.591</v>
      </c>
      <c r="K411" s="2">
        <v>-44.591</v>
      </c>
      <c r="L411" s="21" t="s">
        <v>1096</v>
      </c>
      <c r="M411" s="1" t="s">
        <v>1096</v>
      </c>
      <c r="N411" s="1"/>
      <c r="O411" s="1" t="s">
        <v>568</v>
      </c>
      <c r="P411" s="12" t="s">
        <v>1236</v>
      </c>
      <c r="Q411" s="1" t="s">
        <v>704</v>
      </c>
      <c r="R411" s="16" t="s">
        <v>1082</v>
      </c>
      <c r="S411" s="58" t="s">
        <v>666</v>
      </c>
      <c r="T411" s="23"/>
    </row>
    <row r="412" spans="1:20" ht="48.75" customHeight="1">
      <c r="A412" s="17">
        <v>372</v>
      </c>
      <c r="B412" s="1" t="s">
        <v>631</v>
      </c>
      <c r="C412" s="2">
        <v>25.58</v>
      </c>
      <c r="D412" s="2">
        <v>25.58</v>
      </c>
      <c r="E412" s="2">
        <v>29.231259</v>
      </c>
      <c r="F412" s="46" t="s">
        <v>1096</v>
      </c>
      <c r="G412" s="47" t="s">
        <v>554</v>
      </c>
      <c r="H412" s="2">
        <v>19.253</v>
      </c>
      <c r="I412" s="2">
        <v>0</v>
      </c>
      <c r="J412" s="2">
        <f t="shared" si="6"/>
        <v>-19.253</v>
      </c>
      <c r="K412" s="2">
        <v>-19.253</v>
      </c>
      <c r="L412" s="21" t="s">
        <v>1096</v>
      </c>
      <c r="M412" s="1" t="s">
        <v>1096</v>
      </c>
      <c r="N412" s="1"/>
      <c r="O412" s="1" t="s">
        <v>568</v>
      </c>
      <c r="P412" s="12" t="s">
        <v>1236</v>
      </c>
      <c r="Q412" s="1" t="s">
        <v>704</v>
      </c>
      <c r="R412" s="16" t="s">
        <v>1082</v>
      </c>
      <c r="S412" s="58" t="s">
        <v>630</v>
      </c>
      <c r="T412" s="23"/>
    </row>
    <row r="413" spans="1:20" ht="48" customHeight="1">
      <c r="A413" s="17">
        <v>373</v>
      </c>
      <c r="B413" s="1" t="s">
        <v>667</v>
      </c>
      <c r="C413" s="2">
        <v>124.335</v>
      </c>
      <c r="D413" s="2">
        <v>124.335</v>
      </c>
      <c r="E413" s="2">
        <v>124.335</v>
      </c>
      <c r="F413" s="46"/>
      <c r="G413" s="47" t="s">
        <v>1239</v>
      </c>
      <c r="H413" s="2">
        <v>0</v>
      </c>
      <c r="I413" s="2">
        <v>0</v>
      </c>
      <c r="J413" s="2">
        <f>I413-H413</f>
        <v>0</v>
      </c>
      <c r="K413" s="2">
        <v>0</v>
      </c>
      <c r="L413" s="21" t="s">
        <v>872</v>
      </c>
      <c r="M413" s="47" t="s">
        <v>1083</v>
      </c>
      <c r="N413" s="1"/>
      <c r="O413" s="1" t="s">
        <v>568</v>
      </c>
      <c r="P413" s="12" t="s">
        <v>1236</v>
      </c>
      <c r="Q413" s="1" t="s">
        <v>704</v>
      </c>
      <c r="R413" s="16" t="s">
        <v>1082</v>
      </c>
      <c r="S413" s="58" t="s">
        <v>666</v>
      </c>
      <c r="T413" s="23"/>
    </row>
    <row r="414" spans="1:20" ht="48" customHeight="1">
      <c r="A414" s="17">
        <v>374</v>
      </c>
      <c r="B414" s="1" t="s">
        <v>747</v>
      </c>
      <c r="C414" s="2">
        <v>501.8</v>
      </c>
      <c r="D414" s="2">
        <v>501.8</v>
      </c>
      <c r="E414" s="2">
        <v>501.8</v>
      </c>
      <c r="F414" s="46" t="s">
        <v>336</v>
      </c>
      <c r="G414" s="47" t="s">
        <v>89</v>
      </c>
      <c r="H414" s="2">
        <v>501.8</v>
      </c>
      <c r="I414" s="2">
        <v>501.8</v>
      </c>
      <c r="J414" s="2">
        <f t="shared" si="6"/>
        <v>0</v>
      </c>
      <c r="K414" s="2">
        <v>0</v>
      </c>
      <c r="L414" s="21" t="s">
        <v>336</v>
      </c>
      <c r="M414" s="1" t="s">
        <v>498</v>
      </c>
      <c r="N414" s="1"/>
      <c r="O414" s="1" t="s">
        <v>568</v>
      </c>
      <c r="P414" s="12" t="s">
        <v>1236</v>
      </c>
      <c r="Q414" s="1" t="s">
        <v>704</v>
      </c>
      <c r="R414" s="16" t="s">
        <v>1082</v>
      </c>
      <c r="S414" s="58" t="s">
        <v>666</v>
      </c>
      <c r="T414" s="23"/>
    </row>
    <row r="415" spans="1:20" ht="48" customHeight="1">
      <c r="A415" s="17">
        <v>375</v>
      </c>
      <c r="B415" s="1" t="s">
        <v>512</v>
      </c>
      <c r="C415" s="2">
        <v>34.952</v>
      </c>
      <c r="D415" s="2">
        <v>34.952</v>
      </c>
      <c r="E415" s="2">
        <v>26.246911</v>
      </c>
      <c r="F415" s="46" t="s">
        <v>997</v>
      </c>
      <c r="G415" s="47" t="s">
        <v>1087</v>
      </c>
      <c r="H415" s="2">
        <v>38.375</v>
      </c>
      <c r="I415" s="2">
        <v>37.17</v>
      </c>
      <c r="J415" s="2">
        <f t="shared" si="6"/>
        <v>-1.2049999999999983</v>
      </c>
      <c r="K415" s="2">
        <v>-1.903</v>
      </c>
      <c r="L415" s="21" t="s">
        <v>663</v>
      </c>
      <c r="M415" s="1" t="s">
        <v>268</v>
      </c>
      <c r="N415" s="1"/>
      <c r="O415" s="1" t="s">
        <v>568</v>
      </c>
      <c r="P415" s="12" t="s">
        <v>1236</v>
      </c>
      <c r="Q415" s="1" t="s">
        <v>704</v>
      </c>
      <c r="R415" s="16" t="s">
        <v>1082</v>
      </c>
      <c r="S415" s="58" t="s">
        <v>666</v>
      </c>
      <c r="T415" s="23"/>
    </row>
    <row r="416" spans="1:20" ht="48" customHeight="1">
      <c r="A416" s="17">
        <v>376</v>
      </c>
      <c r="B416" s="1" t="s">
        <v>748</v>
      </c>
      <c r="C416" s="2">
        <v>18.577</v>
      </c>
      <c r="D416" s="2">
        <v>32.5735</v>
      </c>
      <c r="E416" s="2">
        <v>25.105982</v>
      </c>
      <c r="F416" s="46" t="s">
        <v>997</v>
      </c>
      <c r="G416" s="47" t="s">
        <v>1087</v>
      </c>
      <c r="H416" s="2">
        <v>12.968</v>
      </c>
      <c r="I416" s="2">
        <v>12.141</v>
      </c>
      <c r="J416" s="2">
        <f t="shared" si="6"/>
        <v>-0.827</v>
      </c>
      <c r="K416" s="2">
        <v>-0.827</v>
      </c>
      <c r="L416" s="21" t="s">
        <v>663</v>
      </c>
      <c r="M416" s="1" t="s">
        <v>185</v>
      </c>
      <c r="N416" s="1"/>
      <c r="O416" s="1" t="s">
        <v>568</v>
      </c>
      <c r="P416" s="12" t="s">
        <v>1236</v>
      </c>
      <c r="Q416" s="1" t="s">
        <v>704</v>
      </c>
      <c r="R416" s="16" t="s">
        <v>1082</v>
      </c>
      <c r="S416" s="58" t="s">
        <v>666</v>
      </c>
      <c r="T416" s="23"/>
    </row>
    <row r="417" spans="1:20" ht="48.75" customHeight="1">
      <c r="A417" s="17">
        <v>377</v>
      </c>
      <c r="B417" s="1" t="s">
        <v>690</v>
      </c>
      <c r="C417" s="2">
        <v>10.938</v>
      </c>
      <c r="D417" s="2">
        <v>10.938</v>
      </c>
      <c r="E417" s="2">
        <v>5.137617</v>
      </c>
      <c r="F417" s="46" t="s">
        <v>997</v>
      </c>
      <c r="G417" s="47" t="s">
        <v>7</v>
      </c>
      <c r="H417" s="2">
        <v>5.358</v>
      </c>
      <c r="I417" s="2">
        <v>5.17</v>
      </c>
      <c r="J417" s="2">
        <f t="shared" si="6"/>
        <v>-0.18799999999999972</v>
      </c>
      <c r="K417" s="2">
        <v>-0.188</v>
      </c>
      <c r="L417" s="21" t="s">
        <v>663</v>
      </c>
      <c r="M417" s="1" t="s">
        <v>185</v>
      </c>
      <c r="N417" s="1"/>
      <c r="O417" s="1" t="s">
        <v>568</v>
      </c>
      <c r="P417" s="12" t="s">
        <v>1236</v>
      </c>
      <c r="Q417" s="1" t="s">
        <v>704</v>
      </c>
      <c r="R417" s="16" t="s">
        <v>1082</v>
      </c>
      <c r="S417" s="58" t="s">
        <v>630</v>
      </c>
      <c r="T417" s="23"/>
    </row>
    <row r="418" spans="1:20" ht="48.75" customHeight="1">
      <c r="A418" s="17">
        <v>378</v>
      </c>
      <c r="B418" s="1" t="s">
        <v>166</v>
      </c>
      <c r="C418" s="2">
        <v>2244.522</v>
      </c>
      <c r="D418" s="2">
        <v>2244.522</v>
      </c>
      <c r="E418" s="2">
        <v>2244.44652</v>
      </c>
      <c r="F418" s="46"/>
      <c r="G418" s="47" t="s">
        <v>1239</v>
      </c>
      <c r="H418" s="2">
        <v>0</v>
      </c>
      <c r="I418" s="2">
        <v>0</v>
      </c>
      <c r="J418" s="2">
        <f>I418-H418</f>
        <v>0</v>
      </c>
      <c r="K418" s="2">
        <v>0</v>
      </c>
      <c r="L418" s="21" t="s">
        <v>872</v>
      </c>
      <c r="M418" s="1" t="s">
        <v>1083</v>
      </c>
      <c r="N418" s="1"/>
      <c r="O418" s="1" t="s">
        <v>568</v>
      </c>
      <c r="P418" s="12" t="s">
        <v>1237</v>
      </c>
      <c r="Q418" s="1" t="s">
        <v>327</v>
      </c>
      <c r="R418" s="16" t="s">
        <v>1082</v>
      </c>
      <c r="S418" s="58" t="s">
        <v>167</v>
      </c>
      <c r="T418" s="23"/>
    </row>
    <row r="419" spans="1:20" ht="48" customHeight="1">
      <c r="A419" s="17">
        <v>379</v>
      </c>
      <c r="B419" s="1" t="s">
        <v>691</v>
      </c>
      <c r="C419" s="2">
        <v>394.226</v>
      </c>
      <c r="D419" s="2">
        <v>401.809318</v>
      </c>
      <c r="E419" s="2">
        <v>401.806334</v>
      </c>
      <c r="F419" s="46" t="s">
        <v>997</v>
      </c>
      <c r="G419" s="47" t="s">
        <v>7</v>
      </c>
      <c r="H419" s="2">
        <v>394.226</v>
      </c>
      <c r="I419" s="2">
        <v>394.226</v>
      </c>
      <c r="J419" s="2">
        <f>I419-H419</f>
        <v>0</v>
      </c>
      <c r="K419" s="2">
        <v>-1.119</v>
      </c>
      <c r="L419" s="21" t="s">
        <v>663</v>
      </c>
      <c r="M419" s="1" t="s">
        <v>1126</v>
      </c>
      <c r="N419" s="1"/>
      <c r="O419" s="1" t="s">
        <v>568</v>
      </c>
      <c r="P419" s="12" t="s">
        <v>1237</v>
      </c>
      <c r="Q419" s="1" t="s">
        <v>327</v>
      </c>
      <c r="R419" s="16" t="s">
        <v>1082</v>
      </c>
      <c r="S419" s="58" t="s">
        <v>328</v>
      </c>
      <c r="T419" s="23"/>
    </row>
    <row r="420" spans="1:20" ht="48" customHeight="1">
      <c r="A420" s="17">
        <v>380</v>
      </c>
      <c r="B420" s="1" t="s">
        <v>701</v>
      </c>
      <c r="C420" s="2">
        <v>95.389</v>
      </c>
      <c r="D420" s="2">
        <v>95.389</v>
      </c>
      <c r="E420" s="2">
        <v>67.768094</v>
      </c>
      <c r="F420" s="46" t="s">
        <v>997</v>
      </c>
      <c r="G420" s="47" t="s">
        <v>1087</v>
      </c>
      <c r="H420" s="2">
        <v>102.334</v>
      </c>
      <c r="I420" s="2">
        <v>172.85</v>
      </c>
      <c r="J420" s="2">
        <f t="shared" si="6"/>
        <v>70.51599999999999</v>
      </c>
      <c r="K420" s="2">
        <v>-21.032</v>
      </c>
      <c r="L420" s="21" t="s">
        <v>663</v>
      </c>
      <c r="M420" s="1" t="s">
        <v>911</v>
      </c>
      <c r="N420" s="1"/>
      <c r="O420" s="1" t="s">
        <v>568</v>
      </c>
      <c r="P420" s="12" t="s">
        <v>1237</v>
      </c>
      <c r="Q420" s="1" t="s">
        <v>327</v>
      </c>
      <c r="R420" s="16" t="s">
        <v>1082</v>
      </c>
      <c r="S420" s="58" t="s">
        <v>328</v>
      </c>
      <c r="T420" s="23"/>
    </row>
    <row r="421" spans="1:20" ht="48" customHeight="1">
      <c r="A421" s="17">
        <v>381</v>
      </c>
      <c r="B421" s="1" t="s">
        <v>702</v>
      </c>
      <c r="C421" s="2">
        <v>559</v>
      </c>
      <c r="D421" s="2">
        <v>575.3425</v>
      </c>
      <c r="E421" s="2">
        <v>562.723228</v>
      </c>
      <c r="F421" s="46" t="s">
        <v>997</v>
      </c>
      <c r="G421" s="47" t="s">
        <v>7</v>
      </c>
      <c r="H421" s="2">
        <v>559</v>
      </c>
      <c r="I421" s="2">
        <v>590.199</v>
      </c>
      <c r="J421" s="2">
        <f t="shared" si="6"/>
        <v>31.198999999999955</v>
      </c>
      <c r="K421" s="2">
        <v>-3.484</v>
      </c>
      <c r="L421" s="21" t="s">
        <v>663</v>
      </c>
      <c r="M421" s="1" t="s">
        <v>180</v>
      </c>
      <c r="N421" s="1"/>
      <c r="O421" s="1" t="s">
        <v>568</v>
      </c>
      <c r="P421" s="12" t="s">
        <v>1237</v>
      </c>
      <c r="Q421" s="1" t="s">
        <v>327</v>
      </c>
      <c r="R421" s="16" t="s">
        <v>1082</v>
      </c>
      <c r="S421" s="58" t="s">
        <v>328</v>
      </c>
      <c r="T421" s="23"/>
    </row>
    <row r="422" spans="1:20" ht="48.75" customHeight="1">
      <c r="A422" s="17">
        <v>382</v>
      </c>
      <c r="B422" s="1" t="s">
        <v>692</v>
      </c>
      <c r="C422" s="2">
        <v>49.988</v>
      </c>
      <c r="D422" s="2">
        <v>49.988</v>
      </c>
      <c r="E422" s="2">
        <v>47.217481</v>
      </c>
      <c r="F422" s="46" t="s">
        <v>997</v>
      </c>
      <c r="G422" s="47" t="s">
        <v>7</v>
      </c>
      <c r="H422" s="2">
        <v>49.954</v>
      </c>
      <c r="I422" s="2">
        <v>49.954</v>
      </c>
      <c r="J422" s="2">
        <f t="shared" si="6"/>
        <v>0</v>
      </c>
      <c r="K422" s="2">
        <v>-5.024</v>
      </c>
      <c r="L422" s="21" t="s">
        <v>663</v>
      </c>
      <c r="M422" s="1" t="s">
        <v>1127</v>
      </c>
      <c r="N422" s="1"/>
      <c r="O422" s="1" t="s">
        <v>568</v>
      </c>
      <c r="P422" s="12" t="s">
        <v>1237</v>
      </c>
      <c r="Q422" s="1" t="s">
        <v>327</v>
      </c>
      <c r="R422" s="16" t="s">
        <v>1082</v>
      </c>
      <c r="S422" s="58" t="s">
        <v>167</v>
      </c>
      <c r="T422" s="23"/>
    </row>
    <row r="423" spans="1:20" ht="48.75" customHeight="1">
      <c r="A423" s="17">
        <v>383</v>
      </c>
      <c r="B423" s="1" t="s">
        <v>693</v>
      </c>
      <c r="C423" s="2">
        <v>10.098</v>
      </c>
      <c r="D423" s="2">
        <v>10.098</v>
      </c>
      <c r="E423" s="2">
        <v>8.990024</v>
      </c>
      <c r="F423" s="46" t="s">
        <v>997</v>
      </c>
      <c r="G423" s="47" t="s">
        <v>7</v>
      </c>
      <c r="H423" s="2">
        <v>49.584</v>
      </c>
      <c r="I423" s="2">
        <v>63.6</v>
      </c>
      <c r="J423" s="2">
        <f>I423-H423</f>
        <v>14.015999999999998</v>
      </c>
      <c r="K423" s="2">
        <v>-2.918</v>
      </c>
      <c r="L423" s="21" t="s">
        <v>663</v>
      </c>
      <c r="M423" s="1" t="s">
        <v>186</v>
      </c>
      <c r="N423" s="1"/>
      <c r="O423" s="1" t="s">
        <v>568</v>
      </c>
      <c r="P423" s="12" t="s">
        <v>1237</v>
      </c>
      <c r="Q423" s="1" t="s">
        <v>327</v>
      </c>
      <c r="R423" s="16" t="s">
        <v>1082</v>
      </c>
      <c r="S423" s="58" t="s">
        <v>167</v>
      </c>
      <c r="T423" s="23"/>
    </row>
    <row r="424" spans="1:20" ht="48.75" customHeight="1">
      <c r="A424" s="17">
        <v>384</v>
      </c>
      <c r="B424" s="1" t="s">
        <v>1078</v>
      </c>
      <c r="C424" s="2">
        <v>21.059</v>
      </c>
      <c r="D424" s="2">
        <v>21.059</v>
      </c>
      <c r="E424" s="2">
        <v>29.805953</v>
      </c>
      <c r="F424" s="46" t="s">
        <v>997</v>
      </c>
      <c r="G424" s="47" t="s">
        <v>1090</v>
      </c>
      <c r="H424" s="2">
        <v>21.226</v>
      </c>
      <c r="I424" s="2">
        <v>21.058</v>
      </c>
      <c r="J424" s="2">
        <f t="shared" si="6"/>
        <v>-0.16799999999999926</v>
      </c>
      <c r="K424" s="2">
        <v>-0.407</v>
      </c>
      <c r="L424" s="21" t="s">
        <v>663</v>
      </c>
      <c r="M424" s="1" t="s">
        <v>950</v>
      </c>
      <c r="N424" s="1"/>
      <c r="O424" s="1" t="s">
        <v>568</v>
      </c>
      <c r="P424" s="12" t="s">
        <v>1237</v>
      </c>
      <c r="Q424" s="1" t="s">
        <v>327</v>
      </c>
      <c r="R424" s="16" t="s">
        <v>1082</v>
      </c>
      <c r="S424" s="58" t="s">
        <v>167</v>
      </c>
      <c r="T424" s="23"/>
    </row>
    <row r="425" spans="1:20" ht="48" customHeight="1">
      <c r="A425" s="17">
        <v>385</v>
      </c>
      <c r="B425" s="1" t="s">
        <v>694</v>
      </c>
      <c r="C425" s="2">
        <v>14.235</v>
      </c>
      <c r="D425" s="2">
        <v>14.235</v>
      </c>
      <c r="E425" s="2">
        <v>12.875</v>
      </c>
      <c r="F425" s="46" t="s">
        <v>997</v>
      </c>
      <c r="G425" s="47" t="s">
        <v>7</v>
      </c>
      <c r="H425" s="2">
        <v>13.918</v>
      </c>
      <c r="I425" s="2">
        <v>13.816</v>
      </c>
      <c r="J425" s="2">
        <f t="shared" si="6"/>
        <v>-0.10199999999999854</v>
      </c>
      <c r="K425" s="2">
        <v>-0.525</v>
      </c>
      <c r="L425" s="21" t="s">
        <v>663</v>
      </c>
      <c r="M425" s="1" t="s">
        <v>186</v>
      </c>
      <c r="N425" s="1"/>
      <c r="O425" s="1" t="s">
        <v>568</v>
      </c>
      <c r="P425" s="12" t="s">
        <v>1237</v>
      </c>
      <c r="Q425" s="1" t="s">
        <v>327</v>
      </c>
      <c r="R425" s="16" t="s">
        <v>1082</v>
      </c>
      <c r="S425" s="58" t="s">
        <v>328</v>
      </c>
      <c r="T425" s="23"/>
    </row>
    <row r="426" spans="1:20" ht="48" customHeight="1">
      <c r="A426" s="17">
        <v>386</v>
      </c>
      <c r="B426" s="1" t="s">
        <v>92</v>
      </c>
      <c r="C426" s="2">
        <v>170.753</v>
      </c>
      <c r="D426" s="2">
        <v>170.753</v>
      </c>
      <c r="E426" s="2">
        <v>158.521584</v>
      </c>
      <c r="F426" s="46" t="s">
        <v>997</v>
      </c>
      <c r="G426" s="47" t="s">
        <v>7</v>
      </c>
      <c r="H426" s="2">
        <v>180.753</v>
      </c>
      <c r="I426" s="2">
        <v>259.358</v>
      </c>
      <c r="J426" s="2">
        <f t="shared" si="6"/>
        <v>78.60500000000002</v>
      </c>
      <c r="K426" s="2">
        <v>-28.582</v>
      </c>
      <c r="L426" s="21" t="s">
        <v>663</v>
      </c>
      <c r="M426" s="1" t="s">
        <v>1340</v>
      </c>
      <c r="N426" s="1"/>
      <c r="O426" s="1" t="s">
        <v>568</v>
      </c>
      <c r="P426" s="12" t="s">
        <v>1237</v>
      </c>
      <c r="Q426" s="1" t="s">
        <v>327</v>
      </c>
      <c r="R426" s="16" t="s">
        <v>1082</v>
      </c>
      <c r="S426" s="58" t="s">
        <v>328</v>
      </c>
      <c r="T426" s="23"/>
    </row>
    <row r="427" spans="1:20" ht="48" customHeight="1">
      <c r="A427" s="17">
        <v>387</v>
      </c>
      <c r="B427" s="1" t="s">
        <v>93</v>
      </c>
      <c r="C427" s="2">
        <v>25.013</v>
      </c>
      <c r="D427" s="2">
        <v>25.013</v>
      </c>
      <c r="E427" s="2">
        <v>22.946318</v>
      </c>
      <c r="F427" s="46" t="s">
        <v>997</v>
      </c>
      <c r="G427" s="47" t="s">
        <v>7</v>
      </c>
      <c r="H427" s="2">
        <v>22.781</v>
      </c>
      <c r="I427" s="2">
        <v>25.724</v>
      </c>
      <c r="J427" s="2">
        <f t="shared" si="6"/>
        <v>2.9430000000000014</v>
      </c>
      <c r="K427" s="2">
        <v>-1.547</v>
      </c>
      <c r="L427" s="21" t="s">
        <v>663</v>
      </c>
      <c r="M427" s="1" t="s">
        <v>913</v>
      </c>
      <c r="N427" s="1"/>
      <c r="O427" s="1" t="s">
        <v>568</v>
      </c>
      <c r="P427" s="12" t="s">
        <v>1237</v>
      </c>
      <c r="Q427" s="1" t="s">
        <v>327</v>
      </c>
      <c r="R427" s="16" t="s">
        <v>1082</v>
      </c>
      <c r="S427" s="58" t="s">
        <v>328</v>
      </c>
      <c r="T427" s="23"/>
    </row>
    <row r="428" spans="1:20" ht="48" customHeight="1">
      <c r="A428" s="17">
        <v>388</v>
      </c>
      <c r="B428" s="1" t="s">
        <v>94</v>
      </c>
      <c r="C428" s="2">
        <v>133.75</v>
      </c>
      <c r="D428" s="2">
        <v>133.75</v>
      </c>
      <c r="E428" s="2">
        <v>133.7492</v>
      </c>
      <c r="F428" s="46" t="s">
        <v>336</v>
      </c>
      <c r="G428" s="47" t="s">
        <v>90</v>
      </c>
      <c r="H428" s="2">
        <v>121.727</v>
      </c>
      <c r="I428" s="2">
        <v>121.727</v>
      </c>
      <c r="J428" s="2">
        <f t="shared" si="6"/>
        <v>0</v>
      </c>
      <c r="K428" s="2">
        <v>0</v>
      </c>
      <c r="L428" s="21" t="s">
        <v>336</v>
      </c>
      <c r="M428" s="1" t="s">
        <v>498</v>
      </c>
      <c r="N428" s="1"/>
      <c r="O428" s="1" t="s">
        <v>568</v>
      </c>
      <c r="P428" s="12" t="s">
        <v>1237</v>
      </c>
      <c r="Q428" s="1" t="s">
        <v>327</v>
      </c>
      <c r="R428" s="16" t="s">
        <v>1082</v>
      </c>
      <c r="S428" s="58" t="s">
        <v>328</v>
      </c>
      <c r="T428" s="23"/>
    </row>
    <row r="429" spans="1:20" ht="48" customHeight="1">
      <c r="A429" s="17">
        <v>389</v>
      </c>
      <c r="B429" s="1" t="s">
        <v>95</v>
      </c>
      <c r="C429" s="2">
        <v>381.807</v>
      </c>
      <c r="D429" s="2">
        <v>381.807</v>
      </c>
      <c r="E429" s="2">
        <v>381.807</v>
      </c>
      <c r="F429" s="46" t="s">
        <v>336</v>
      </c>
      <c r="G429" s="47" t="s">
        <v>90</v>
      </c>
      <c r="H429" s="2">
        <v>381.807</v>
      </c>
      <c r="I429" s="2">
        <v>381.807</v>
      </c>
      <c r="J429" s="2">
        <f t="shared" si="6"/>
        <v>0</v>
      </c>
      <c r="K429" s="2">
        <v>0</v>
      </c>
      <c r="L429" s="21" t="s">
        <v>336</v>
      </c>
      <c r="M429" s="1" t="s">
        <v>498</v>
      </c>
      <c r="N429" s="1"/>
      <c r="O429" s="1" t="s">
        <v>568</v>
      </c>
      <c r="P429" s="12" t="s">
        <v>1237</v>
      </c>
      <c r="Q429" s="1" t="s">
        <v>327</v>
      </c>
      <c r="R429" s="16" t="s">
        <v>1082</v>
      </c>
      <c r="S429" s="58" t="s">
        <v>328</v>
      </c>
      <c r="T429" s="23"/>
    </row>
    <row r="430" spans="1:20" ht="48" customHeight="1">
      <c r="A430" s="17">
        <v>390</v>
      </c>
      <c r="B430" s="1" t="s">
        <v>96</v>
      </c>
      <c r="C430" s="2">
        <v>2588.214</v>
      </c>
      <c r="D430" s="2">
        <v>2588.214</v>
      </c>
      <c r="E430" s="2">
        <v>2588.214</v>
      </c>
      <c r="F430" s="46" t="s">
        <v>336</v>
      </c>
      <c r="G430" s="47" t="s">
        <v>89</v>
      </c>
      <c r="H430" s="2">
        <v>2588.214</v>
      </c>
      <c r="I430" s="2">
        <v>2588.214</v>
      </c>
      <c r="J430" s="2">
        <f t="shared" si="6"/>
        <v>0</v>
      </c>
      <c r="K430" s="2">
        <v>0</v>
      </c>
      <c r="L430" s="21" t="s">
        <v>336</v>
      </c>
      <c r="M430" s="1" t="s">
        <v>498</v>
      </c>
      <c r="N430" s="1"/>
      <c r="O430" s="1" t="s">
        <v>568</v>
      </c>
      <c r="P430" s="12" t="s">
        <v>1237</v>
      </c>
      <c r="Q430" s="1" t="s">
        <v>327</v>
      </c>
      <c r="R430" s="16" t="s">
        <v>1082</v>
      </c>
      <c r="S430" s="58" t="s">
        <v>328</v>
      </c>
      <c r="T430" s="23"/>
    </row>
    <row r="431" spans="1:20" ht="48" customHeight="1">
      <c r="A431" s="17">
        <v>391</v>
      </c>
      <c r="B431" s="1" t="s">
        <v>97</v>
      </c>
      <c r="C431" s="2">
        <v>42.407</v>
      </c>
      <c r="D431" s="2">
        <v>42.407</v>
      </c>
      <c r="E431" s="2">
        <v>42.407</v>
      </c>
      <c r="F431" s="46" t="s">
        <v>336</v>
      </c>
      <c r="G431" s="47" t="s">
        <v>89</v>
      </c>
      <c r="H431" s="2">
        <v>42.407</v>
      </c>
      <c r="I431" s="2">
        <v>42.407</v>
      </c>
      <c r="J431" s="2">
        <f t="shared" si="6"/>
        <v>0</v>
      </c>
      <c r="K431" s="2">
        <v>0</v>
      </c>
      <c r="L431" s="21" t="s">
        <v>336</v>
      </c>
      <c r="M431" s="1" t="s">
        <v>498</v>
      </c>
      <c r="N431" s="1"/>
      <c r="O431" s="1" t="s">
        <v>568</v>
      </c>
      <c r="P431" s="12" t="s">
        <v>1237</v>
      </c>
      <c r="Q431" s="1" t="s">
        <v>327</v>
      </c>
      <c r="R431" s="16" t="s">
        <v>1082</v>
      </c>
      <c r="S431" s="58" t="s">
        <v>328</v>
      </c>
      <c r="T431" s="23"/>
    </row>
    <row r="432" spans="1:20" ht="75" customHeight="1">
      <c r="A432" s="17">
        <v>392</v>
      </c>
      <c r="B432" s="1" t="s">
        <v>98</v>
      </c>
      <c r="C432" s="2">
        <v>5703.211</v>
      </c>
      <c r="D432" s="2">
        <v>5703.211</v>
      </c>
      <c r="E432" s="2">
        <v>5703.211</v>
      </c>
      <c r="F432" s="46" t="s">
        <v>997</v>
      </c>
      <c r="G432" s="47" t="s">
        <v>1031</v>
      </c>
      <c r="H432" s="2">
        <v>5493.695</v>
      </c>
      <c r="I432" s="2">
        <v>5293.257</v>
      </c>
      <c r="J432" s="2">
        <f t="shared" si="6"/>
        <v>-200.4380000000001</v>
      </c>
      <c r="K432" s="2">
        <v>-34.655</v>
      </c>
      <c r="L432" s="21" t="s">
        <v>663</v>
      </c>
      <c r="M432" s="47" t="s">
        <v>269</v>
      </c>
      <c r="N432" s="1"/>
      <c r="O432" s="1" t="s">
        <v>568</v>
      </c>
      <c r="P432" s="12" t="s">
        <v>1237</v>
      </c>
      <c r="Q432" s="1" t="s">
        <v>327</v>
      </c>
      <c r="R432" s="16" t="s">
        <v>1082</v>
      </c>
      <c r="S432" s="58" t="s">
        <v>1050</v>
      </c>
      <c r="T432" s="23"/>
    </row>
    <row r="433" spans="1:20" ht="102" customHeight="1">
      <c r="A433" s="17">
        <v>393</v>
      </c>
      <c r="B433" s="1" t="s">
        <v>1051</v>
      </c>
      <c r="C433" s="2">
        <v>3022.61</v>
      </c>
      <c r="D433" s="2">
        <v>3228.4706</v>
      </c>
      <c r="E433" s="2">
        <v>3048.20281</v>
      </c>
      <c r="F433" s="46" t="s">
        <v>997</v>
      </c>
      <c r="G433" s="47" t="s">
        <v>377</v>
      </c>
      <c r="H433" s="2">
        <v>2963.352</v>
      </c>
      <c r="I433" s="2">
        <v>3290.106</v>
      </c>
      <c r="J433" s="2">
        <f t="shared" si="6"/>
        <v>326.75400000000036</v>
      </c>
      <c r="K433" s="2">
        <v>0</v>
      </c>
      <c r="L433" s="21" t="s">
        <v>664</v>
      </c>
      <c r="M433" s="1" t="s">
        <v>951</v>
      </c>
      <c r="N433" s="1" t="s">
        <v>844</v>
      </c>
      <c r="O433" s="1" t="s">
        <v>568</v>
      </c>
      <c r="P433" s="12" t="s">
        <v>1237</v>
      </c>
      <c r="Q433" s="1" t="s">
        <v>327</v>
      </c>
      <c r="R433" s="16" t="s">
        <v>1082</v>
      </c>
      <c r="S433" s="58" t="s">
        <v>462</v>
      </c>
      <c r="T433" s="24"/>
    </row>
    <row r="434" spans="1:20" ht="93" customHeight="1">
      <c r="A434" s="17">
        <v>394</v>
      </c>
      <c r="B434" s="1" t="s">
        <v>575</v>
      </c>
      <c r="C434" s="2">
        <v>330.07400000000007</v>
      </c>
      <c r="D434" s="2">
        <v>7.035</v>
      </c>
      <c r="E434" s="2">
        <v>7</v>
      </c>
      <c r="F434" s="46"/>
      <c r="G434" s="47" t="s">
        <v>1298</v>
      </c>
      <c r="H434" s="2">
        <v>0</v>
      </c>
      <c r="I434" s="2">
        <v>0</v>
      </c>
      <c r="J434" s="2">
        <f t="shared" si="6"/>
        <v>0</v>
      </c>
      <c r="K434" s="2">
        <v>0</v>
      </c>
      <c r="L434" s="21" t="s">
        <v>872</v>
      </c>
      <c r="M434" s="1" t="s">
        <v>1083</v>
      </c>
      <c r="N434" s="1"/>
      <c r="O434" s="1" t="s">
        <v>568</v>
      </c>
      <c r="P434" s="12" t="s">
        <v>1237</v>
      </c>
      <c r="Q434" s="1" t="s">
        <v>327</v>
      </c>
      <c r="R434" s="16" t="s">
        <v>1082</v>
      </c>
      <c r="S434" s="58" t="s">
        <v>858</v>
      </c>
      <c r="T434" s="24"/>
    </row>
    <row r="435" spans="1:20" ht="48" customHeight="1">
      <c r="A435" s="17">
        <v>395</v>
      </c>
      <c r="B435" s="1" t="s">
        <v>695</v>
      </c>
      <c r="C435" s="2">
        <v>5533.382</v>
      </c>
      <c r="D435" s="2">
        <v>5533.382</v>
      </c>
      <c r="E435" s="2">
        <v>5428.364087</v>
      </c>
      <c r="F435" s="46" t="s">
        <v>997</v>
      </c>
      <c r="G435" s="47" t="s">
        <v>7</v>
      </c>
      <c r="H435" s="2">
        <v>4712.644</v>
      </c>
      <c r="I435" s="2">
        <v>3407.4</v>
      </c>
      <c r="J435" s="2">
        <f t="shared" si="6"/>
        <v>-1305.2440000000001</v>
      </c>
      <c r="K435" s="2">
        <v>-0.718</v>
      </c>
      <c r="L435" s="21" t="s">
        <v>663</v>
      </c>
      <c r="M435" s="51" t="s">
        <v>760</v>
      </c>
      <c r="N435" s="1"/>
      <c r="O435" s="1" t="s">
        <v>605</v>
      </c>
      <c r="P435" s="12" t="s">
        <v>527</v>
      </c>
      <c r="Q435" s="1" t="s">
        <v>799</v>
      </c>
      <c r="R435" s="16" t="s">
        <v>1082</v>
      </c>
      <c r="S435" s="58" t="s">
        <v>534</v>
      </c>
      <c r="T435" s="23"/>
    </row>
    <row r="436" spans="1:20" ht="48" customHeight="1">
      <c r="A436" s="17">
        <v>396</v>
      </c>
      <c r="B436" s="1" t="s">
        <v>535</v>
      </c>
      <c r="C436" s="2">
        <v>344.077</v>
      </c>
      <c r="D436" s="2">
        <v>344.077</v>
      </c>
      <c r="E436" s="2">
        <v>338.138521</v>
      </c>
      <c r="F436" s="46" t="s">
        <v>336</v>
      </c>
      <c r="G436" s="47" t="s">
        <v>1028</v>
      </c>
      <c r="H436" s="2">
        <v>337.711</v>
      </c>
      <c r="I436" s="2">
        <v>340.913</v>
      </c>
      <c r="J436" s="2">
        <f t="shared" si="6"/>
        <v>3.201999999999998</v>
      </c>
      <c r="K436" s="2">
        <v>0</v>
      </c>
      <c r="L436" s="21" t="s">
        <v>336</v>
      </c>
      <c r="M436" s="1" t="s">
        <v>498</v>
      </c>
      <c r="N436" s="1"/>
      <c r="O436" s="1" t="s">
        <v>605</v>
      </c>
      <c r="P436" s="12" t="s">
        <v>527</v>
      </c>
      <c r="Q436" s="1" t="s">
        <v>799</v>
      </c>
      <c r="R436" s="16" t="s">
        <v>1082</v>
      </c>
      <c r="S436" s="58" t="s">
        <v>534</v>
      </c>
      <c r="T436" s="23"/>
    </row>
    <row r="437" spans="1:20" ht="48" customHeight="1">
      <c r="A437" s="17">
        <v>397</v>
      </c>
      <c r="B437" s="1" t="s">
        <v>536</v>
      </c>
      <c r="C437" s="2">
        <v>241.619</v>
      </c>
      <c r="D437" s="2">
        <v>241.619</v>
      </c>
      <c r="E437" s="2">
        <v>253.932378</v>
      </c>
      <c r="F437" s="46" t="s">
        <v>997</v>
      </c>
      <c r="G437" s="47" t="s">
        <v>1090</v>
      </c>
      <c r="H437" s="2">
        <v>241.619</v>
      </c>
      <c r="I437" s="2">
        <v>255.228</v>
      </c>
      <c r="J437" s="2">
        <f t="shared" si="6"/>
        <v>13.609000000000009</v>
      </c>
      <c r="K437" s="2">
        <v>-8.612</v>
      </c>
      <c r="L437" s="21" t="s">
        <v>663</v>
      </c>
      <c r="M437" s="51" t="s">
        <v>761</v>
      </c>
      <c r="N437" s="1"/>
      <c r="O437" s="1" t="s">
        <v>605</v>
      </c>
      <c r="P437" s="12" t="s">
        <v>527</v>
      </c>
      <c r="Q437" s="1" t="s">
        <v>799</v>
      </c>
      <c r="R437" s="16" t="s">
        <v>1082</v>
      </c>
      <c r="S437" s="58" t="s">
        <v>534</v>
      </c>
      <c r="T437" s="23"/>
    </row>
    <row r="438" spans="1:20" ht="48" customHeight="1">
      <c r="A438" s="17">
        <v>398</v>
      </c>
      <c r="B438" s="1" t="s">
        <v>537</v>
      </c>
      <c r="C438" s="2">
        <v>77.02</v>
      </c>
      <c r="D438" s="2">
        <v>78.0154</v>
      </c>
      <c r="E438" s="2">
        <v>59.179881</v>
      </c>
      <c r="F438" s="46" t="s">
        <v>336</v>
      </c>
      <c r="G438" s="47" t="s">
        <v>1029</v>
      </c>
      <c r="H438" s="2">
        <v>77.02</v>
      </c>
      <c r="I438" s="2">
        <v>77.02</v>
      </c>
      <c r="J438" s="2">
        <f t="shared" si="6"/>
        <v>0</v>
      </c>
      <c r="K438" s="2">
        <v>0</v>
      </c>
      <c r="L438" s="21" t="s">
        <v>336</v>
      </c>
      <c r="M438" s="1" t="s">
        <v>498</v>
      </c>
      <c r="N438" s="1"/>
      <c r="O438" s="1" t="s">
        <v>605</v>
      </c>
      <c r="P438" s="12" t="s">
        <v>527</v>
      </c>
      <c r="Q438" s="1" t="s">
        <v>799</v>
      </c>
      <c r="R438" s="16" t="s">
        <v>1082</v>
      </c>
      <c r="S438" s="58" t="s">
        <v>534</v>
      </c>
      <c r="T438" s="23"/>
    </row>
    <row r="439" spans="1:20" ht="48" customHeight="1">
      <c r="A439" s="17">
        <v>399</v>
      </c>
      <c r="B439" s="1" t="s">
        <v>16</v>
      </c>
      <c r="C439" s="2">
        <v>929.094</v>
      </c>
      <c r="D439" s="2">
        <v>929.094</v>
      </c>
      <c r="E439" s="2">
        <v>896.713205</v>
      </c>
      <c r="F439" s="46" t="s">
        <v>997</v>
      </c>
      <c r="G439" s="47" t="s">
        <v>1091</v>
      </c>
      <c r="H439" s="2">
        <v>806.696</v>
      </c>
      <c r="I439" s="2">
        <v>806.494</v>
      </c>
      <c r="J439" s="2">
        <f t="shared" si="6"/>
        <v>-0.20199999999999818</v>
      </c>
      <c r="K439" s="2">
        <v>-4.914</v>
      </c>
      <c r="L439" s="21" t="s">
        <v>663</v>
      </c>
      <c r="M439" s="51" t="s">
        <v>668</v>
      </c>
      <c r="N439" s="1"/>
      <c r="O439" s="1" t="s">
        <v>605</v>
      </c>
      <c r="P439" s="12" t="s">
        <v>527</v>
      </c>
      <c r="Q439" s="1" t="s">
        <v>799</v>
      </c>
      <c r="R439" s="16" t="s">
        <v>1082</v>
      </c>
      <c r="S439" s="58" t="s">
        <v>534</v>
      </c>
      <c r="T439" s="23"/>
    </row>
    <row r="440" spans="1:20" ht="48" customHeight="1">
      <c r="A440" s="17">
        <v>400</v>
      </c>
      <c r="B440" s="1" t="s">
        <v>17</v>
      </c>
      <c r="C440" s="2">
        <v>178.013</v>
      </c>
      <c r="D440" s="2">
        <v>178.013</v>
      </c>
      <c r="E440" s="2">
        <v>176.505337</v>
      </c>
      <c r="F440" s="46" t="s">
        <v>997</v>
      </c>
      <c r="G440" s="47" t="s">
        <v>1090</v>
      </c>
      <c r="H440" s="2">
        <v>170.759</v>
      </c>
      <c r="I440" s="2">
        <v>170.691</v>
      </c>
      <c r="J440" s="2">
        <f t="shared" si="6"/>
        <v>-0.06799999999998363</v>
      </c>
      <c r="K440" s="2">
        <v>0</v>
      </c>
      <c r="L440" s="21" t="s">
        <v>664</v>
      </c>
      <c r="M440" s="51" t="s">
        <v>762</v>
      </c>
      <c r="N440" s="1"/>
      <c r="O440" s="1" t="s">
        <v>605</v>
      </c>
      <c r="P440" s="12" t="s">
        <v>527</v>
      </c>
      <c r="Q440" s="1" t="s">
        <v>799</v>
      </c>
      <c r="R440" s="16" t="s">
        <v>1082</v>
      </c>
      <c r="S440" s="58" t="s">
        <v>534</v>
      </c>
      <c r="T440" s="23"/>
    </row>
    <row r="441" spans="1:20" ht="48" customHeight="1">
      <c r="A441" s="17">
        <v>401</v>
      </c>
      <c r="B441" s="1" t="s">
        <v>18</v>
      </c>
      <c r="C441" s="2">
        <v>1159.35</v>
      </c>
      <c r="D441" s="2">
        <v>1159.35</v>
      </c>
      <c r="E441" s="2">
        <v>1043.652471</v>
      </c>
      <c r="F441" s="46" t="s">
        <v>997</v>
      </c>
      <c r="G441" s="47" t="s">
        <v>1091</v>
      </c>
      <c r="H441" s="2">
        <v>870.488</v>
      </c>
      <c r="I441" s="2">
        <v>816.401</v>
      </c>
      <c r="J441" s="2">
        <f t="shared" si="6"/>
        <v>-54.0870000000001</v>
      </c>
      <c r="K441" s="2">
        <v>-70.146</v>
      </c>
      <c r="L441" s="21" t="s">
        <v>663</v>
      </c>
      <c r="M441" s="51" t="s">
        <v>781</v>
      </c>
      <c r="N441" s="1"/>
      <c r="O441" s="1" t="s">
        <v>605</v>
      </c>
      <c r="P441" s="12" t="s">
        <v>527</v>
      </c>
      <c r="Q441" s="1" t="s">
        <v>799</v>
      </c>
      <c r="R441" s="16" t="s">
        <v>1082</v>
      </c>
      <c r="S441" s="58" t="s">
        <v>534</v>
      </c>
      <c r="T441" s="23"/>
    </row>
    <row r="442" spans="1:20" ht="48" customHeight="1">
      <c r="A442" s="17">
        <v>402</v>
      </c>
      <c r="B442" s="1" t="s">
        <v>1253</v>
      </c>
      <c r="C442" s="2">
        <v>307.783</v>
      </c>
      <c r="D442" s="2">
        <v>307.783</v>
      </c>
      <c r="E442" s="2">
        <v>285.818911</v>
      </c>
      <c r="F442" s="46" t="s">
        <v>997</v>
      </c>
      <c r="G442" s="47" t="s">
        <v>1091</v>
      </c>
      <c r="H442" s="2">
        <v>272.079</v>
      </c>
      <c r="I442" s="2">
        <v>267.052</v>
      </c>
      <c r="J442" s="2">
        <f t="shared" si="6"/>
        <v>-5.026999999999987</v>
      </c>
      <c r="K442" s="2">
        <v>-5</v>
      </c>
      <c r="L442" s="21" t="s">
        <v>663</v>
      </c>
      <c r="M442" s="51" t="s">
        <v>782</v>
      </c>
      <c r="N442" s="1"/>
      <c r="O442" s="1" t="s">
        <v>605</v>
      </c>
      <c r="P442" s="12" t="s">
        <v>527</v>
      </c>
      <c r="Q442" s="1" t="s">
        <v>799</v>
      </c>
      <c r="R442" s="16" t="s">
        <v>1082</v>
      </c>
      <c r="S442" s="58" t="s">
        <v>534</v>
      </c>
      <c r="T442" s="23"/>
    </row>
    <row r="443" spans="1:20" ht="44.25" customHeight="1">
      <c r="A443" s="17">
        <v>403</v>
      </c>
      <c r="B443" s="1" t="s">
        <v>1080</v>
      </c>
      <c r="C443" s="2">
        <v>5740.366</v>
      </c>
      <c r="D443" s="2">
        <v>5740.366</v>
      </c>
      <c r="E443" s="2">
        <v>5659.832092</v>
      </c>
      <c r="F443" s="46" t="s">
        <v>997</v>
      </c>
      <c r="G443" s="47" t="s">
        <v>7</v>
      </c>
      <c r="H443" s="2">
        <v>5346.423</v>
      </c>
      <c r="I443" s="2">
        <v>5345.746</v>
      </c>
      <c r="J443" s="2">
        <f t="shared" si="6"/>
        <v>-0.6769999999996799</v>
      </c>
      <c r="K443" s="2">
        <v>-25.805</v>
      </c>
      <c r="L443" s="21" t="s">
        <v>663</v>
      </c>
      <c r="M443" s="51" t="s">
        <v>764</v>
      </c>
      <c r="N443" s="1"/>
      <c r="O443" s="1" t="s">
        <v>605</v>
      </c>
      <c r="P443" s="12" t="s">
        <v>527</v>
      </c>
      <c r="Q443" s="1" t="s">
        <v>799</v>
      </c>
      <c r="R443" s="16" t="s">
        <v>1082</v>
      </c>
      <c r="S443" s="58" t="s">
        <v>0</v>
      </c>
      <c r="T443" s="23"/>
    </row>
    <row r="444" spans="1:20" ht="48" customHeight="1">
      <c r="A444" s="17">
        <v>404</v>
      </c>
      <c r="B444" s="1" t="s">
        <v>1254</v>
      </c>
      <c r="C444" s="2">
        <v>438.412</v>
      </c>
      <c r="D444" s="2">
        <v>438.412</v>
      </c>
      <c r="E444" s="2">
        <v>384.565187</v>
      </c>
      <c r="F444" s="46" t="s">
        <v>997</v>
      </c>
      <c r="G444" s="47" t="s">
        <v>7</v>
      </c>
      <c r="H444" s="2">
        <v>418.581</v>
      </c>
      <c r="I444" s="2">
        <v>417.919</v>
      </c>
      <c r="J444" s="2">
        <f t="shared" si="6"/>
        <v>-0.6620000000000346</v>
      </c>
      <c r="K444" s="2">
        <v>-4.056</v>
      </c>
      <c r="L444" s="21" t="s">
        <v>663</v>
      </c>
      <c r="M444" s="51" t="s">
        <v>783</v>
      </c>
      <c r="N444" s="1"/>
      <c r="O444" s="1" t="s">
        <v>605</v>
      </c>
      <c r="P444" s="12" t="s">
        <v>527</v>
      </c>
      <c r="Q444" s="1" t="s">
        <v>799</v>
      </c>
      <c r="R444" s="16" t="s">
        <v>1082</v>
      </c>
      <c r="S444" s="58" t="s">
        <v>534</v>
      </c>
      <c r="T444" s="23"/>
    </row>
    <row r="445" spans="1:20" ht="48" customHeight="1">
      <c r="A445" s="17">
        <v>405</v>
      </c>
      <c r="B445" s="1" t="s">
        <v>232</v>
      </c>
      <c r="C445" s="2">
        <v>344.57</v>
      </c>
      <c r="D445" s="2">
        <v>344.57</v>
      </c>
      <c r="E445" s="2">
        <v>313.756118</v>
      </c>
      <c r="F445" s="46" t="s">
        <v>336</v>
      </c>
      <c r="G445" s="47" t="s">
        <v>1030</v>
      </c>
      <c r="H445" s="2">
        <v>339.602</v>
      </c>
      <c r="I445" s="2">
        <v>336.329</v>
      </c>
      <c r="J445" s="2">
        <f t="shared" si="6"/>
        <v>-3.2729999999999677</v>
      </c>
      <c r="K445" s="2">
        <v>0</v>
      </c>
      <c r="L445" s="21" t="s">
        <v>336</v>
      </c>
      <c r="M445" s="1" t="s">
        <v>498</v>
      </c>
      <c r="N445" s="1"/>
      <c r="O445" s="1" t="s">
        <v>605</v>
      </c>
      <c r="P445" s="12" t="s">
        <v>527</v>
      </c>
      <c r="Q445" s="1" t="s">
        <v>799</v>
      </c>
      <c r="R445" s="16" t="s">
        <v>1082</v>
      </c>
      <c r="S445" s="58" t="s">
        <v>818</v>
      </c>
      <c r="T445" s="23"/>
    </row>
    <row r="446" spans="1:20" ht="75" customHeight="1">
      <c r="A446" s="17">
        <v>406</v>
      </c>
      <c r="B446" s="1" t="s">
        <v>160</v>
      </c>
      <c r="C446" s="2">
        <v>34.938</v>
      </c>
      <c r="D446" s="2">
        <v>17.004</v>
      </c>
      <c r="E446" s="2">
        <v>13.838529</v>
      </c>
      <c r="F446" s="46"/>
      <c r="G446" s="47" t="s">
        <v>1298</v>
      </c>
      <c r="H446" s="2">
        <v>0</v>
      </c>
      <c r="I446" s="2">
        <v>0</v>
      </c>
      <c r="J446" s="2">
        <f t="shared" si="6"/>
        <v>0</v>
      </c>
      <c r="K446" s="2">
        <v>0</v>
      </c>
      <c r="L446" s="21" t="s">
        <v>872</v>
      </c>
      <c r="M446" s="51" t="s">
        <v>1083</v>
      </c>
      <c r="N446" s="1"/>
      <c r="O446" s="1" t="s">
        <v>605</v>
      </c>
      <c r="P446" s="12" t="s">
        <v>885</v>
      </c>
      <c r="Q446" s="1" t="s">
        <v>885</v>
      </c>
      <c r="R446" s="16" t="s">
        <v>1082</v>
      </c>
      <c r="S446" s="58" t="s">
        <v>886</v>
      </c>
      <c r="T446" s="23"/>
    </row>
    <row r="447" spans="1:20" ht="57" customHeight="1">
      <c r="A447" s="17">
        <v>407</v>
      </c>
      <c r="B447" s="1" t="s">
        <v>819</v>
      </c>
      <c r="C447" s="2">
        <v>5972.82</v>
      </c>
      <c r="D447" s="2">
        <v>5972.82</v>
      </c>
      <c r="E447" s="2">
        <v>5972.82</v>
      </c>
      <c r="F447" s="46" t="s">
        <v>997</v>
      </c>
      <c r="G447" s="47" t="s">
        <v>1031</v>
      </c>
      <c r="H447" s="2">
        <v>7783.702</v>
      </c>
      <c r="I447" s="2">
        <v>7312.924</v>
      </c>
      <c r="J447" s="2">
        <f t="shared" si="6"/>
        <v>-470.77800000000025</v>
      </c>
      <c r="K447" s="2">
        <v>-281.79</v>
      </c>
      <c r="L447" s="21" t="s">
        <v>663</v>
      </c>
      <c r="M447" s="51" t="s">
        <v>784</v>
      </c>
      <c r="N447" s="1"/>
      <c r="O447" s="1" t="s">
        <v>605</v>
      </c>
      <c r="P447" s="12" t="s">
        <v>527</v>
      </c>
      <c r="Q447" s="1" t="s">
        <v>799</v>
      </c>
      <c r="R447" s="16" t="s">
        <v>1082</v>
      </c>
      <c r="S447" s="58" t="s">
        <v>458</v>
      </c>
      <c r="T447" s="23"/>
    </row>
    <row r="448" spans="1:20" ht="57" customHeight="1">
      <c r="A448" s="17">
        <v>408</v>
      </c>
      <c r="B448" s="1" t="s">
        <v>1133</v>
      </c>
      <c r="C448" s="2">
        <v>6062.541</v>
      </c>
      <c r="D448" s="2">
        <v>7039.041</v>
      </c>
      <c r="E448" s="2">
        <v>7026.25</v>
      </c>
      <c r="F448" s="46" t="s">
        <v>336</v>
      </c>
      <c r="G448" s="47" t="s">
        <v>1032</v>
      </c>
      <c r="H448" s="2">
        <v>5347.281</v>
      </c>
      <c r="I448" s="2">
        <v>5396.264</v>
      </c>
      <c r="J448" s="2">
        <f t="shared" si="6"/>
        <v>48.983000000000175</v>
      </c>
      <c r="K448" s="2">
        <v>0</v>
      </c>
      <c r="L448" s="21" t="s">
        <v>336</v>
      </c>
      <c r="M448" s="1" t="s">
        <v>498</v>
      </c>
      <c r="N448" s="1" t="s">
        <v>978</v>
      </c>
      <c r="O448" s="1" t="s">
        <v>605</v>
      </c>
      <c r="P448" s="12" t="s">
        <v>527</v>
      </c>
      <c r="Q448" s="1" t="s">
        <v>799</v>
      </c>
      <c r="R448" s="16" t="s">
        <v>1082</v>
      </c>
      <c r="S448" s="58" t="s">
        <v>215</v>
      </c>
      <c r="T448" s="23"/>
    </row>
    <row r="449" spans="1:20" ht="60.75" customHeight="1">
      <c r="A449" s="17">
        <v>409</v>
      </c>
      <c r="B449" s="1" t="s">
        <v>216</v>
      </c>
      <c r="C449" s="2">
        <v>10244.081</v>
      </c>
      <c r="D449" s="2">
        <v>10244.081</v>
      </c>
      <c r="E449" s="2">
        <v>10244.081</v>
      </c>
      <c r="F449" s="46" t="s">
        <v>997</v>
      </c>
      <c r="G449" s="47" t="s">
        <v>1031</v>
      </c>
      <c r="H449" s="2">
        <v>10062.159</v>
      </c>
      <c r="I449" s="2">
        <v>10081.854</v>
      </c>
      <c r="J449" s="2">
        <f t="shared" si="6"/>
        <v>19.69499999999971</v>
      </c>
      <c r="K449" s="2">
        <v>-398.062</v>
      </c>
      <c r="L449" s="21" t="s">
        <v>663</v>
      </c>
      <c r="M449" s="51" t="s">
        <v>1209</v>
      </c>
      <c r="N449" s="1"/>
      <c r="O449" s="1" t="s">
        <v>605</v>
      </c>
      <c r="P449" s="12" t="s">
        <v>527</v>
      </c>
      <c r="Q449" s="1" t="s">
        <v>799</v>
      </c>
      <c r="R449" s="16" t="s">
        <v>1082</v>
      </c>
      <c r="S449" s="58" t="s">
        <v>286</v>
      </c>
      <c r="T449" s="23"/>
    </row>
    <row r="450" spans="1:20" ht="60.75" customHeight="1">
      <c r="A450" s="17">
        <v>410</v>
      </c>
      <c r="B450" s="1" t="s">
        <v>287</v>
      </c>
      <c r="C450" s="2">
        <v>411.805</v>
      </c>
      <c r="D450" s="2">
        <v>411.805</v>
      </c>
      <c r="E450" s="2">
        <v>411.6695</v>
      </c>
      <c r="F450" s="46" t="s">
        <v>336</v>
      </c>
      <c r="G450" s="47" t="s">
        <v>1032</v>
      </c>
      <c r="H450" s="2">
        <v>114.398</v>
      </c>
      <c r="I450" s="2">
        <v>78</v>
      </c>
      <c r="J450" s="2">
        <f t="shared" si="6"/>
        <v>-36.397999999999996</v>
      </c>
      <c r="K450" s="2">
        <v>0</v>
      </c>
      <c r="L450" s="21" t="s">
        <v>336</v>
      </c>
      <c r="M450" s="1" t="s">
        <v>498</v>
      </c>
      <c r="N450" s="1"/>
      <c r="O450" s="1" t="s">
        <v>605</v>
      </c>
      <c r="P450" s="12" t="s">
        <v>527</v>
      </c>
      <c r="Q450" s="1" t="s">
        <v>799</v>
      </c>
      <c r="R450" s="16" t="s">
        <v>1082</v>
      </c>
      <c r="S450" s="58" t="s">
        <v>1047</v>
      </c>
      <c r="T450" s="23"/>
    </row>
    <row r="451" spans="1:20" ht="48" customHeight="1">
      <c r="A451" s="17">
        <v>411</v>
      </c>
      <c r="B451" s="1" t="s">
        <v>1048</v>
      </c>
      <c r="C451" s="2">
        <v>47.072</v>
      </c>
      <c r="D451" s="2">
        <v>47.072</v>
      </c>
      <c r="E451" s="2">
        <v>42.271399</v>
      </c>
      <c r="F451" s="46" t="s">
        <v>997</v>
      </c>
      <c r="G451" s="47" t="s">
        <v>7</v>
      </c>
      <c r="H451" s="2">
        <v>59.701</v>
      </c>
      <c r="I451" s="2">
        <v>62.619</v>
      </c>
      <c r="J451" s="2">
        <f t="shared" si="6"/>
        <v>2.9179999999999993</v>
      </c>
      <c r="K451" s="2">
        <v>-0.252</v>
      </c>
      <c r="L451" s="21" t="s">
        <v>663</v>
      </c>
      <c r="M451" s="51" t="s">
        <v>952</v>
      </c>
      <c r="N451" s="1"/>
      <c r="O451" s="1" t="s">
        <v>605</v>
      </c>
      <c r="P451" s="12" t="s">
        <v>531</v>
      </c>
      <c r="Q451" s="1" t="s">
        <v>1049</v>
      </c>
      <c r="R451" s="16" t="s">
        <v>1082</v>
      </c>
      <c r="S451" s="58" t="s">
        <v>633</v>
      </c>
      <c r="T451" s="23"/>
    </row>
    <row r="452" spans="1:20" ht="48" customHeight="1">
      <c r="A452" s="17">
        <v>412</v>
      </c>
      <c r="B452" s="1" t="s">
        <v>634</v>
      </c>
      <c r="C452" s="2">
        <v>83.264</v>
      </c>
      <c r="D452" s="2">
        <v>83.264</v>
      </c>
      <c r="E452" s="2">
        <v>63.087683</v>
      </c>
      <c r="F452" s="46" t="s">
        <v>997</v>
      </c>
      <c r="G452" s="47" t="s">
        <v>1091</v>
      </c>
      <c r="H452" s="2">
        <v>91.618</v>
      </c>
      <c r="I452" s="2">
        <v>197.118</v>
      </c>
      <c r="J452" s="2">
        <f t="shared" si="6"/>
        <v>105.5</v>
      </c>
      <c r="K452" s="2">
        <v>-3.122</v>
      </c>
      <c r="L452" s="21" t="s">
        <v>663</v>
      </c>
      <c r="M452" s="51" t="s">
        <v>1210</v>
      </c>
      <c r="N452" s="1"/>
      <c r="O452" s="1" t="s">
        <v>605</v>
      </c>
      <c r="P452" s="12" t="s">
        <v>531</v>
      </c>
      <c r="Q452" s="1" t="s">
        <v>1049</v>
      </c>
      <c r="R452" s="16" t="s">
        <v>1082</v>
      </c>
      <c r="S452" s="58" t="s">
        <v>633</v>
      </c>
      <c r="T452" s="23"/>
    </row>
    <row r="453" spans="1:20" ht="48" customHeight="1">
      <c r="A453" s="17">
        <v>413</v>
      </c>
      <c r="B453" s="1" t="s">
        <v>635</v>
      </c>
      <c r="C453" s="2">
        <v>39.215</v>
      </c>
      <c r="D453" s="2">
        <v>39.215</v>
      </c>
      <c r="E453" s="2">
        <v>37.753637</v>
      </c>
      <c r="F453" s="46" t="s">
        <v>336</v>
      </c>
      <c r="G453" s="47" t="s">
        <v>1028</v>
      </c>
      <c r="H453" s="2">
        <v>31.135</v>
      </c>
      <c r="I453" s="2">
        <v>31.125</v>
      </c>
      <c r="J453" s="2">
        <f t="shared" si="6"/>
        <v>-0.010000000000001563</v>
      </c>
      <c r="K453" s="2">
        <v>0</v>
      </c>
      <c r="L453" s="21" t="s">
        <v>336</v>
      </c>
      <c r="M453" s="1" t="s">
        <v>498</v>
      </c>
      <c r="N453" s="1"/>
      <c r="O453" s="1" t="s">
        <v>605</v>
      </c>
      <c r="P453" s="12" t="s">
        <v>531</v>
      </c>
      <c r="Q453" s="1" t="s">
        <v>1049</v>
      </c>
      <c r="R453" s="16" t="s">
        <v>1082</v>
      </c>
      <c r="S453" s="58" t="s">
        <v>633</v>
      </c>
      <c r="T453" s="23"/>
    </row>
    <row r="454" spans="1:20" ht="48" customHeight="1">
      <c r="A454" s="17">
        <v>414</v>
      </c>
      <c r="B454" s="1" t="s">
        <v>636</v>
      </c>
      <c r="C454" s="2">
        <v>139.299</v>
      </c>
      <c r="D454" s="2">
        <v>139.299</v>
      </c>
      <c r="E454" s="2">
        <v>130.479012</v>
      </c>
      <c r="F454" s="46" t="s">
        <v>997</v>
      </c>
      <c r="G454" s="47" t="s">
        <v>7</v>
      </c>
      <c r="H454" s="2">
        <v>130.313</v>
      </c>
      <c r="I454" s="2">
        <v>128.268</v>
      </c>
      <c r="J454" s="2">
        <f t="shared" si="6"/>
        <v>-2.0449999999999875</v>
      </c>
      <c r="K454" s="2">
        <v>-7.242</v>
      </c>
      <c r="L454" s="21" t="s">
        <v>663</v>
      </c>
      <c r="M454" s="51" t="s">
        <v>1007</v>
      </c>
      <c r="N454" s="1"/>
      <c r="O454" s="1" t="s">
        <v>605</v>
      </c>
      <c r="P454" s="12" t="s">
        <v>531</v>
      </c>
      <c r="Q454" s="1" t="s">
        <v>1049</v>
      </c>
      <c r="R454" s="16" t="s">
        <v>1082</v>
      </c>
      <c r="S454" s="58" t="s">
        <v>633</v>
      </c>
      <c r="T454" s="23"/>
    </row>
    <row r="455" spans="1:20" ht="48" customHeight="1">
      <c r="A455" s="17">
        <v>415</v>
      </c>
      <c r="B455" s="1" t="s">
        <v>637</v>
      </c>
      <c r="C455" s="2">
        <v>19.145</v>
      </c>
      <c r="D455" s="2">
        <v>19.145</v>
      </c>
      <c r="E455" s="2">
        <v>14.54988</v>
      </c>
      <c r="F455" s="46" t="s">
        <v>336</v>
      </c>
      <c r="G455" s="47" t="s">
        <v>1028</v>
      </c>
      <c r="H455" s="2">
        <v>21.373</v>
      </c>
      <c r="I455" s="2">
        <v>21.153</v>
      </c>
      <c r="J455" s="2">
        <f t="shared" si="6"/>
        <v>-0.22000000000000242</v>
      </c>
      <c r="K455" s="2">
        <v>0</v>
      </c>
      <c r="L455" s="21" t="s">
        <v>336</v>
      </c>
      <c r="M455" s="51" t="s">
        <v>1083</v>
      </c>
      <c r="N455" s="1"/>
      <c r="O455" s="1" t="s">
        <v>605</v>
      </c>
      <c r="P455" s="12" t="s">
        <v>531</v>
      </c>
      <c r="Q455" s="1" t="s">
        <v>1049</v>
      </c>
      <c r="R455" s="16" t="s">
        <v>1082</v>
      </c>
      <c r="S455" s="58" t="s">
        <v>633</v>
      </c>
      <c r="T455" s="23"/>
    </row>
    <row r="456" spans="1:20" ht="48" customHeight="1">
      <c r="A456" s="17">
        <v>416</v>
      </c>
      <c r="B456" s="1" t="s">
        <v>881</v>
      </c>
      <c r="C456" s="2">
        <v>395.863</v>
      </c>
      <c r="D456" s="2">
        <v>395.863</v>
      </c>
      <c r="E456" s="2">
        <v>315.927872</v>
      </c>
      <c r="F456" s="46" t="s">
        <v>997</v>
      </c>
      <c r="G456" s="47" t="s">
        <v>1087</v>
      </c>
      <c r="H456" s="2">
        <v>360.742</v>
      </c>
      <c r="I456" s="2">
        <v>503.08</v>
      </c>
      <c r="J456" s="2">
        <f t="shared" si="6"/>
        <v>142.33799999999997</v>
      </c>
      <c r="K456" s="2">
        <v>-5.699</v>
      </c>
      <c r="L456" s="21" t="s">
        <v>663</v>
      </c>
      <c r="M456" s="51" t="s">
        <v>1211</v>
      </c>
      <c r="N456" s="1"/>
      <c r="O456" s="1" t="s">
        <v>605</v>
      </c>
      <c r="P456" s="12" t="s">
        <v>531</v>
      </c>
      <c r="Q456" s="1" t="s">
        <v>1049</v>
      </c>
      <c r="R456" s="16" t="s">
        <v>1082</v>
      </c>
      <c r="S456" s="58" t="s">
        <v>633</v>
      </c>
      <c r="T456" s="23"/>
    </row>
    <row r="457" spans="1:20" ht="48" customHeight="1">
      <c r="A457" s="17">
        <v>417</v>
      </c>
      <c r="B457" s="1" t="s">
        <v>882</v>
      </c>
      <c r="C457" s="2">
        <v>209.156</v>
      </c>
      <c r="D457" s="2">
        <v>209.156</v>
      </c>
      <c r="E457" s="2">
        <v>210.049048</v>
      </c>
      <c r="F457" s="46" t="s">
        <v>336</v>
      </c>
      <c r="G457" s="47" t="s">
        <v>1030</v>
      </c>
      <c r="H457" s="2">
        <v>209.244</v>
      </c>
      <c r="I457" s="2">
        <v>234.796</v>
      </c>
      <c r="J457" s="2">
        <f t="shared" si="6"/>
        <v>25.551999999999992</v>
      </c>
      <c r="K457" s="2">
        <v>0</v>
      </c>
      <c r="L457" s="21" t="s">
        <v>336</v>
      </c>
      <c r="M457" s="1" t="s">
        <v>498</v>
      </c>
      <c r="N457" s="1"/>
      <c r="O457" s="1" t="s">
        <v>605</v>
      </c>
      <c r="P457" s="12" t="s">
        <v>531</v>
      </c>
      <c r="Q457" s="1" t="s">
        <v>1049</v>
      </c>
      <c r="R457" s="16" t="s">
        <v>1082</v>
      </c>
      <c r="S457" s="58" t="s">
        <v>633</v>
      </c>
      <c r="T457" s="23"/>
    </row>
    <row r="458" spans="1:20" ht="48" customHeight="1">
      <c r="A458" s="17">
        <v>418</v>
      </c>
      <c r="B458" s="1" t="s">
        <v>883</v>
      </c>
      <c r="C458" s="2">
        <v>2187.393</v>
      </c>
      <c r="D458" s="2">
        <v>2187.393</v>
      </c>
      <c r="E458" s="2">
        <v>2174.88057</v>
      </c>
      <c r="F458" s="46" t="s">
        <v>336</v>
      </c>
      <c r="G458" s="47" t="s">
        <v>1028</v>
      </c>
      <c r="H458" s="2">
        <v>1332.393</v>
      </c>
      <c r="I458" s="2">
        <v>1332.343</v>
      </c>
      <c r="J458" s="2">
        <f t="shared" si="6"/>
        <v>-0.049999999999954525</v>
      </c>
      <c r="K458" s="2">
        <v>0</v>
      </c>
      <c r="L458" s="21" t="s">
        <v>336</v>
      </c>
      <c r="M458" s="1" t="s">
        <v>498</v>
      </c>
      <c r="N458" s="1"/>
      <c r="O458" s="1" t="s">
        <v>605</v>
      </c>
      <c r="P458" s="12" t="s">
        <v>531</v>
      </c>
      <c r="Q458" s="1" t="s">
        <v>1049</v>
      </c>
      <c r="R458" s="16" t="s">
        <v>1082</v>
      </c>
      <c r="S458" s="58" t="s">
        <v>633</v>
      </c>
      <c r="T458" s="23"/>
    </row>
    <row r="459" spans="1:20" ht="48" customHeight="1">
      <c r="A459" s="17">
        <v>419</v>
      </c>
      <c r="B459" s="1" t="s">
        <v>884</v>
      </c>
      <c r="C459" s="2">
        <v>35.09</v>
      </c>
      <c r="D459" s="2">
        <v>35.09</v>
      </c>
      <c r="E459" s="2">
        <v>35.019266</v>
      </c>
      <c r="F459" s="46" t="s">
        <v>336</v>
      </c>
      <c r="G459" s="47" t="s">
        <v>1028</v>
      </c>
      <c r="H459" s="2">
        <v>35.09</v>
      </c>
      <c r="I459" s="2">
        <v>35.09</v>
      </c>
      <c r="J459" s="2">
        <f t="shared" si="6"/>
        <v>0</v>
      </c>
      <c r="K459" s="2">
        <v>0</v>
      </c>
      <c r="L459" s="21" t="s">
        <v>336</v>
      </c>
      <c r="M459" s="1" t="s">
        <v>498</v>
      </c>
      <c r="N459" s="1"/>
      <c r="O459" s="1" t="s">
        <v>605</v>
      </c>
      <c r="P459" s="12" t="s">
        <v>531</v>
      </c>
      <c r="Q459" s="1" t="s">
        <v>1049</v>
      </c>
      <c r="R459" s="16" t="s">
        <v>1082</v>
      </c>
      <c r="S459" s="58" t="s">
        <v>633</v>
      </c>
      <c r="T459" s="23"/>
    </row>
    <row r="460" spans="1:20" ht="54" customHeight="1">
      <c r="A460" s="17">
        <v>420</v>
      </c>
      <c r="B460" s="1" t="s">
        <v>310</v>
      </c>
      <c r="C460" s="2">
        <f>771.258</f>
        <v>771.258</v>
      </c>
      <c r="D460" s="2">
        <f>771.258</f>
        <v>771.258</v>
      </c>
      <c r="E460" s="2">
        <v>567.809287</v>
      </c>
      <c r="F460" s="46" t="s">
        <v>997</v>
      </c>
      <c r="G460" s="47" t="s">
        <v>1087</v>
      </c>
      <c r="H460" s="2">
        <v>757.926</v>
      </c>
      <c r="I460" s="2">
        <v>756.416</v>
      </c>
      <c r="J460" s="2">
        <f t="shared" si="6"/>
        <v>-1.509999999999991</v>
      </c>
      <c r="K460" s="2">
        <v>-53.117</v>
      </c>
      <c r="L460" s="21" t="s">
        <v>663</v>
      </c>
      <c r="M460" s="51" t="s">
        <v>1212</v>
      </c>
      <c r="N460" s="1"/>
      <c r="O460" s="1" t="s">
        <v>605</v>
      </c>
      <c r="P460" s="12" t="s">
        <v>531</v>
      </c>
      <c r="Q460" s="1" t="s">
        <v>1049</v>
      </c>
      <c r="R460" s="16" t="s">
        <v>1082</v>
      </c>
      <c r="S460" s="58" t="s">
        <v>633</v>
      </c>
      <c r="T460" s="24"/>
    </row>
    <row r="461" spans="1:20" ht="78" customHeight="1">
      <c r="A461" s="17">
        <v>421</v>
      </c>
      <c r="B461" s="1" t="s">
        <v>947</v>
      </c>
      <c r="C461" s="2">
        <v>726.497</v>
      </c>
      <c r="D461" s="2">
        <v>2.4631</v>
      </c>
      <c r="E461" s="2">
        <v>2.4631</v>
      </c>
      <c r="F461" s="46"/>
      <c r="G461" s="47" t="s">
        <v>1298</v>
      </c>
      <c r="H461" s="2">
        <v>0</v>
      </c>
      <c r="I461" s="2">
        <v>0</v>
      </c>
      <c r="J461" s="2">
        <f t="shared" si="6"/>
        <v>0</v>
      </c>
      <c r="K461" s="2">
        <v>0</v>
      </c>
      <c r="L461" s="21" t="s">
        <v>872</v>
      </c>
      <c r="M461" s="51" t="s">
        <v>1083</v>
      </c>
      <c r="N461" s="1"/>
      <c r="O461" s="1" t="s">
        <v>605</v>
      </c>
      <c r="P461" s="12" t="s">
        <v>531</v>
      </c>
      <c r="Q461" s="1" t="s">
        <v>1049</v>
      </c>
      <c r="R461" s="16" t="s">
        <v>1082</v>
      </c>
      <c r="S461" s="58" t="s">
        <v>753</v>
      </c>
      <c r="T461" s="24"/>
    </row>
    <row r="462" spans="1:20" ht="54" customHeight="1">
      <c r="A462" s="17">
        <v>422</v>
      </c>
      <c r="B462" s="1" t="s">
        <v>589</v>
      </c>
      <c r="C462" s="2">
        <v>19773.803000000004</v>
      </c>
      <c r="D462" s="2">
        <v>18262.688037</v>
      </c>
      <c r="E462" s="2">
        <v>19130.995497</v>
      </c>
      <c r="F462" s="46" t="s">
        <v>997</v>
      </c>
      <c r="G462" s="47" t="s">
        <v>1091</v>
      </c>
      <c r="H462" s="2">
        <v>19215.73</v>
      </c>
      <c r="I462" s="2">
        <v>20864.649</v>
      </c>
      <c r="J462" s="2">
        <f t="shared" si="6"/>
        <v>1648.9190000000017</v>
      </c>
      <c r="K462" s="2">
        <v>-776.465</v>
      </c>
      <c r="L462" s="21" t="s">
        <v>663</v>
      </c>
      <c r="M462" s="51" t="s">
        <v>1213</v>
      </c>
      <c r="N462" s="1" t="s">
        <v>979</v>
      </c>
      <c r="O462" s="1" t="s">
        <v>605</v>
      </c>
      <c r="P462" s="12" t="s">
        <v>531</v>
      </c>
      <c r="Q462" s="1" t="s">
        <v>1049</v>
      </c>
      <c r="R462" s="16" t="s">
        <v>1082</v>
      </c>
      <c r="S462" s="58" t="s">
        <v>633</v>
      </c>
      <c r="T462" s="24"/>
    </row>
    <row r="463" spans="1:20" ht="81" customHeight="1">
      <c r="A463" s="17">
        <v>423</v>
      </c>
      <c r="B463" s="1" t="s">
        <v>948</v>
      </c>
      <c r="C463" s="2">
        <v>3185.954999999998</v>
      </c>
      <c r="D463" s="2">
        <v>151.02425</v>
      </c>
      <c r="E463" s="2">
        <v>141.55025</v>
      </c>
      <c r="F463" s="46"/>
      <c r="G463" s="47" t="s">
        <v>1298</v>
      </c>
      <c r="H463" s="2">
        <v>0</v>
      </c>
      <c r="I463" s="2">
        <v>0</v>
      </c>
      <c r="J463" s="2">
        <f t="shared" si="6"/>
        <v>0</v>
      </c>
      <c r="K463" s="2">
        <v>0</v>
      </c>
      <c r="L463" s="21" t="s">
        <v>872</v>
      </c>
      <c r="M463" s="51" t="s">
        <v>1083</v>
      </c>
      <c r="N463" s="1"/>
      <c r="O463" s="1" t="s">
        <v>605</v>
      </c>
      <c r="P463" s="12" t="s">
        <v>531</v>
      </c>
      <c r="Q463" s="1" t="s">
        <v>1049</v>
      </c>
      <c r="R463" s="16" t="s">
        <v>1082</v>
      </c>
      <c r="S463" s="58" t="s">
        <v>753</v>
      </c>
      <c r="T463" s="24"/>
    </row>
    <row r="464" spans="1:20" ht="44.25" customHeight="1">
      <c r="A464" s="17">
        <v>424</v>
      </c>
      <c r="B464" s="1" t="s">
        <v>1100</v>
      </c>
      <c r="C464" s="2">
        <v>7068</v>
      </c>
      <c r="D464" s="2">
        <v>6836.50505</v>
      </c>
      <c r="E464" s="2">
        <v>4368.16523</v>
      </c>
      <c r="F464" s="46" t="s">
        <v>996</v>
      </c>
      <c r="G464" s="47" t="s">
        <v>386</v>
      </c>
      <c r="H464" s="2">
        <v>5811.275</v>
      </c>
      <c r="I464" s="2">
        <v>2680.412</v>
      </c>
      <c r="J464" s="2">
        <f aca="true" t="shared" si="7" ref="J464:J512">I464-H464</f>
        <v>-3130.863</v>
      </c>
      <c r="K464" s="2">
        <v>-3131.079</v>
      </c>
      <c r="L464" s="21" t="s">
        <v>663</v>
      </c>
      <c r="M464" s="51" t="s">
        <v>1214</v>
      </c>
      <c r="N464" s="1"/>
      <c r="O464" s="1" t="s">
        <v>605</v>
      </c>
      <c r="P464" s="12" t="s">
        <v>531</v>
      </c>
      <c r="Q464" s="1" t="s">
        <v>1049</v>
      </c>
      <c r="R464" s="16" t="s">
        <v>1082</v>
      </c>
      <c r="S464" s="58" t="s">
        <v>1101</v>
      </c>
      <c r="T464" s="23"/>
    </row>
    <row r="465" spans="1:20" ht="48" customHeight="1">
      <c r="A465" s="17">
        <v>425</v>
      </c>
      <c r="B465" s="1" t="s">
        <v>410</v>
      </c>
      <c r="C465" s="2">
        <v>13625.815</v>
      </c>
      <c r="D465" s="2">
        <v>14063.9686</v>
      </c>
      <c r="E465" s="2">
        <v>13598.8826</v>
      </c>
      <c r="F465" s="46" t="s">
        <v>997</v>
      </c>
      <c r="G465" s="47" t="s">
        <v>1091</v>
      </c>
      <c r="H465" s="2">
        <v>14107.229</v>
      </c>
      <c r="I465" s="2">
        <v>11412.16</v>
      </c>
      <c r="J465" s="2">
        <f t="shared" si="7"/>
        <v>-2695.0689999999995</v>
      </c>
      <c r="K465" s="2">
        <v>-2600</v>
      </c>
      <c r="L465" s="21" t="s">
        <v>663</v>
      </c>
      <c r="M465" s="51" t="s">
        <v>962</v>
      </c>
      <c r="N465" s="1"/>
      <c r="O465" s="1" t="s">
        <v>605</v>
      </c>
      <c r="P465" s="12" t="s">
        <v>531</v>
      </c>
      <c r="Q465" s="1" t="s">
        <v>1049</v>
      </c>
      <c r="R465" s="16" t="s">
        <v>1082</v>
      </c>
      <c r="S465" s="58" t="s">
        <v>633</v>
      </c>
      <c r="T465" s="23"/>
    </row>
    <row r="466" spans="1:20" ht="48" customHeight="1">
      <c r="A466" s="17">
        <v>426</v>
      </c>
      <c r="B466" s="1" t="s">
        <v>311</v>
      </c>
      <c r="C466" s="2">
        <v>1256.369</v>
      </c>
      <c r="D466" s="2">
        <v>1256.369</v>
      </c>
      <c r="E466" s="2">
        <v>1250.000705</v>
      </c>
      <c r="F466" s="46" t="s">
        <v>336</v>
      </c>
      <c r="G466" s="47" t="s">
        <v>1089</v>
      </c>
      <c r="H466" s="2">
        <v>557</v>
      </c>
      <c r="I466" s="2">
        <v>579</v>
      </c>
      <c r="J466" s="2">
        <f t="shared" si="7"/>
        <v>22</v>
      </c>
      <c r="K466" s="2">
        <v>0</v>
      </c>
      <c r="L466" s="21" t="s">
        <v>336</v>
      </c>
      <c r="M466" s="1" t="s">
        <v>498</v>
      </c>
      <c r="N466" s="1"/>
      <c r="O466" s="1" t="s">
        <v>605</v>
      </c>
      <c r="P466" s="12" t="s">
        <v>531</v>
      </c>
      <c r="Q466" s="1" t="s">
        <v>1049</v>
      </c>
      <c r="R466" s="16" t="s">
        <v>1082</v>
      </c>
      <c r="S466" s="58" t="s">
        <v>622</v>
      </c>
      <c r="T466" s="23"/>
    </row>
    <row r="467" spans="1:20" ht="48" customHeight="1">
      <c r="A467" s="17">
        <v>427</v>
      </c>
      <c r="B467" s="1" t="s">
        <v>922</v>
      </c>
      <c r="C467" s="2">
        <v>178</v>
      </c>
      <c r="D467" s="2">
        <v>293.533055</v>
      </c>
      <c r="E467" s="2">
        <v>155.160233</v>
      </c>
      <c r="F467" s="46" t="s">
        <v>997</v>
      </c>
      <c r="G467" s="47" t="s">
        <v>1087</v>
      </c>
      <c r="H467" s="2">
        <v>110.621</v>
      </c>
      <c r="I467" s="2">
        <v>90.59</v>
      </c>
      <c r="J467" s="2">
        <f t="shared" si="7"/>
        <v>-20.03099999999999</v>
      </c>
      <c r="K467" s="2">
        <v>-16.023</v>
      </c>
      <c r="L467" s="21" t="s">
        <v>663</v>
      </c>
      <c r="M467" s="51" t="s">
        <v>187</v>
      </c>
      <c r="N467" s="1"/>
      <c r="O467" s="1" t="s">
        <v>605</v>
      </c>
      <c r="P467" s="12" t="s">
        <v>531</v>
      </c>
      <c r="Q467" s="1" t="s">
        <v>1049</v>
      </c>
      <c r="R467" s="16" t="s">
        <v>1082</v>
      </c>
      <c r="S467" s="58" t="s">
        <v>622</v>
      </c>
      <c r="T467" s="23"/>
    </row>
    <row r="468" spans="1:20" ht="69" customHeight="1">
      <c r="A468" s="17">
        <v>428</v>
      </c>
      <c r="B468" s="1" t="s">
        <v>923</v>
      </c>
      <c r="C468" s="2">
        <v>7941.068</v>
      </c>
      <c r="D468" s="2">
        <v>7941.068</v>
      </c>
      <c r="E468" s="2">
        <v>7941.068</v>
      </c>
      <c r="F468" s="46" t="s">
        <v>997</v>
      </c>
      <c r="G468" s="47" t="s">
        <v>1031</v>
      </c>
      <c r="H468" s="2">
        <v>7602.157</v>
      </c>
      <c r="I468" s="2">
        <v>8266.227</v>
      </c>
      <c r="J468" s="2">
        <f t="shared" si="7"/>
        <v>664.0700000000006</v>
      </c>
      <c r="K468" s="2">
        <v>-163.302</v>
      </c>
      <c r="L468" s="21" t="s">
        <v>663</v>
      </c>
      <c r="M468" s="51" t="s">
        <v>1215</v>
      </c>
      <c r="N468" s="1"/>
      <c r="O468" s="1" t="s">
        <v>605</v>
      </c>
      <c r="P468" s="12" t="s">
        <v>531</v>
      </c>
      <c r="Q468" s="1" t="s">
        <v>1049</v>
      </c>
      <c r="R468" s="16" t="s">
        <v>1082</v>
      </c>
      <c r="S468" s="58" t="s">
        <v>924</v>
      </c>
      <c r="T468" s="23"/>
    </row>
    <row r="469" spans="1:20" ht="66" customHeight="1">
      <c r="A469" s="17">
        <v>429</v>
      </c>
      <c r="B469" s="1" t="s">
        <v>925</v>
      </c>
      <c r="C469" s="2">
        <v>4792.204</v>
      </c>
      <c r="D469" s="2">
        <v>4368.019715</v>
      </c>
      <c r="E469" s="2">
        <v>4367.962165</v>
      </c>
      <c r="F469" s="46" t="s">
        <v>336</v>
      </c>
      <c r="G469" s="47" t="s">
        <v>1032</v>
      </c>
      <c r="H469" s="2">
        <v>6883.691</v>
      </c>
      <c r="I469" s="2">
        <v>4801.965</v>
      </c>
      <c r="J469" s="2">
        <f t="shared" si="7"/>
        <v>-2081.7259999999997</v>
      </c>
      <c r="K469" s="2">
        <v>0</v>
      </c>
      <c r="L469" s="21" t="s">
        <v>336</v>
      </c>
      <c r="M469" s="1" t="s">
        <v>498</v>
      </c>
      <c r="N469" s="1" t="s">
        <v>980</v>
      </c>
      <c r="O469" s="1" t="s">
        <v>605</v>
      </c>
      <c r="P469" s="12" t="s">
        <v>531</v>
      </c>
      <c r="Q469" s="1" t="s">
        <v>1049</v>
      </c>
      <c r="R469" s="16" t="s">
        <v>1082</v>
      </c>
      <c r="S469" s="58" t="s">
        <v>754</v>
      </c>
      <c r="T469" s="24"/>
    </row>
    <row r="470" spans="1:20" ht="89.25" customHeight="1">
      <c r="A470" s="17">
        <v>430</v>
      </c>
      <c r="B470" s="1" t="s">
        <v>576</v>
      </c>
      <c r="C470" s="2">
        <v>175.28399999999965</v>
      </c>
      <c r="D470" s="2">
        <v>45.86555</v>
      </c>
      <c r="E470" s="2">
        <v>45.86555</v>
      </c>
      <c r="F470" s="46"/>
      <c r="G470" s="47" t="s">
        <v>1298</v>
      </c>
      <c r="H470" s="2">
        <v>0</v>
      </c>
      <c r="I470" s="2">
        <v>0</v>
      </c>
      <c r="J470" s="2">
        <f t="shared" si="7"/>
        <v>0</v>
      </c>
      <c r="K470" s="2">
        <v>0</v>
      </c>
      <c r="L470" s="21" t="s">
        <v>872</v>
      </c>
      <c r="M470" s="51" t="s">
        <v>1083</v>
      </c>
      <c r="N470" s="1"/>
      <c r="O470" s="1" t="s">
        <v>605</v>
      </c>
      <c r="P470" s="12" t="s">
        <v>531</v>
      </c>
      <c r="Q470" s="1" t="s">
        <v>1049</v>
      </c>
      <c r="R470" s="16" t="s">
        <v>1082</v>
      </c>
      <c r="S470" s="58" t="s">
        <v>411</v>
      </c>
      <c r="T470" s="24"/>
    </row>
    <row r="471" spans="1:20" ht="44.25" customHeight="1">
      <c r="A471" s="17">
        <v>431</v>
      </c>
      <c r="B471" s="1" t="s">
        <v>1102</v>
      </c>
      <c r="C471" s="2">
        <v>512.0319999999999</v>
      </c>
      <c r="D471" s="2">
        <v>512.0319999999999</v>
      </c>
      <c r="E471" s="2">
        <v>508.488905</v>
      </c>
      <c r="F471" s="46" t="s">
        <v>997</v>
      </c>
      <c r="G471" s="47" t="s">
        <v>7</v>
      </c>
      <c r="H471" s="2">
        <v>224.865</v>
      </c>
      <c r="I471" s="2">
        <v>246.865</v>
      </c>
      <c r="J471" s="2">
        <f t="shared" si="7"/>
        <v>22</v>
      </c>
      <c r="K471" s="2">
        <v>-10</v>
      </c>
      <c r="L471" s="21" t="s">
        <v>663</v>
      </c>
      <c r="M471" s="51" t="s">
        <v>1216</v>
      </c>
      <c r="N471" s="1"/>
      <c r="O471" s="1" t="s">
        <v>605</v>
      </c>
      <c r="P471" s="12" t="s">
        <v>528</v>
      </c>
      <c r="Q471" s="1" t="s">
        <v>1330</v>
      </c>
      <c r="R471" s="16" t="s">
        <v>1082</v>
      </c>
      <c r="S471" s="58" t="s">
        <v>1193</v>
      </c>
      <c r="T471" s="23"/>
    </row>
    <row r="472" spans="1:20" ht="48" customHeight="1">
      <c r="A472" s="17">
        <v>432</v>
      </c>
      <c r="B472" s="1" t="s">
        <v>1329</v>
      </c>
      <c r="C472" s="2">
        <v>24.155</v>
      </c>
      <c r="D472" s="2">
        <v>24.155</v>
      </c>
      <c r="E472" s="2">
        <v>24.123683</v>
      </c>
      <c r="F472" s="46" t="s">
        <v>997</v>
      </c>
      <c r="G472" s="47" t="s">
        <v>7</v>
      </c>
      <c r="H472" s="2">
        <v>22.987</v>
      </c>
      <c r="I472" s="2">
        <v>24.952</v>
      </c>
      <c r="J472" s="2">
        <f t="shared" si="7"/>
        <v>1.9650000000000034</v>
      </c>
      <c r="K472" s="2">
        <v>-0.114</v>
      </c>
      <c r="L472" s="21" t="s">
        <v>663</v>
      </c>
      <c r="M472" s="51" t="s">
        <v>1217</v>
      </c>
      <c r="N472" s="1"/>
      <c r="O472" s="1" t="s">
        <v>605</v>
      </c>
      <c r="P472" s="12" t="s">
        <v>528</v>
      </c>
      <c r="Q472" s="1" t="s">
        <v>1330</v>
      </c>
      <c r="R472" s="16" t="s">
        <v>1082</v>
      </c>
      <c r="S472" s="58" t="s">
        <v>838</v>
      </c>
      <c r="T472" s="23"/>
    </row>
    <row r="473" spans="1:20" ht="48" customHeight="1">
      <c r="A473" s="17">
        <v>433</v>
      </c>
      <c r="B473" s="1" t="s">
        <v>47</v>
      </c>
      <c r="C473" s="2">
        <v>82.687</v>
      </c>
      <c r="D473" s="2">
        <v>82.687</v>
      </c>
      <c r="E473" s="2">
        <v>45.213099</v>
      </c>
      <c r="F473" s="46" t="s">
        <v>997</v>
      </c>
      <c r="G473" s="47" t="s">
        <v>1087</v>
      </c>
      <c r="H473" s="2">
        <v>76.215</v>
      </c>
      <c r="I473" s="2">
        <v>72.404</v>
      </c>
      <c r="J473" s="2">
        <f t="shared" si="7"/>
        <v>-3.811000000000007</v>
      </c>
      <c r="K473" s="2">
        <v>-51.726</v>
      </c>
      <c r="L473" s="21" t="s">
        <v>663</v>
      </c>
      <c r="M473" s="51" t="s">
        <v>1218</v>
      </c>
      <c r="N473" s="1"/>
      <c r="O473" s="1" t="s">
        <v>605</v>
      </c>
      <c r="P473" s="12" t="s">
        <v>528</v>
      </c>
      <c r="Q473" s="1" t="s">
        <v>1330</v>
      </c>
      <c r="R473" s="16" t="s">
        <v>1082</v>
      </c>
      <c r="S473" s="58" t="s">
        <v>838</v>
      </c>
      <c r="T473" s="23"/>
    </row>
    <row r="474" spans="1:20" ht="48" customHeight="1">
      <c r="A474" s="17">
        <v>434</v>
      </c>
      <c r="B474" s="1" t="s">
        <v>48</v>
      </c>
      <c r="C474" s="2">
        <v>350.17</v>
      </c>
      <c r="D474" s="2">
        <v>350.17</v>
      </c>
      <c r="E474" s="2">
        <v>349.748463</v>
      </c>
      <c r="F474" s="46" t="s">
        <v>997</v>
      </c>
      <c r="G474" s="47" t="s">
        <v>1091</v>
      </c>
      <c r="H474" s="2">
        <v>269.267</v>
      </c>
      <c r="I474" s="2">
        <v>269.267</v>
      </c>
      <c r="J474" s="2">
        <f t="shared" si="7"/>
        <v>0</v>
      </c>
      <c r="K474" s="2">
        <v>-91.013</v>
      </c>
      <c r="L474" s="21" t="s">
        <v>663</v>
      </c>
      <c r="M474" s="51" t="s">
        <v>1219</v>
      </c>
      <c r="N474" s="1"/>
      <c r="O474" s="1" t="s">
        <v>605</v>
      </c>
      <c r="P474" s="12" t="s">
        <v>528</v>
      </c>
      <c r="Q474" s="1" t="s">
        <v>1330</v>
      </c>
      <c r="R474" s="16" t="s">
        <v>1082</v>
      </c>
      <c r="S474" s="58" t="s">
        <v>838</v>
      </c>
      <c r="T474" s="23"/>
    </row>
    <row r="475" spans="1:20" ht="48" customHeight="1">
      <c r="A475" s="17">
        <v>435</v>
      </c>
      <c r="B475" s="1" t="s">
        <v>236</v>
      </c>
      <c r="C475" s="2">
        <v>172.727</v>
      </c>
      <c r="D475" s="2">
        <v>172.727</v>
      </c>
      <c r="E475" s="2">
        <v>163.069157</v>
      </c>
      <c r="F475" s="46" t="s">
        <v>1096</v>
      </c>
      <c r="G475" s="47" t="s">
        <v>345</v>
      </c>
      <c r="H475" s="2">
        <v>148.027</v>
      </c>
      <c r="I475" s="2">
        <v>72.165</v>
      </c>
      <c r="J475" s="2">
        <f t="shared" si="7"/>
        <v>-75.86199999999998</v>
      </c>
      <c r="K475" s="2">
        <v>-75.862</v>
      </c>
      <c r="L475" s="21" t="s">
        <v>662</v>
      </c>
      <c r="M475" s="51" t="s">
        <v>372</v>
      </c>
      <c r="N475" s="1"/>
      <c r="O475" s="1" t="s">
        <v>605</v>
      </c>
      <c r="P475" s="12" t="s">
        <v>528</v>
      </c>
      <c r="Q475" s="1" t="s">
        <v>1330</v>
      </c>
      <c r="R475" s="16" t="s">
        <v>1082</v>
      </c>
      <c r="S475" s="58" t="s">
        <v>838</v>
      </c>
      <c r="T475" s="23"/>
    </row>
    <row r="476" spans="1:20" ht="48" customHeight="1">
      <c r="A476" s="17">
        <v>436</v>
      </c>
      <c r="B476" s="1" t="s">
        <v>49</v>
      </c>
      <c r="C476" s="2">
        <v>1120.262</v>
      </c>
      <c r="D476" s="2">
        <v>1120.262</v>
      </c>
      <c r="E476" s="2">
        <v>1004.525077</v>
      </c>
      <c r="F476" s="46" t="s">
        <v>997</v>
      </c>
      <c r="G476" s="47" t="s">
        <v>1091</v>
      </c>
      <c r="H476" s="2">
        <v>865.582</v>
      </c>
      <c r="I476" s="2">
        <v>862.389</v>
      </c>
      <c r="J476" s="2">
        <f t="shared" si="7"/>
        <v>-3.1929999999999836</v>
      </c>
      <c r="K476" s="2">
        <v>-142.449</v>
      </c>
      <c r="L476" s="21" t="s">
        <v>663</v>
      </c>
      <c r="M476" s="51" t="s">
        <v>1220</v>
      </c>
      <c r="N476" s="1"/>
      <c r="O476" s="1" t="s">
        <v>605</v>
      </c>
      <c r="P476" s="12" t="s">
        <v>528</v>
      </c>
      <c r="Q476" s="1" t="s">
        <v>1330</v>
      </c>
      <c r="R476" s="16" t="s">
        <v>1082</v>
      </c>
      <c r="S476" s="58" t="s">
        <v>838</v>
      </c>
      <c r="T476" s="23"/>
    </row>
    <row r="477" spans="1:20" ht="48" customHeight="1">
      <c r="A477" s="17">
        <v>437</v>
      </c>
      <c r="B477" s="1" t="s">
        <v>50</v>
      </c>
      <c r="C477" s="2">
        <v>393.669</v>
      </c>
      <c r="D477" s="2">
        <v>393.669</v>
      </c>
      <c r="E477" s="2">
        <v>321.089446</v>
      </c>
      <c r="F477" s="46" t="s">
        <v>997</v>
      </c>
      <c r="G477" s="47" t="s">
        <v>7</v>
      </c>
      <c r="H477" s="2">
        <v>403.361</v>
      </c>
      <c r="I477" s="2">
        <v>403.386</v>
      </c>
      <c r="J477" s="2">
        <f t="shared" si="7"/>
        <v>0.025000000000034106</v>
      </c>
      <c r="K477" s="2">
        <v>-18.332</v>
      </c>
      <c r="L477" s="21" t="s">
        <v>663</v>
      </c>
      <c r="M477" s="51" t="s">
        <v>1221</v>
      </c>
      <c r="N477" s="1"/>
      <c r="O477" s="1" t="s">
        <v>605</v>
      </c>
      <c r="P477" s="12" t="s">
        <v>528</v>
      </c>
      <c r="Q477" s="1" t="s">
        <v>1330</v>
      </c>
      <c r="R477" s="16" t="s">
        <v>1082</v>
      </c>
      <c r="S477" s="58" t="s">
        <v>838</v>
      </c>
      <c r="T477" s="23"/>
    </row>
    <row r="478" spans="1:20" ht="48" customHeight="1">
      <c r="A478" s="17">
        <v>438</v>
      </c>
      <c r="B478" s="1" t="s">
        <v>51</v>
      </c>
      <c r="C478" s="2">
        <v>11.449</v>
      </c>
      <c r="D478" s="2">
        <v>11.449</v>
      </c>
      <c r="E478" s="2">
        <v>7.94807</v>
      </c>
      <c r="F478" s="46" t="s">
        <v>997</v>
      </c>
      <c r="G478" s="47" t="s">
        <v>7</v>
      </c>
      <c r="H478" s="2">
        <v>27.599</v>
      </c>
      <c r="I478" s="2">
        <v>46.242</v>
      </c>
      <c r="J478" s="2">
        <f t="shared" si="7"/>
        <v>18.642999999999997</v>
      </c>
      <c r="K478" s="2">
        <v>-1.398</v>
      </c>
      <c r="L478" s="21" t="s">
        <v>663</v>
      </c>
      <c r="M478" s="51" t="s">
        <v>1222</v>
      </c>
      <c r="N478" s="1"/>
      <c r="O478" s="1" t="s">
        <v>605</v>
      </c>
      <c r="P478" s="12" t="s">
        <v>529</v>
      </c>
      <c r="Q478" s="1" t="s">
        <v>971</v>
      </c>
      <c r="R478" s="16" t="s">
        <v>1082</v>
      </c>
      <c r="S478" s="58" t="s">
        <v>887</v>
      </c>
      <c r="T478" s="23"/>
    </row>
    <row r="479" spans="1:20" ht="48" customHeight="1">
      <c r="A479" s="17">
        <v>439</v>
      </c>
      <c r="B479" s="1" t="s">
        <v>270</v>
      </c>
      <c r="C479" s="2">
        <v>34.508</v>
      </c>
      <c r="D479" s="2">
        <v>34.508</v>
      </c>
      <c r="E479" s="2">
        <v>33.752246</v>
      </c>
      <c r="F479" s="46" t="s">
        <v>996</v>
      </c>
      <c r="G479" s="47" t="s">
        <v>1090</v>
      </c>
      <c r="H479" s="2">
        <v>33.927</v>
      </c>
      <c r="I479" s="2">
        <v>10.635</v>
      </c>
      <c r="J479" s="2">
        <f t="shared" si="7"/>
        <v>-23.292</v>
      </c>
      <c r="K479" s="2">
        <v>-25.923</v>
      </c>
      <c r="L479" s="21" t="s">
        <v>663</v>
      </c>
      <c r="M479" s="51" t="s">
        <v>1223</v>
      </c>
      <c r="N479" s="1"/>
      <c r="O479" s="1" t="s">
        <v>605</v>
      </c>
      <c r="P479" s="12" t="s">
        <v>529</v>
      </c>
      <c r="Q479" s="1" t="s">
        <v>971</v>
      </c>
      <c r="R479" s="16" t="s">
        <v>1082</v>
      </c>
      <c r="S479" s="58" t="s">
        <v>887</v>
      </c>
      <c r="T479" s="23"/>
    </row>
    <row r="480" spans="1:20" ht="48" customHeight="1">
      <c r="A480" s="17">
        <v>440</v>
      </c>
      <c r="B480" s="1" t="s">
        <v>1247</v>
      </c>
      <c r="C480" s="2">
        <v>1.398</v>
      </c>
      <c r="D480" s="2">
        <v>1.398</v>
      </c>
      <c r="E480" s="2">
        <v>1.01689</v>
      </c>
      <c r="F480" s="46" t="s">
        <v>336</v>
      </c>
      <c r="G480" s="47" t="s">
        <v>1033</v>
      </c>
      <c r="H480" s="2">
        <v>0.63</v>
      </c>
      <c r="I480" s="2">
        <v>0.631</v>
      </c>
      <c r="J480" s="2">
        <f t="shared" si="7"/>
        <v>0.0010000000000000009</v>
      </c>
      <c r="K480" s="2">
        <v>0</v>
      </c>
      <c r="L480" s="21" t="s">
        <v>336</v>
      </c>
      <c r="M480" s="1" t="s">
        <v>498</v>
      </c>
      <c r="N480" s="1"/>
      <c r="O480" s="1" t="s">
        <v>605</v>
      </c>
      <c r="P480" s="12" t="s">
        <v>529</v>
      </c>
      <c r="Q480" s="1" t="s">
        <v>971</v>
      </c>
      <c r="R480" s="16" t="s">
        <v>1082</v>
      </c>
      <c r="S480" s="58" t="s">
        <v>87</v>
      </c>
      <c r="T480" s="23"/>
    </row>
    <row r="481" spans="1:20" ht="48" customHeight="1">
      <c r="A481" s="17">
        <v>441</v>
      </c>
      <c r="B481" s="1" t="s">
        <v>503</v>
      </c>
      <c r="C481" s="2">
        <v>77.448</v>
      </c>
      <c r="D481" s="2">
        <v>77.448</v>
      </c>
      <c r="E481" s="2">
        <v>76.53945</v>
      </c>
      <c r="F481" s="46" t="s">
        <v>997</v>
      </c>
      <c r="G481" s="47" t="s">
        <v>7</v>
      </c>
      <c r="H481" s="2">
        <v>78.798</v>
      </c>
      <c r="I481" s="2">
        <v>77.495</v>
      </c>
      <c r="J481" s="2">
        <f t="shared" si="7"/>
        <v>-1.3029999999999973</v>
      </c>
      <c r="K481" s="2">
        <v>-13.643</v>
      </c>
      <c r="L481" s="21" t="s">
        <v>663</v>
      </c>
      <c r="M481" s="51" t="s">
        <v>1224</v>
      </c>
      <c r="N481" s="1"/>
      <c r="O481" s="1" t="s">
        <v>605</v>
      </c>
      <c r="P481" s="12" t="s">
        <v>529</v>
      </c>
      <c r="Q481" s="1" t="s">
        <v>971</v>
      </c>
      <c r="R481" s="16" t="s">
        <v>1082</v>
      </c>
      <c r="S481" s="58" t="s">
        <v>887</v>
      </c>
      <c r="T481" s="23"/>
    </row>
    <row r="482" spans="1:20" ht="48" customHeight="1">
      <c r="A482" s="17">
        <v>442</v>
      </c>
      <c r="B482" s="1" t="s">
        <v>567</v>
      </c>
      <c r="C482" s="2">
        <v>40.408</v>
      </c>
      <c r="D482" s="2">
        <v>40.408</v>
      </c>
      <c r="E482" s="2">
        <v>36.95949</v>
      </c>
      <c r="F482" s="46" t="s">
        <v>997</v>
      </c>
      <c r="G482" s="47" t="s">
        <v>1090</v>
      </c>
      <c r="H482" s="2">
        <v>40.408</v>
      </c>
      <c r="I482" s="2">
        <v>39.502</v>
      </c>
      <c r="J482" s="2">
        <f t="shared" si="7"/>
        <v>-0.9059999999999988</v>
      </c>
      <c r="K482" s="2">
        <v>-0.277</v>
      </c>
      <c r="L482" s="21" t="s">
        <v>663</v>
      </c>
      <c r="M482" s="51" t="s">
        <v>188</v>
      </c>
      <c r="N482" s="1"/>
      <c r="O482" s="1" t="s">
        <v>605</v>
      </c>
      <c r="P482" s="12" t="s">
        <v>529</v>
      </c>
      <c r="Q482" s="1" t="s">
        <v>971</v>
      </c>
      <c r="R482" s="16" t="s">
        <v>1082</v>
      </c>
      <c r="S482" s="58" t="s">
        <v>87</v>
      </c>
      <c r="T482" s="23"/>
    </row>
    <row r="483" spans="1:20" ht="48" customHeight="1">
      <c r="A483" s="17">
        <v>443</v>
      </c>
      <c r="B483" s="1" t="s">
        <v>355</v>
      </c>
      <c r="C483" s="2">
        <v>26.124</v>
      </c>
      <c r="D483" s="2">
        <v>26.124</v>
      </c>
      <c r="E483" s="2">
        <v>25.7635</v>
      </c>
      <c r="F483" s="46" t="s">
        <v>336</v>
      </c>
      <c r="G483" s="47" t="s">
        <v>1034</v>
      </c>
      <c r="H483" s="2">
        <v>27.356</v>
      </c>
      <c r="I483" s="2">
        <v>27.348</v>
      </c>
      <c r="J483" s="2">
        <f t="shared" si="7"/>
        <v>-0.008000000000002672</v>
      </c>
      <c r="K483" s="2">
        <v>0</v>
      </c>
      <c r="L483" s="21" t="s">
        <v>336</v>
      </c>
      <c r="M483" s="1" t="s">
        <v>498</v>
      </c>
      <c r="N483" s="1"/>
      <c r="O483" s="1" t="s">
        <v>605</v>
      </c>
      <c r="P483" s="12" t="s">
        <v>529</v>
      </c>
      <c r="Q483" s="1" t="s">
        <v>971</v>
      </c>
      <c r="R483" s="16" t="s">
        <v>1082</v>
      </c>
      <c r="S483" s="58" t="s">
        <v>887</v>
      </c>
      <c r="T483" s="23"/>
    </row>
    <row r="484" spans="1:20" ht="48" customHeight="1">
      <c r="A484" s="17">
        <v>444</v>
      </c>
      <c r="B484" s="1" t="s">
        <v>499</v>
      </c>
      <c r="C484" s="2">
        <v>154.516</v>
      </c>
      <c r="D484" s="2">
        <v>154.516</v>
      </c>
      <c r="E484" s="2">
        <v>143.881609</v>
      </c>
      <c r="F484" s="46" t="s">
        <v>997</v>
      </c>
      <c r="G484" s="47" t="s">
        <v>7</v>
      </c>
      <c r="H484" s="2">
        <v>170.018</v>
      </c>
      <c r="I484" s="2">
        <v>191.443</v>
      </c>
      <c r="J484" s="2">
        <f t="shared" si="7"/>
        <v>21.42500000000001</v>
      </c>
      <c r="K484" s="2">
        <v>-12.944</v>
      </c>
      <c r="L484" s="21" t="s">
        <v>663</v>
      </c>
      <c r="M484" s="51" t="s">
        <v>1225</v>
      </c>
      <c r="N484" s="1"/>
      <c r="O484" s="1" t="s">
        <v>605</v>
      </c>
      <c r="P484" s="12" t="s">
        <v>529</v>
      </c>
      <c r="Q484" s="1" t="s">
        <v>971</v>
      </c>
      <c r="R484" s="16" t="s">
        <v>1082</v>
      </c>
      <c r="S484" s="58" t="s">
        <v>887</v>
      </c>
      <c r="T484" s="23"/>
    </row>
    <row r="485" spans="1:20" ht="48" customHeight="1">
      <c r="A485" s="17">
        <v>445</v>
      </c>
      <c r="B485" s="1" t="s">
        <v>500</v>
      </c>
      <c r="C485" s="2">
        <v>25.655</v>
      </c>
      <c r="D485" s="2">
        <v>25.655</v>
      </c>
      <c r="E485" s="2">
        <v>20.054573</v>
      </c>
      <c r="F485" s="46" t="s">
        <v>997</v>
      </c>
      <c r="G485" s="47" t="s">
        <v>7</v>
      </c>
      <c r="H485" s="2">
        <v>45.241</v>
      </c>
      <c r="I485" s="2">
        <v>51.953</v>
      </c>
      <c r="J485" s="2">
        <f t="shared" si="7"/>
        <v>6.712000000000003</v>
      </c>
      <c r="K485" s="2">
        <v>-6.734</v>
      </c>
      <c r="L485" s="21" t="s">
        <v>663</v>
      </c>
      <c r="M485" s="51" t="s">
        <v>1226</v>
      </c>
      <c r="N485" s="1"/>
      <c r="O485" s="1" t="s">
        <v>605</v>
      </c>
      <c r="P485" s="12" t="s">
        <v>529</v>
      </c>
      <c r="Q485" s="1" t="s">
        <v>971</v>
      </c>
      <c r="R485" s="16" t="s">
        <v>1082</v>
      </c>
      <c r="S485" s="58" t="s">
        <v>887</v>
      </c>
      <c r="T485" s="23"/>
    </row>
    <row r="486" spans="1:20" ht="48" customHeight="1">
      <c r="A486" s="17">
        <v>446</v>
      </c>
      <c r="B486" s="1" t="s">
        <v>501</v>
      </c>
      <c r="C486" s="2">
        <v>248.217</v>
      </c>
      <c r="D486" s="2">
        <v>248.217</v>
      </c>
      <c r="E486" s="2">
        <v>230.825381</v>
      </c>
      <c r="F486" s="46" t="s">
        <v>997</v>
      </c>
      <c r="G486" s="47" t="s">
        <v>1091</v>
      </c>
      <c r="H486" s="2">
        <v>243.459</v>
      </c>
      <c r="I486" s="2">
        <v>216.558</v>
      </c>
      <c r="J486" s="2">
        <f t="shared" si="7"/>
        <v>-26.90100000000001</v>
      </c>
      <c r="K486" s="2">
        <v>-15.657</v>
      </c>
      <c r="L486" s="21" t="s">
        <v>663</v>
      </c>
      <c r="M486" s="51" t="s">
        <v>953</v>
      </c>
      <c r="N486" s="1"/>
      <c r="O486" s="1" t="s">
        <v>605</v>
      </c>
      <c r="P486" s="12" t="s">
        <v>529</v>
      </c>
      <c r="Q486" s="1" t="s">
        <v>971</v>
      </c>
      <c r="R486" s="16" t="s">
        <v>1082</v>
      </c>
      <c r="S486" s="58" t="s">
        <v>887</v>
      </c>
      <c r="T486" s="23"/>
    </row>
    <row r="487" spans="1:20" ht="48" customHeight="1">
      <c r="A487" s="17">
        <v>447</v>
      </c>
      <c r="B487" s="1" t="s">
        <v>502</v>
      </c>
      <c r="C487" s="2">
        <v>56.336</v>
      </c>
      <c r="D487" s="2">
        <v>56.336</v>
      </c>
      <c r="E487" s="2">
        <v>39.135234</v>
      </c>
      <c r="F487" s="46" t="s">
        <v>997</v>
      </c>
      <c r="G487" s="47" t="s">
        <v>7</v>
      </c>
      <c r="H487" s="2">
        <v>43.966</v>
      </c>
      <c r="I487" s="2">
        <v>44.347</v>
      </c>
      <c r="J487" s="2">
        <f t="shared" si="7"/>
        <v>0.3810000000000002</v>
      </c>
      <c r="K487" s="2">
        <v>-0.92</v>
      </c>
      <c r="L487" s="21" t="s">
        <v>663</v>
      </c>
      <c r="M487" s="51" t="s">
        <v>1227</v>
      </c>
      <c r="N487" s="1"/>
      <c r="O487" s="1" t="s">
        <v>605</v>
      </c>
      <c r="P487" s="12" t="s">
        <v>529</v>
      </c>
      <c r="Q487" s="1" t="s">
        <v>971</v>
      </c>
      <c r="R487" s="16" t="s">
        <v>1082</v>
      </c>
      <c r="S487" s="58" t="s">
        <v>887</v>
      </c>
      <c r="T487" s="23"/>
    </row>
    <row r="488" spans="1:20" ht="48" customHeight="1">
      <c r="A488" s="17">
        <v>448</v>
      </c>
      <c r="B488" s="1" t="s">
        <v>1079</v>
      </c>
      <c r="C488" s="2">
        <v>398.05</v>
      </c>
      <c r="D488" s="2">
        <v>158.941</v>
      </c>
      <c r="E488" s="2">
        <v>124.512535</v>
      </c>
      <c r="F488" s="46"/>
      <c r="G488" s="47" t="s">
        <v>1299</v>
      </c>
      <c r="H488" s="2">
        <v>0</v>
      </c>
      <c r="I488" s="2">
        <v>0</v>
      </c>
      <c r="J488" s="2">
        <f t="shared" si="7"/>
        <v>0</v>
      </c>
      <c r="K488" s="2">
        <v>0</v>
      </c>
      <c r="L488" s="21" t="s">
        <v>872</v>
      </c>
      <c r="M488" s="51" t="s">
        <v>1083</v>
      </c>
      <c r="N488" s="1"/>
      <c r="O488" s="1" t="s">
        <v>605</v>
      </c>
      <c r="P488" s="12" t="s">
        <v>872</v>
      </c>
      <c r="Q488" s="1" t="s">
        <v>872</v>
      </c>
      <c r="R488" s="16" t="s">
        <v>1082</v>
      </c>
      <c r="S488" s="58" t="s">
        <v>1154</v>
      </c>
      <c r="T488" s="23"/>
    </row>
    <row r="489" spans="1:20" ht="84" customHeight="1">
      <c r="A489" s="17">
        <v>449</v>
      </c>
      <c r="B489" s="1" t="s">
        <v>795</v>
      </c>
      <c r="C489" s="2">
        <v>97.361</v>
      </c>
      <c r="D489" s="2">
        <v>97.361</v>
      </c>
      <c r="E489" s="2">
        <v>79.952735</v>
      </c>
      <c r="F489" s="46" t="s">
        <v>997</v>
      </c>
      <c r="G489" s="32" t="s">
        <v>1199</v>
      </c>
      <c r="H489" s="2">
        <v>58.127</v>
      </c>
      <c r="I489" s="2">
        <v>58.079</v>
      </c>
      <c r="J489" s="2">
        <f t="shared" si="7"/>
        <v>-0.04800000000000182</v>
      </c>
      <c r="K489" s="2">
        <v>-0.048</v>
      </c>
      <c r="L489" s="21" t="s">
        <v>663</v>
      </c>
      <c r="M489" s="1" t="s">
        <v>170</v>
      </c>
      <c r="N489" s="1"/>
      <c r="O489" s="1" t="s">
        <v>532</v>
      </c>
      <c r="P489" s="12" t="s">
        <v>1142</v>
      </c>
      <c r="Q489" s="1" t="s">
        <v>1249</v>
      </c>
      <c r="R489" s="10" t="s">
        <v>533</v>
      </c>
      <c r="S489" s="58" t="s">
        <v>889</v>
      </c>
      <c r="T489" s="23"/>
    </row>
    <row r="490" spans="1:20" ht="57" customHeight="1">
      <c r="A490" s="17">
        <v>450</v>
      </c>
      <c r="B490" s="1" t="s">
        <v>780</v>
      </c>
      <c r="C490" s="175">
        <v>107.888</v>
      </c>
      <c r="D490" s="175">
        <v>69.104407</v>
      </c>
      <c r="E490" s="175">
        <v>62.555899</v>
      </c>
      <c r="F490" s="46" t="s">
        <v>997</v>
      </c>
      <c r="G490" s="32" t="s">
        <v>1198</v>
      </c>
      <c r="H490" s="2">
        <v>93.384</v>
      </c>
      <c r="I490" s="2">
        <v>92.726</v>
      </c>
      <c r="J490" s="2">
        <f t="shared" si="7"/>
        <v>-0.6580000000000013</v>
      </c>
      <c r="K490" s="2">
        <v>-0.658</v>
      </c>
      <c r="L490" s="21" t="s">
        <v>663</v>
      </c>
      <c r="M490" s="1" t="s">
        <v>173</v>
      </c>
      <c r="N490" s="1"/>
      <c r="O490" s="1" t="s">
        <v>239</v>
      </c>
      <c r="P490" s="12" t="s">
        <v>1142</v>
      </c>
      <c r="Q490" s="1" t="s">
        <v>1249</v>
      </c>
      <c r="R490" s="10" t="s">
        <v>533</v>
      </c>
      <c r="S490" s="58" t="s">
        <v>889</v>
      </c>
      <c r="T490" s="23"/>
    </row>
    <row r="491" spans="1:20" ht="198" customHeight="1">
      <c r="A491" s="17" t="s">
        <v>885</v>
      </c>
      <c r="B491" s="1" t="s">
        <v>1307</v>
      </c>
      <c r="C491" s="176"/>
      <c r="D491" s="176"/>
      <c r="E491" s="176"/>
      <c r="F491" s="46" t="s">
        <v>1062</v>
      </c>
      <c r="G491" s="47" t="s">
        <v>1304</v>
      </c>
      <c r="H491" s="80">
        <v>0.25</v>
      </c>
      <c r="I491" s="80">
        <v>0.25</v>
      </c>
      <c r="J491" s="80">
        <f>I491-H491</f>
        <v>0</v>
      </c>
      <c r="K491" s="80">
        <v>0</v>
      </c>
      <c r="L491" s="21" t="s">
        <v>1120</v>
      </c>
      <c r="M491" s="1" t="s">
        <v>1305</v>
      </c>
      <c r="N491" s="1" t="s">
        <v>175</v>
      </c>
      <c r="O491" s="1" t="s">
        <v>1130</v>
      </c>
      <c r="P491" s="86" t="s">
        <v>1083</v>
      </c>
      <c r="Q491" s="86" t="s">
        <v>1083</v>
      </c>
      <c r="R491" s="10" t="s">
        <v>533</v>
      </c>
      <c r="S491" s="58" t="s">
        <v>1303</v>
      </c>
      <c r="T491" s="23"/>
    </row>
    <row r="492" spans="1:20" ht="90" customHeight="1">
      <c r="A492" s="17">
        <v>451</v>
      </c>
      <c r="B492" s="1" t="s">
        <v>912</v>
      </c>
      <c r="C492" s="2">
        <v>473.343</v>
      </c>
      <c r="D492" s="2">
        <v>517.781368</v>
      </c>
      <c r="E492" s="2">
        <v>507.520782</v>
      </c>
      <c r="F492" s="46" t="s">
        <v>997</v>
      </c>
      <c r="G492" s="32" t="s">
        <v>174</v>
      </c>
      <c r="H492" s="2">
        <v>426.008</v>
      </c>
      <c r="I492" s="2">
        <v>47.856</v>
      </c>
      <c r="J492" s="2">
        <f t="shared" si="7"/>
        <v>-378.152</v>
      </c>
      <c r="K492" s="2">
        <v>-378.152</v>
      </c>
      <c r="L492" s="21" t="s">
        <v>663</v>
      </c>
      <c r="M492" s="1" t="s">
        <v>373</v>
      </c>
      <c r="N492" s="1"/>
      <c r="O492" s="1" t="s">
        <v>218</v>
      </c>
      <c r="P492" s="12" t="s">
        <v>1142</v>
      </c>
      <c r="Q492" s="1" t="s">
        <v>1249</v>
      </c>
      <c r="R492" s="10" t="s">
        <v>533</v>
      </c>
      <c r="S492" s="58" t="s">
        <v>889</v>
      </c>
      <c r="T492" s="23"/>
    </row>
    <row r="493" spans="1:20" ht="57" customHeight="1">
      <c r="A493" s="17">
        <v>457</v>
      </c>
      <c r="B493" s="1" t="s">
        <v>1250</v>
      </c>
      <c r="C493" s="2">
        <v>190.901</v>
      </c>
      <c r="D493" s="2">
        <v>190.301</v>
      </c>
      <c r="E493" s="2">
        <v>190.222495</v>
      </c>
      <c r="F493" s="46" t="s">
        <v>997</v>
      </c>
      <c r="G493" s="32" t="s">
        <v>1201</v>
      </c>
      <c r="H493" s="2">
        <v>166.874</v>
      </c>
      <c r="I493" s="2">
        <v>163.1</v>
      </c>
      <c r="J493" s="2">
        <f t="shared" si="7"/>
        <v>-3.774000000000001</v>
      </c>
      <c r="K493" s="2">
        <v>-3.774</v>
      </c>
      <c r="L493" s="21" t="s">
        <v>663</v>
      </c>
      <c r="M493" s="1" t="s">
        <v>580</v>
      </c>
      <c r="N493" s="1"/>
      <c r="O493" s="1" t="s">
        <v>218</v>
      </c>
      <c r="P493" s="12" t="s">
        <v>1142</v>
      </c>
      <c r="Q493" s="1" t="s">
        <v>1249</v>
      </c>
      <c r="R493" s="10" t="s">
        <v>533</v>
      </c>
      <c r="S493" s="58" t="s">
        <v>889</v>
      </c>
      <c r="T493" s="23"/>
    </row>
    <row r="494" spans="1:20" ht="57" customHeight="1">
      <c r="A494" s="17">
        <v>458</v>
      </c>
      <c r="B494" s="1" t="s">
        <v>1251</v>
      </c>
      <c r="C494" s="2">
        <v>129</v>
      </c>
      <c r="D494" s="2">
        <v>129</v>
      </c>
      <c r="E494" s="2">
        <v>128.966712</v>
      </c>
      <c r="F494" s="46" t="s">
        <v>997</v>
      </c>
      <c r="G494" s="32" t="s">
        <v>169</v>
      </c>
      <c r="H494" s="2">
        <v>109.65</v>
      </c>
      <c r="I494" s="2">
        <v>109.65</v>
      </c>
      <c r="J494" s="2">
        <f t="shared" si="7"/>
        <v>0</v>
      </c>
      <c r="K494" s="2">
        <v>0</v>
      </c>
      <c r="L494" s="21" t="s">
        <v>664</v>
      </c>
      <c r="M494" s="1" t="s">
        <v>420</v>
      </c>
      <c r="N494" s="1"/>
      <c r="O494" s="1" t="s">
        <v>218</v>
      </c>
      <c r="P494" s="12" t="s">
        <v>1142</v>
      </c>
      <c r="Q494" s="1" t="s">
        <v>1249</v>
      </c>
      <c r="R494" s="10" t="s">
        <v>533</v>
      </c>
      <c r="S494" s="58" t="s">
        <v>889</v>
      </c>
      <c r="T494" s="23"/>
    </row>
    <row r="495" spans="1:20" ht="57" customHeight="1">
      <c r="A495" s="17">
        <v>459</v>
      </c>
      <c r="B495" s="1" t="s">
        <v>1022</v>
      </c>
      <c r="C495" s="2">
        <v>1880</v>
      </c>
      <c r="D495" s="2">
        <v>1904.78</v>
      </c>
      <c r="E495" s="2">
        <v>1727.969254</v>
      </c>
      <c r="F495" s="46" t="s">
        <v>997</v>
      </c>
      <c r="G495" s="32" t="s">
        <v>169</v>
      </c>
      <c r="H495" s="2">
        <v>1790</v>
      </c>
      <c r="I495" s="2">
        <v>1839.655</v>
      </c>
      <c r="J495" s="2">
        <f t="shared" si="7"/>
        <v>49.65499999999997</v>
      </c>
      <c r="K495" s="2">
        <v>0</v>
      </c>
      <c r="L495" s="21" t="s">
        <v>664</v>
      </c>
      <c r="M495" s="1" t="s">
        <v>420</v>
      </c>
      <c r="N495" s="1"/>
      <c r="O495" s="1" t="s">
        <v>218</v>
      </c>
      <c r="P495" s="12" t="s">
        <v>1142</v>
      </c>
      <c r="Q495" s="1" t="s">
        <v>1249</v>
      </c>
      <c r="R495" s="10" t="s">
        <v>533</v>
      </c>
      <c r="S495" s="58" t="s">
        <v>889</v>
      </c>
      <c r="T495" s="23"/>
    </row>
    <row r="496" spans="1:20" ht="57" customHeight="1">
      <c r="A496" s="17">
        <v>460</v>
      </c>
      <c r="B496" s="1" t="s">
        <v>197</v>
      </c>
      <c r="C496" s="2">
        <v>79.8</v>
      </c>
      <c r="D496" s="2">
        <v>79.8</v>
      </c>
      <c r="E496" s="2">
        <v>72.976585</v>
      </c>
      <c r="F496" s="46" t="s">
        <v>997</v>
      </c>
      <c r="G496" s="32" t="s">
        <v>169</v>
      </c>
      <c r="H496" s="2">
        <v>79.8</v>
      </c>
      <c r="I496" s="2">
        <v>79.8</v>
      </c>
      <c r="J496" s="2">
        <f t="shared" si="7"/>
        <v>0</v>
      </c>
      <c r="K496" s="2">
        <v>0</v>
      </c>
      <c r="L496" s="21" t="s">
        <v>664</v>
      </c>
      <c r="M496" s="1" t="s">
        <v>421</v>
      </c>
      <c r="N496" s="1"/>
      <c r="O496" s="1" t="s">
        <v>218</v>
      </c>
      <c r="P496" s="12" t="s">
        <v>1142</v>
      </c>
      <c r="Q496" s="1" t="s">
        <v>1249</v>
      </c>
      <c r="R496" s="10" t="s">
        <v>533</v>
      </c>
      <c r="S496" s="58" t="s">
        <v>889</v>
      </c>
      <c r="T496" s="23"/>
    </row>
    <row r="497" spans="1:20" ht="57" customHeight="1">
      <c r="A497" s="17">
        <v>461</v>
      </c>
      <c r="B497" s="1" t="s">
        <v>1023</v>
      </c>
      <c r="C497" s="2">
        <v>7783.171</v>
      </c>
      <c r="D497" s="2">
        <v>7790.171</v>
      </c>
      <c r="E497" s="2">
        <v>7104.778804</v>
      </c>
      <c r="F497" s="46" t="s">
        <v>997</v>
      </c>
      <c r="G497" s="32" t="s">
        <v>169</v>
      </c>
      <c r="H497" s="2">
        <v>7434.43</v>
      </c>
      <c r="I497" s="2">
        <v>7411.564</v>
      </c>
      <c r="J497" s="2">
        <f t="shared" si="7"/>
        <v>-22.865999999999985</v>
      </c>
      <c r="K497" s="2">
        <v>-22.866</v>
      </c>
      <c r="L497" s="21" t="s">
        <v>663</v>
      </c>
      <c r="M497" s="1" t="s">
        <v>422</v>
      </c>
      <c r="N497" s="1"/>
      <c r="O497" s="1" t="s">
        <v>218</v>
      </c>
      <c r="P497" s="12" t="s">
        <v>1142</v>
      </c>
      <c r="Q497" s="1" t="s">
        <v>1249</v>
      </c>
      <c r="R497" s="10" t="s">
        <v>533</v>
      </c>
      <c r="S497" s="58" t="s">
        <v>889</v>
      </c>
      <c r="T497" s="23"/>
    </row>
    <row r="498" spans="1:20" ht="57" customHeight="1">
      <c r="A498" s="17">
        <v>462</v>
      </c>
      <c r="B498" s="1" t="s">
        <v>1024</v>
      </c>
      <c r="C498" s="2">
        <v>160</v>
      </c>
      <c r="D498" s="2">
        <v>160</v>
      </c>
      <c r="E498" s="2">
        <v>66.574607</v>
      </c>
      <c r="F498" s="46" t="s">
        <v>997</v>
      </c>
      <c r="G498" s="32" t="s">
        <v>1200</v>
      </c>
      <c r="H498" s="2">
        <v>113.337</v>
      </c>
      <c r="I498" s="2">
        <v>163.337</v>
      </c>
      <c r="J498" s="2">
        <f t="shared" si="7"/>
        <v>49.999999999999986</v>
      </c>
      <c r="K498" s="2">
        <v>0</v>
      </c>
      <c r="L498" s="21" t="s">
        <v>664</v>
      </c>
      <c r="M498" s="1" t="s">
        <v>423</v>
      </c>
      <c r="N498" s="1"/>
      <c r="O498" s="1" t="s">
        <v>218</v>
      </c>
      <c r="P498" s="12" t="s">
        <v>1142</v>
      </c>
      <c r="Q498" s="1" t="s">
        <v>1249</v>
      </c>
      <c r="R498" s="10" t="s">
        <v>533</v>
      </c>
      <c r="S498" s="58" t="s">
        <v>889</v>
      </c>
      <c r="T498" s="23"/>
    </row>
    <row r="499" spans="1:20" ht="57" customHeight="1">
      <c r="A499" s="17">
        <v>463</v>
      </c>
      <c r="B499" s="1" t="s">
        <v>1025</v>
      </c>
      <c r="C499" s="2">
        <v>2.6</v>
      </c>
      <c r="D499" s="2">
        <v>2.6</v>
      </c>
      <c r="E499" s="2">
        <v>0.949443</v>
      </c>
      <c r="F499" s="46" t="s">
        <v>997</v>
      </c>
      <c r="G499" s="32" t="s">
        <v>169</v>
      </c>
      <c r="H499" s="2">
        <v>2</v>
      </c>
      <c r="I499" s="2">
        <v>2</v>
      </c>
      <c r="J499" s="2">
        <f t="shared" si="7"/>
        <v>0</v>
      </c>
      <c r="K499" s="2">
        <v>0</v>
      </c>
      <c r="L499" s="21" t="s">
        <v>664</v>
      </c>
      <c r="M499" s="1" t="s">
        <v>423</v>
      </c>
      <c r="N499" s="1"/>
      <c r="O499" s="1" t="s">
        <v>218</v>
      </c>
      <c r="P499" s="12" t="s">
        <v>1142</v>
      </c>
      <c r="Q499" s="1" t="s">
        <v>1249</v>
      </c>
      <c r="R499" s="10" t="s">
        <v>533</v>
      </c>
      <c r="S499" s="58" t="s">
        <v>889</v>
      </c>
      <c r="T499" s="23"/>
    </row>
    <row r="500" spans="1:20" ht="57" customHeight="1">
      <c r="A500" s="17">
        <v>464</v>
      </c>
      <c r="B500" s="1" t="s">
        <v>1026</v>
      </c>
      <c r="C500" s="2">
        <v>1038.739</v>
      </c>
      <c r="D500" s="2">
        <v>1068.664</v>
      </c>
      <c r="E500" s="2">
        <v>860.886722</v>
      </c>
      <c r="F500" s="46" t="s">
        <v>997</v>
      </c>
      <c r="G500" s="32" t="s">
        <v>169</v>
      </c>
      <c r="H500" s="2">
        <v>910.427</v>
      </c>
      <c r="I500" s="2">
        <v>910.427</v>
      </c>
      <c r="J500" s="2">
        <f t="shared" si="7"/>
        <v>0</v>
      </c>
      <c r="K500" s="2">
        <v>0</v>
      </c>
      <c r="L500" s="21" t="s">
        <v>664</v>
      </c>
      <c r="M500" s="1" t="s">
        <v>423</v>
      </c>
      <c r="N500" s="1"/>
      <c r="O500" s="1" t="s">
        <v>218</v>
      </c>
      <c r="P500" s="12" t="s">
        <v>1142</v>
      </c>
      <c r="Q500" s="1" t="s">
        <v>1249</v>
      </c>
      <c r="R500" s="10" t="s">
        <v>533</v>
      </c>
      <c r="S500" s="58" t="s">
        <v>889</v>
      </c>
      <c r="T500" s="23"/>
    </row>
    <row r="501" spans="1:20" ht="57" customHeight="1">
      <c r="A501" s="17">
        <v>465</v>
      </c>
      <c r="B501" s="1" t="s">
        <v>521</v>
      </c>
      <c r="C501" s="2">
        <v>350.18</v>
      </c>
      <c r="D501" s="2">
        <v>350.18</v>
      </c>
      <c r="E501" s="2">
        <v>259.595932</v>
      </c>
      <c r="F501" s="46" t="s">
        <v>997</v>
      </c>
      <c r="G501" s="32" t="s">
        <v>169</v>
      </c>
      <c r="H501" s="2">
        <v>315.163</v>
      </c>
      <c r="I501" s="2">
        <v>280</v>
      </c>
      <c r="J501" s="2">
        <f t="shared" si="7"/>
        <v>-35.16300000000001</v>
      </c>
      <c r="K501" s="2">
        <v>-35.163</v>
      </c>
      <c r="L501" s="21" t="s">
        <v>663</v>
      </c>
      <c r="M501" s="1" t="s">
        <v>422</v>
      </c>
      <c r="N501" s="1"/>
      <c r="O501" s="1" t="s">
        <v>218</v>
      </c>
      <c r="P501" s="12" t="s">
        <v>1142</v>
      </c>
      <c r="Q501" s="1" t="s">
        <v>1249</v>
      </c>
      <c r="R501" s="10" t="s">
        <v>533</v>
      </c>
      <c r="S501" s="58" t="s">
        <v>889</v>
      </c>
      <c r="T501" s="23"/>
    </row>
    <row r="502" spans="1:20" ht="57" customHeight="1">
      <c r="A502" s="17">
        <v>466</v>
      </c>
      <c r="B502" s="1" t="s">
        <v>1027</v>
      </c>
      <c r="C502" s="2">
        <v>1600</v>
      </c>
      <c r="D502" s="2">
        <v>1600</v>
      </c>
      <c r="E502" s="2">
        <v>412.2</v>
      </c>
      <c r="F502" s="46" t="s">
        <v>997</v>
      </c>
      <c r="G502" s="32" t="s">
        <v>169</v>
      </c>
      <c r="H502" s="2">
        <v>1348.934</v>
      </c>
      <c r="I502" s="2">
        <v>1400</v>
      </c>
      <c r="J502" s="2">
        <f t="shared" si="7"/>
        <v>51.06600000000003</v>
      </c>
      <c r="K502" s="2">
        <v>0</v>
      </c>
      <c r="L502" s="21" t="s">
        <v>664</v>
      </c>
      <c r="M502" s="1" t="s">
        <v>423</v>
      </c>
      <c r="N502" s="1"/>
      <c r="O502" s="1" t="s">
        <v>218</v>
      </c>
      <c r="P502" s="12" t="s">
        <v>1142</v>
      </c>
      <c r="Q502" s="1" t="s">
        <v>1249</v>
      </c>
      <c r="R502" s="10" t="s">
        <v>533</v>
      </c>
      <c r="S502" s="58" t="s">
        <v>889</v>
      </c>
      <c r="T502" s="23"/>
    </row>
    <row r="503" spans="1:20" ht="57" customHeight="1">
      <c r="A503" s="17">
        <v>468</v>
      </c>
      <c r="B503" s="1" t="s">
        <v>755</v>
      </c>
      <c r="C503" s="2">
        <v>3120.532</v>
      </c>
      <c r="D503" s="2">
        <v>3148.903</v>
      </c>
      <c r="E503" s="2">
        <v>3148.903</v>
      </c>
      <c r="F503" s="46" t="s">
        <v>997</v>
      </c>
      <c r="G503" s="47" t="s">
        <v>102</v>
      </c>
      <c r="H503" s="2">
        <v>2977.204</v>
      </c>
      <c r="I503" s="2">
        <v>2972.5</v>
      </c>
      <c r="J503" s="2">
        <f t="shared" si="7"/>
        <v>-4.704000000000178</v>
      </c>
      <c r="K503" s="2">
        <v>-4.704</v>
      </c>
      <c r="L503" s="21" t="s">
        <v>663</v>
      </c>
      <c r="M503" s="1" t="s">
        <v>424</v>
      </c>
      <c r="N503" s="1"/>
      <c r="O503" s="1" t="s">
        <v>218</v>
      </c>
      <c r="P503" s="12" t="s">
        <v>1142</v>
      </c>
      <c r="Q503" s="1" t="s">
        <v>1249</v>
      </c>
      <c r="R503" s="10" t="s">
        <v>533</v>
      </c>
      <c r="S503" s="58" t="s">
        <v>889</v>
      </c>
      <c r="T503" s="23"/>
    </row>
    <row r="504" spans="1:20" ht="57" customHeight="1">
      <c r="A504" s="17">
        <v>471</v>
      </c>
      <c r="B504" s="1" t="s">
        <v>756</v>
      </c>
      <c r="C504" s="2">
        <v>120.278</v>
      </c>
      <c r="D504" s="2">
        <v>120.278</v>
      </c>
      <c r="E504" s="2">
        <v>120.27768</v>
      </c>
      <c r="F504" s="46" t="s">
        <v>997</v>
      </c>
      <c r="G504" s="32" t="s">
        <v>169</v>
      </c>
      <c r="H504" s="2">
        <v>102.711</v>
      </c>
      <c r="I504" s="2">
        <v>104.644</v>
      </c>
      <c r="J504" s="2">
        <f t="shared" si="7"/>
        <v>1.933000000000007</v>
      </c>
      <c r="K504" s="2">
        <v>-2.8</v>
      </c>
      <c r="L504" s="21" t="s">
        <v>663</v>
      </c>
      <c r="M504" s="1" t="s">
        <v>425</v>
      </c>
      <c r="N504" s="1"/>
      <c r="O504" s="1" t="s">
        <v>218</v>
      </c>
      <c r="P504" s="12" t="s">
        <v>1142</v>
      </c>
      <c r="Q504" s="1" t="s">
        <v>1249</v>
      </c>
      <c r="R504" s="10" t="s">
        <v>533</v>
      </c>
      <c r="S504" s="58" t="s">
        <v>889</v>
      </c>
      <c r="T504" s="23"/>
    </row>
    <row r="505" spans="1:20" ht="57" customHeight="1">
      <c r="A505" s="17">
        <v>472</v>
      </c>
      <c r="B505" s="1" t="s">
        <v>757</v>
      </c>
      <c r="C505" s="2">
        <v>10.068</v>
      </c>
      <c r="D505" s="2">
        <v>10.068</v>
      </c>
      <c r="E505" s="2">
        <v>10.0275</v>
      </c>
      <c r="F505" s="46"/>
      <c r="G505" s="47" t="s">
        <v>378</v>
      </c>
      <c r="H505" s="2">
        <v>8.079</v>
      </c>
      <c r="I505" s="2">
        <v>0</v>
      </c>
      <c r="J505" s="2">
        <f t="shared" si="7"/>
        <v>-8.079</v>
      </c>
      <c r="K505" s="2">
        <v>0</v>
      </c>
      <c r="L505" s="21" t="s">
        <v>872</v>
      </c>
      <c r="M505" s="1" t="s">
        <v>885</v>
      </c>
      <c r="N505" s="1"/>
      <c r="O505" s="1" t="s">
        <v>218</v>
      </c>
      <c r="P505" s="12" t="s">
        <v>1142</v>
      </c>
      <c r="Q505" s="1" t="s">
        <v>1249</v>
      </c>
      <c r="R505" s="10" t="s">
        <v>533</v>
      </c>
      <c r="S505" s="58" t="s">
        <v>145</v>
      </c>
      <c r="T505" s="23"/>
    </row>
    <row r="506" spans="1:20" ht="57" customHeight="1">
      <c r="A506" s="17">
        <v>475</v>
      </c>
      <c r="B506" s="1" t="s">
        <v>981</v>
      </c>
      <c r="C506" s="2">
        <v>23.311</v>
      </c>
      <c r="D506" s="2">
        <v>23.311</v>
      </c>
      <c r="E506" s="2">
        <v>15.235434</v>
      </c>
      <c r="F506" s="46" t="s">
        <v>997</v>
      </c>
      <c r="G506" s="47" t="s">
        <v>171</v>
      </c>
      <c r="H506" s="2">
        <v>20.979</v>
      </c>
      <c r="I506" s="2">
        <v>19.693</v>
      </c>
      <c r="J506" s="2">
        <f t="shared" si="7"/>
        <v>-1.2859999999999978</v>
      </c>
      <c r="K506" s="2">
        <v>-1.286</v>
      </c>
      <c r="L506" s="21" t="s">
        <v>663</v>
      </c>
      <c r="M506" s="1" t="s">
        <v>170</v>
      </c>
      <c r="N506" s="1"/>
      <c r="O506" s="1" t="s">
        <v>218</v>
      </c>
      <c r="P506" s="12" t="s">
        <v>1142</v>
      </c>
      <c r="Q506" s="1" t="s">
        <v>1249</v>
      </c>
      <c r="R506" s="10" t="s">
        <v>533</v>
      </c>
      <c r="S506" s="58" t="s">
        <v>145</v>
      </c>
      <c r="T506" s="23"/>
    </row>
    <row r="507" spans="1:20" ht="57" customHeight="1">
      <c r="A507" s="17">
        <v>477</v>
      </c>
      <c r="B507" s="1" t="s">
        <v>320</v>
      </c>
      <c r="C507" s="2">
        <v>3557.774</v>
      </c>
      <c r="D507" s="2">
        <v>3583.697337</v>
      </c>
      <c r="E507" s="2">
        <v>3558.094958</v>
      </c>
      <c r="F507" s="46" t="s">
        <v>997</v>
      </c>
      <c r="G507" s="47" t="s">
        <v>171</v>
      </c>
      <c r="H507" s="2">
        <v>2255.992</v>
      </c>
      <c r="I507" s="2">
        <v>2714.146</v>
      </c>
      <c r="J507" s="2">
        <f t="shared" si="7"/>
        <v>458.154</v>
      </c>
      <c r="K507" s="2">
        <v>-884.111</v>
      </c>
      <c r="L507" s="21" t="s">
        <v>663</v>
      </c>
      <c r="M507" s="1" t="s">
        <v>579</v>
      </c>
      <c r="N507" s="1"/>
      <c r="O507" s="1" t="s">
        <v>218</v>
      </c>
      <c r="P507" s="12" t="s">
        <v>1142</v>
      </c>
      <c r="Q507" s="1" t="s">
        <v>1249</v>
      </c>
      <c r="R507" s="10" t="s">
        <v>533</v>
      </c>
      <c r="S507" s="58" t="s">
        <v>145</v>
      </c>
      <c r="T507" s="23"/>
    </row>
    <row r="508" spans="1:20" ht="57" customHeight="1">
      <c r="A508" s="17">
        <v>478</v>
      </c>
      <c r="B508" s="1" t="s">
        <v>944</v>
      </c>
      <c r="C508" s="2">
        <v>108.701</v>
      </c>
      <c r="D508" s="2">
        <v>108.701</v>
      </c>
      <c r="E508" s="2">
        <v>107.293044</v>
      </c>
      <c r="F508" s="46"/>
      <c r="G508" s="47" t="s">
        <v>1239</v>
      </c>
      <c r="H508" s="2">
        <v>0</v>
      </c>
      <c r="I508" s="2">
        <v>0</v>
      </c>
      <c r="J508" s="2">
        <f t="shared" si="7"/>
        <v>0</v>
      </c>
      <c r="K508" s="2">
        <v>0</v>
      </c>
      <c r="L508" s="21" t="s">
        <v>872</v>
      </c>
      <c r="M508" s="1" t="s">
        <v>885</v>
      </c>
      <c r="N508" s="1"/>
      <c r="O508" s="1" t="s">
        <v>218</v>
      </c>
      <c r="P508" s="12" t="s">
        <v>1142</v>
      </c>
      <c r="Q508" s="1" t="s">
        <v>1249</v>
      </c>
      <c r="R508" s="10" t="s">
        <v>533</v>
      </c>
      <c r="S508" s="58" t="s">
        <v>145</v>
      </c>
      <c r="T508" s="23"/>
    </row>
    <row r="509" spans="1:20" ht="57" customHeight="1">
      <c r="A509" s="17">
        <v>479</v>
      </c>
      <c r="B509" s="1" t="s">
        <v>945</v>
      </c>
      <c r="C509" s="2">
        <v>130.5</v>
      </c>
      <c r="D509" s="2">
        <v>132.69897</v>
      </c>
      <c r="E509" s="2">
        <v>126.343937</v>
      </c>
      <c r="F509" s="46"/>
      <c r="G509" s="47" t="s">
        <v>378</v>
      </c>
      <c r="H509" s="2">
        <v>69</v>
      </c>
      <c r="I509" s="2">
        <v>0</v>
      </c>
      <c r="J509" s="2">
        <f t="shared" si="7"/>
        <v>-69</v>
      </c>
      <c r="K509" s="2">
        <v>0</v>
      </c>
      <c r="L509" s="21" t="s">
        <v>872</v>
      </c>
      <c r="M509" s="1" t="s">
        <v>885</v>
      </c>
      <c r="N509" s="1"/>
      <c r="O509" s="1" t="s">
        <v>218</v>
      </c>
      <c r="P509" s="12" t="s">
        <v>1142</v>
      </c>
      <c r="Q509" s="1" t="s">
        <v>1249</v>
      </c>
      <c r="R509" s="10" t="s">
        <v>533</v>
      </c>
      <c r="S509" s="58" t="s">
        <v>145</v>
      </c>
      <c r="T509" s="23"/>
    </row>
    <row r="510" spans="1:20" ht="120" customHeight="1">
      <c r="A510" s="95">
        <v>480</v>
      </c>
      <c r="B510" s="1" t="s">
        <v>946</v>
      </c>
      <c r="C510" s="175">
        <v>139.567</v>
      </c>
      <c r="D510" s="175">
        <v>139.567</v>
      </c>
      <c r="E510" s="175">
        <v>139.56672</v>
      </c>
      <c r="F510" s="46" t="s">
        <v>997</v>
      </c>
      <c r="G510" s="32" t="s">
        <v>1200</v>
      </c>
      <c r="H510" s="175">
        <v>116.954</v>
      </c>
      <c r="I510" s="2">
        <v>79.227</v>
      </c>
      <c r="J510" s="2">
        <f t="shared" si="7"/>
        <v>-37.72699999999999</v>
      </c>
      <c r="K510" s="2">
        <v>-8.098</v>
      </c>
      <c r="L510" s="66" t="s">
        <v>663</v>
      </c>
      <c r="M510" s="1" t="s">
        <v>172</v>
      </c>
      <c r="N510" s="1"/>
      <c r="O510" s="1" t="s">
        <v>218</v>
      </c>
      <c r="P510" s="12" t="s">
        <v>1142</v>
      </c>
      <c r="Q510" s="1" t="s">
        <v>1249</v>
      </c>
      <c r="R510" s="10" t="s">
        <v>533</v>
      </c>
      <c r="S510" s="58" t="s">
        <v>145</v>
      </c>
      <c r="T510" s="23"/>
    </row>
    <row r="511" spans="1:20" ht="120" customHeight="1">
      <c r="A511" s="96"/>
      <c r="B511" s="1" t="s">
        <v>466</v>
      </c>
      <c r="C511" s="176"/>
      <c r="D511" s="176"/>
      <c r="E511" s="176"/>
      <c r="F511" s="46" t="s">
        <v>1062</v>
      </c>
      <c r="G511" s="47" t="s">
        <v>467</v>
      </c>
      <c r="H511" s="176"/>
      <c r="I511" s="87" t="s">
        <v>60</v>
      </c>
      <c r="J511" s="88">
        <v>0</v>
      </c>
      <c r="K511" s="80">
        <v>0</v>
      </c>
      <c r="L511" s="21" t="s">
        <v>1120</v>
      </c>
      <c r="M511" s="1" t="s">
        <v>4</v>
      </c>
      <c r="N511" s="1" t="s">
        <v>61</v>
      </c>
      <c r="O511" s="1" t="s">
        <v>578</v>
      </c>
      <c r="P511" s="12" t="s">
        <v>872</v>
      </c>
      <c r="Q511" s="1" t="s">
        <v>872</v>
      </c>
      <c r="R511" s="10" t="s">
        <v>338</v>
      </c>
      <c r="S511" s="58" t="s">
        <v>1303</v>
      </c>
      <c r="T511" s="23"/>
    </row>
    <row r="512" spans="1:20" ht="63" customHeight="1">
      <c r="A512" s="17">
        <v>481</v>
      </c>
      <c r="B512" s="1" t="s">
        <v>1302</v>
      </c>
      <c r="C512" s="2">
        <v>2673.149</v>
      </c>
      <c r="D512" s="2">
        <v>824.661358</v>
      </c>
      <c r="E512" s="2">
        <v>775.928358</v>
      </c>
      <c r="F512" s="46" t="s">
        <v>336</v>
      </c>
      <c r="G512" s="47" t="s">
        <v>1032</v>
      </c>
      <c r="H512" s="2">
        <v>2763.55</v>
      </c>
      <c r="I512" s="2">
        <v>2272.798</v>
      </c>
      <c r="J512" s="2">
        <f t="shared" si="7"/>
        <v>-490.7520000000004</v>
      </c>
      <c r="K512" s="2">
        <v>0</v>
      </c>
      <c r="L512" s="21" t="s">
        <v>336</v>
      </c>
      <c r="M512" s="1" t="s">
        <v>498</v>
      </c>
      <c r="N512" s="1"/>
      <c r="O512" s="1" t="s">
        <v>218</v>
      </c>
      <c r="P512" s="12" t="s">
        <v>1142</v>
      </c>
      <c r="Q512" s="1" t="s">
        <v>1249</v>
      </c>
      <c r="R512" s="10" t="s">
        <v>533</v>
      </c>
      <c r="S512" s="58" t="s">
        <v>146</v>
      </c>
      <c r="T512" s="23"/>
    </row>
    <row r="513" spans="1:20" ht="120.75" customHeight="1">
      <c r="A513" s="95" t="s">
        <v>1083</v>
      </c>
      <c r="B513" s="1" t="s">
        <v>734</v>
      </c>
      <c r="C513" s="175">
        <v>1042.634</v>
      </c>
      <c r="D513" s="175">
        <v>1042.634</v>
      </c>
      <c r="E513" s="179">
        <v>977.948717</v>
      </c>
      <c r="F513" s="46" t="s">
        <v>1062</v>
      </c>
      <c r="G513" s="47" t="s">
        <v>1088</v>
      </c>
      <c r="H513" s="2">
        <v>1169.645</v>
      </c>
      <c r="I513" s="89">
        <v>1295</v>
      </c>
      <c r="J513" s="80">
        <f>I513-H513</f>
        <v>125.35500000000002</v>
      </c>
      <c r="K513" s="80">
        <v>-40.25</v>
      </c>
      <c r="L513" s="21" t="s">
        <v>190</v>
      </c>
      <c r="M513" s="1" t="s">
        <v>189</v>
      </c>
      <c r="N513" s="1" t="s">
        <v>73</v>
      </c>
      <c r="O513" s="1" t="s">
        <v>434</v>
      </c>
      <c r="P513" s="12" t="s">
        <v>937</v>
      </c>
      <c r="Q513" s="1" t="s">
        <v>342</v>
      </c>
      <c r="R513" s="16" t="s">
        <v>1082</v>
      </c>
      <c r="S513" s="58" t="s">
        <v>865</v>
      </c>
      <c r="T513" s="23"/>
    </row>
    <row r="514" spans="1:20" ht="180" customHeight="1">
      <c r="A514" s="96"/>
      <c r="B514" s="1" t="s">
        <v>734</v>
      </c>
      <c r="C514" s="176"/>
      <c r="D514" s="176"/>
      <c r="E514" s="180"/>
      <c r="F514" s="46" t="s">
        <v>1062</v>
      </c>
      <c r="G514" s="47" t="s">
        <v>62</v>
      </c>
      <c r="H514" s="80">
        <v>32.028</v>
      </c>
      <c r="I514" s="80">
        <v>8.426</v>
      </c>
      <c r="J514" s="80">
        <f>I514-H514</f>
        <v>-23.601999999999997</v>
      </c>
      <c r="K514" s="80">
        <v>-24</v>
      </c>
      <c r="L514" s="21" t="s">
        <v>190</v>
      </c>
      <c r="M514" s="1" t="s">
        <v>63</v>
      </c>
      <c r="N514" s="1" t="s">
        <v>1288</v>
      </c>
      <c r="O514" s="1" t="s">
        <v>1291</v>
      </c>
      <c r="P514" s="12" t="s">
        <v>1083</v>
      </c>
      <c r="Q514" s="12" t="s">
        <v>1083</v>
      </c>
      <c r="R514" s="16" t="s">
        <v>1082</v>
      </c>
      <c r="S514" s="58" t="s">
        <v>1057</v>
      </c>
      <c r="T514" s="23"/>
    </row>
    <row r="515" spans="1:20" ht="120" customHeight="1">
      <c r="A515" s="17" t="s">
        <v>1083</v>
      </c>
      <c r="B515" s="1" t="s">
        <v>735</v>
      </c>
      <c r="C515" s="2">
        <v>14.448</v>
      </c>
      <c r="D515" s="2">
        <v>14.448</v>
      </c>
      <c r="E515" s="2">
        <v>12.297058</v>
      </c>
      <c r="F515" s="46" t="s">
        <v>1062</v>
      </c>
      <c r="G515" s="47" t="s">
        <v>5</v>
      </c>
      <c r="H515" s="2">
        <v>14.448</v>
      </c>
      <c r="I515" s="89">
        <v>14.045</v>
      </c>
      <c r="J515" s="80">
        <f>I515-H515</f>
        <v>-0.40300000000000047</v>
      </c>
      <c r="K515" s="80">
        <v>-0.43</v>
      </c>
      <c r="L515" s="21" t="s">
        <v>190</v>
      </c>
      <c r="M515" s="1" t="s">
        <v>808</v>
      </c>
      <c r="N515" s="1" t="s">
        <v>64</v>
      </c>
      <c r="O515" s="1" t="s">
        <v>1231</v>
      </c>
      <c r="P515" s="12" t="s">
        <v>446</v>
      </c>
      <c r="Q515" s="1" t="s">
        <v>15</v>
      </c>
      <c r="R515" s="16" t="s">
        <v>1082</v>
      </c>
      <c r="S515" s="58" t="s">
        <v>785</v>
      </c>
      <c r="T515" s="23"/>
    </row>
    <row r="516" spans="1:20" ht="119.25" customHeight="1">
      <c r="A516" s="17" t="s">
        <v>885</v>
      </c>
      <c r="B516" s="1" t="s">
        <v>736</v>
      </c>
      <c r="C516" s="2">
        <v>2930.4590000000003</v>
      </c>
      <c r="D516" s="2">
        <v>2930.4590000000003</v>
      </c>
      <c r="E516" s="2">
        <v>2821.463565</v>
      </c>
      <c r="F516" s="46" t="s">
        <v>1062</v>
      </c>
      <c r="G516" s="47" t="s">
        <v>5</v>
      </c>
      <c r="H516" s="2">
        <v>2832.094</v>
      </c>
      <c r="I516" s="89">
        <v>2885</v>
      </c>
      <c r="J516" s="80">
        <f>I516-H516</f>
        <v>52.90599999999995</v>
      </c>
      <c r="K516" s="80">
        <v>-3.077</v>
      </c>
      <c r="L516" s="21" t="s">
        <v>190</v>
      </c>
      <c r="M516" s="1" t="s">
        <v>148</v>
      </c>
      <c r="N516" s="1" t="s">
        <v>65</v>
      </c>
      <c r="O516" s="1" t="s">
        <v>434</v>
      </c>
      <c r="P516" s="12" t="s">
        <v>1142</v>
      </c>
      <c r="Q516" s="1" t="s">
        <v>1249</v>
      </c>
      <c r="R516" s="16" t="s">
        <v>541</v>
      </c>
      <c r="S516" s="58" t="s">
        <v>219</v>
      </c>
      <c r="T516" s="23"/>
    </row>
    <row r="517" spans="1:20" ht="120" customHeight="1">
      <c r="A517" s="17" t="s">
        <v>885</v>
      </c>
      <c r="B517" s="1" t="s">
        <v>426</v>
      </c>
      <c r="C517" s="2">
        <v>6456.941</v>
      </c>
      <c r="D517" s="2">
        <v>7237.228325</v>
      </c>
      <c r="E517" s="2">
        <v>5956.621315</v>
      </c>
      <c r="F517" s="46" t="s">
        <v>1062</v>
      </c>
      <c r="G517" s="47" t="s">
        <v>467</v>
      </c>
      <c r="H517" s="2">
        <v>1792.609</v>
      </c>
      <c r="I517" s="80">
        <v>1792.609</v>
      </c>
      <c r="J517" s="80">
        <f aca="true" t="shared" si="8" ref="J517:J525">I517-H517</f>
        <v>0</v>
      </c>
      <c r="K517" s="80">
        <v>-0.188</v>
      </c>
      <c r="L517" s="21" t="s">
        <v>190</v>
      </c>
      <c r="M517" s="1" t="s">
        <v>1117</v>
      </c>
      <c r="N517" s="1" t="s">
        <v>66</v>
      </c>
      <c r="O517" s="1" t="s">
        <v>1231</v>
      </c>
      <c r="P517" s="12" t="s">
        <v>203</v>
      </c>
      <c r="Q517" s="1" t="s">
        <v>1249</v>
      </c>
      <c r="R517" s="10" t="s">
        <v>533</v>
      </c>
      <c r="S517" s="58" t="s">
        <v>889</v>
      </c>
      <c r="T517" s="23"/>
    </row>
    <row r="518" spans="1:20" ht="120" customHeight="1">
      <c r="A518" s="95" t="s">
        <v>885</v>
      </c>
      <c r="B518" s="1" t="s">
        <v>427</v>
      </c>
      <c r="C518" s="175">
        <v>1233.551</v>
      </c>
      <c r="D518" s="175">
        <v>1085.039</v>
      </c>
      <c r="E518" s="175">
        <v>983.511618</v>
      </c>
      <c r="F518" s="46" t="s">
        <v>1062</v>
      </c>
      <c r="G518" s="47" t="s">
        <v>467</v>
      </c>
      <c r="H518" s="2">
        <v>73.4</v>
      </c>
      <c r="I518" s="80">
        <v>73.4</v>
      </c>
      <c r="J518" s="80">
        <f t="shared" si="8"/>
        <v>0</v>
      </c>
      <c r="K518" s="80">
        <v>-24.5</v>
      </c>
      <c r="L518" s="21" t="s">
        <v>190</v>
      </c>
      <c r="M518" s="1" t="s">
        <v>1118</v>
      </c>
      <c r="N518" s="1" t="s">
        <v>67</v>
      </c>
      <c r="O518" s="1" t="s">
        <v>1231</v>
      </c>
      <c r="P518" s="12" t="s">
        <v>991</v>
      </c>
      <c r="Q518" s="1" t="s">
        <v>1249</v>
      </c>
      <c r="R518" s="10" t="s">
        <v>533</v>
      </c>
      <c r="S518" s="58" t="s">
        <v>889</v>
      </c>
      <c r="T518" s="23"/>
    </row>
    <row r="519" spans="1:20" ht="180" customHeight="1">
      <c r="A519" s="96"/>
      <c r="B519" s="1" t="s">
        <v>1306</v>
      </c>
      <c r="C519" s="176"/>
      <c r="D519" s="176"/>
      <c r="E519" s="176"/>
      <c r="F519" s="46" t="s">
        <v>1062</v>
      </c>
      <c r="G519" s="47" t="s">
        <v>68</v>
      </c>
      <c r="H519" s="80">
        <v>1059.176</v>
      </c>
      <c r="I519" s="80">
        <v>1010.827</v>
      </c>
      <c r="J519" s="80">
        <f t="shared" si="8"/>
        <v>-48.34899999999993</v>
      </c>
      <c r="K519" s="80">
        <v>-25</v>
      </c>
      <c r="L519" s="21" t="s">
        <v>190</v>
      </c>
      <c r="M519" s="1" t="s">
        <v>69</v>
      </c>
      <c r="N519" s="1" t="s">
        <v>680</v>
      </c>
      <c r="O519" s="1" t="s">
        <v>681</v>
      </c>
      <c r="P519" s="86" t="s">
        <v>1083</v>
      </c>
      <c r="Q519" s="86" t="s">
        <v>1083</v>
      </c>
      <c r="R519" s="10" t="s">
        <v>533</v>
      </c>
      <c r="S519" s="84" t="s">
        <v>1303</v>
      </c>
      <c r="T519" s="23"/>
    </row>
    <row r="520" spans="1:20" ht="120" customHeight="1">
      <c r="A520" s="17" t="s">
        <v>885</v>
      </c>
      <c r="B520" s="1" t="s">
        <v>1309</v>
      </c>
      <c r="C520" s="2">
        <v>1318.344</v>
      </c>
      <c r="D520" s="2">
        <v>1623.667</v>
      </c>
      <c r="E520" s="2">
        <v>1252.920196</v>
      </c>
      <c r="F520" s="46" t="s">
        <v>1062</v>
      </c>
      <c r="G520" s="47" t="s">
        <v>467</v>
      </c>
      <c r="H520" s="2">
        <v>891.874</v>
      </c>
      <c r="I520" s="80">
        <v>849</v>
      </c>
      <c r="J520" s="80">
        <f t="shared" si="8"/>
        <v>-42.874000000000024</v>
      </c>
      <c r="K520" s="80">
        <v>-42.766</v>
      </c>
      <c r="L520" s="21" t="s">
        <v>190</v>
      </c>
      <c r="M520" s="1" t="s">
        <v>1119</v>
      </c>
      <c r="N520" s="1" t="s">
        <v>70</v>
      </c>
      <c r="O520" s="1" t="s">
        <v>679</v>
      </c>
      <c r="P520" s="12" t="s">
        <v>1142</v>
      </c>
      <c r="Q520" s="1" t="s">
        <v>1249</v>
      </c>
      <c r="R520" s="10" t="s">
        <v>533</v>
      </c>
      <c r="S520" s="58" t="s">
        <v>889</v>
      </c>
      <c r="T520" s="23"/>
    </row>
    <row r="521" spans="1:20" ht="120" customHeight="1">
      <c r="A521" s="17" t="s">
        <v>885</v>
      </c>
      <c r="B521" s="1" t="s">
        <v>428</v>
      </c>
      <c r="C521" s="2">
        <v>251.271</v>
      </c>
      <c r="D521" s="2">
        <v>239.771</v>
      </c>
      <c r="E521" s="2">
        <v>239.714475</v>
      </c>
      <c r="F521" s="46" t="s">
        <v>1062</v>
      </c>
      <c r="G521" s="47" t="s">
        <v>467</v>
      </c>
      <c r="H521" s="2">
        <v>211.342</v>
      </c>
      <c r="I521" s="80">
        <v>211.342</v>
      </c>
      <c r="J521" s="80">
        <f t="shared" si="8"/>
        <v>0</v>
      </c>
      <c r="K521" s="80">
        <v>0</v>
      </c>
      <c r="L521" s="21" t="s">
        <v>1120</v>
      </c>
      <c r="M521" s="1" t="s">
        <v>1292</v>
      </c>
      <c r="N521" s="1" t="s">
        <v>71</v>
      </c>
      <c r="O521" s="1" t="s">
        <v>678</v>
      </c>
      <c r="P521" s="12" t="s">
        <v>1142</v>
      </c>
      <c r="Q521" s="1" t="s">
        <v>1249</v>
      </c>
      <c r="R521" s="10" t="s">
        <v>533</v>
      </c>
      <c r="S521" s="58" t="s">
        <v>889</v>
      </c>
      <c r="T521" s="23"/>
    </row>
    <row r="522" spans="1:20" ht="120" customHeight="1">
      <c r="A522" s="95" t="s">
        <v>1083</v>
      </c>
      <c r="B522" s="1" t="s">
        <v>429</v>
      </c>
      <c r="C522" s="175">
        <v>645.178</v>
      </c>
      <c r="D522" s="175">
        <v>652.673486</v>
      </c>
      <c r="E522" s="175">
        <v>652.666086</v>
      </c>
      <c r="F522" s="46"/>
      <c r="G522" s="47" t="s">
        <v>3</v>
      </c>
      <c r="H522" s="2">
        <v>503.568</v>
      </c>
      <c r="I522" s="80">
        <v>503.568</v>
      </c>
      <c r="J522" s="80">
        <f t="shared" si="8"/>
        <v>0</v>
      </c>
      <c r="K522" s="80">
        <v>0</v>
      </c>
      <c r="L522" s="21" t="s">
        <v>872</v>
      </c>
      <c r="M522" s="1" t="s">
        <v>468</v>
      </c>
      <c r="N522" s="1" t="s">
        <v>72</v>
      </c>
      <c r="O522" s="1" t="s">
        <v>1231</v>
      </c>
      <c r="P522" s="12" t="s">
        <v>1142</v>
      </c>
      <c r="Q522" s="1" t="s">
        <v>1249</v>
      </c>
      <c r="R522" s="10" t="s">
        <v>533</v>
      </c>
      <c r="S522" s="58" t="s">
        <v>889</v>
      </c>
      <c r="T522" s="23"/>
    </row>
    <row r="523" spans="1:20" ht="180" customHeight="1">
      <c r="A523" s="178"/>
      <c r="B523" s="1" t="s">
        <v>430</v>
      </c>
      <c r="C523" s="176"/>
      <c r="D523" s="176"/>
      <c r="E523" s="176"/>
      <c r="F523" s="46" t="s">
        <v>74</v>
      </c>
      <c r="G523" s="47" t="s">
        <v>75</v>
      </c>
      <c r="H523" s="80">
        <v>276.268</v>
      </c>
      <c r="I523" s="80">
        <v>0</v>
      </c>
      <c r="J523" s="80">
        <f t="shared" si="8"/>
        <v>-276.268</v>
      </c>
      <c r="K523" s="80">
        <v>-276</v>
      </c>
      <c r="L523" s="21" t="s">
        <v>76</v>
      </c>
      <c r="M523" s="1" t="s">
        <v>77</v>
      </c>
      <c r="N523" s="1" t="s">
        <v>59</v>
      </c>
      <c r="O523" s="1" t="s">
        <v>1230</v>
      </c>
      <c r="P523" s="86" t="s">
        <v>1083</v>
      </c>
      <c r="Q523" s="86" t="s">
        <v>1083</v>
      </c>
      <c r="R523" s="10" t="s">
        <v>533</v>
      </c>
      <c r="S523" s="84" t="s">
        <v>1303</v>
      </c>
      <c r="T523" s="23"/>
    </row>
    <row r="524" spans="1:20" ht="120" customHeight="1">
      <c r="A524" s="17" t="s">
        <v>885</v>
      </c>
      <c r="B524" s="1" t="s">
        <v>431</v>
      </c>
      <c r="C524" s="2">
        <v>5046.701</v>
      </c>
      <c r="D524" s="2">
        <v>4013.787</v>
      </c>
      <c r="E524" s="2">
        <v>3774.249004</v>
      </c>
      <c r="F524" s="46" t="s">
        <v>1062</v>
      </c>
      <c r="G524" s="47" t="s">
        <v>467</v>
      </c>
      <c r="H524" s="2">
        <v>6715.655</v>
      </c>
      <c r="I524" s="80">
        <v>6715.655</v>
      </c>
      <c r="J524" s="80">
        <f t="shared" si="8"/>
        <v>0</v>
      </c>
      <c r="K524" s="80">
        <v>-59.579</v>
      </c>
      <c r="L524" s="21" t="s">
        <v>190</v>
      </c>
      <c r="M524" s="1" t="s">
        <v>1121</v>
      </c>
      <c r="N524" s="1" t="s">
        <v>78</v>
      </c>
      <c r="O524" s="1" t="s">
        <v>437</v>
      </c>
      <c r="P524" s="12" t="s">
        <v>1142</v>
      </c>
      <c r="Q524" s="1" t="s">
        <v>1249</v>
      </c>
      <c r="R524" s="10" t="s">
        <v>533</v>
      </c>
      <c r="S524" s="58" t="s">
        <v>889</v>
      </c>
      <c r="T524" s="23"/>
    </row>
    <row r="525" spans="1:20" ht="180" customHeight="1">
      <c r="A525" s="17" t="s">
        <v>777</v>
      </c>
      <c r="B525" s="1" t="s">
        <v>432</v>
      </c>
      <c r="C525" s="2">
        <v>555.54</v>
      </c>
      <c r="D525" s="2">
        <v>563.677076</v>
      </c>
      <c r="E525" s="2">
        <v>430.934481</v>
      </c>
      <c r="F525" s="46" t="s">
        <v>1062</v>
      </c>
      <c r="G525" s="47" t="s">
        <v>6</v>
      </c>
      <c r="H525" s="80">
        <v>664.306</v>
      </c>
      <c r="I525" s="80">
        <v>0</v>
      </c>
      <c r="J525" s="80">
        <f t="shared" si="8"/>
        <v>-664.306</v>
      </c>
      <c r="K525" s="80">
        <v>0</v>
      </c>
      <c r="L525" s="21" t="s">
        <v>1120</v>
      </c>
      <c r="M525" s="1" t="s">
        <v>79</v>
      </c>
      <c r="N525" s="1" t="s">
        <v>435</v>
      </c>
      <c r="O525" s="1" t="s">
        <v>436</v>
      </c>
      <c r="P525" s="12" t="s">
        <v>1142</v>
      </c>
      <c r="Q525" s="1" t="s">
        <v>1249</v>
      </c>
      <c r="R525" s="10" t="s">
        <v>533</v>
      </c>
      <c r="S525" s="58" t="s">
        <v>889</v>
      </c>
      <c r="T525" s="23"/>
    </row>
    <row r="526" spans="1:20" ht="120" customHeight="1">
      <c r="A526" s="17" t="s">
        <v>885</v>
      </c>
      <c r="B526" s="1" t="s">
        <v>1310</v>
      </c>
      <c r="C526" s="2">
        <v>69.272</v>
      </c>
      <c r="D526" s="2">
        <v>69.272</v>
      </c>
      <c r="E526" s="2">
        <v>69.2718</v>
      </c>
      <c r="F526" s="46" t="s">
        <v>1062</v>
      </c>
      <c r="G526" s="47" t="s">
        <v>467</v>
      </c>
      <c r="H526" s="2">
        <v>56.147</v>
      </c>
      <c r="I526" s="87" t="s">
        <v>60</v>
      </c>
      <c r="J526" s="88">
        <v>0</v>
      </c>
      <c r="K526" s="80">
        <v>0</v>
      </c>
      <c r="L526" s="21" t="s">
        <v>1120</v>
      </c>
      <c r="M526" s="1" t="s">
        <v>2</v>
      </c>
      <c r="N526" s="1" t="s">
        <v>80</v>
      </c>
      <c r="O526" s="1" t="s">
        <v>434</v>
      </c>
      <c r="P526" s="12" t="s">
        <v>1142</v>
      </c>
      <c r="Q526" s="1" t="s">
        <v>1249</v>
      </c>
      <c r="R526" s="10" t="s">
        <v>533</v>
      </c>
      <c r="S526" s="58" t="s">
        <v>889</v>
      </c>
      <c r="T526" s="23"/>
    </row>
    <row r="527" spans="1:20" ht="120" customHeight="1">
      <c r="A527" s="34" t="s">
        <v>885</v>
      </c>
      <c r="B527" s="9" t="s">
        <v>433</v>
      </c>
      <c r="C527" s="7">
        <v>201.095</v>
      </c>
      <c r="D527" s="7">
        <v>201.005</v>
      </c>
      <c r="E527" s="7">
        <v>170.108165</v>
      </c>
      <c r="F527" s="46"/>
      <c r="G527" s="47" t="s">
        <v>3</v>
      </c>
      <c r="H527" s="7">
        <v>268.668</v>
      </c>
      <c r="I527" s="80">
        <v>0</v>
      </c>
      <c r="J527" s="80">
        <f>I527-H527</f>
        <v>-268.668</v>
      </c>
      <c r="K527" s="80">
        <v>0</v>
      </c>
      <c r="L527" s="66" t="s">
        <v>872</v>
      </c>
      <c r="M527" s="1" t="s">
        <v>885</v>
      </c>
      <c r="N527" s="1" t="s">
        <v>81</v>
      </c>
      <c r="O527" s="1" t="s">
        <v>434</v>
      </c>
      <c r="P527" s="90" t="s">
        <v>1142</v>
      </c>
      <c r="Q527" s="9" t="s">
        <v>1249</v>
      </c>
      <c r="R527" s="91" t="s">
        <v>533</v>
      </c>
      <c r="S527" s="92" t="s">
        <v>1059</v>
      </c>
      <c r="T527" s="23"/>
    </row>
    <row r="528" spans="1:20" ht="120" customHeight="1">
      <c r="A528" s="17" t="s">
        <v>885</v>
      </c>
      <c r="B528" s="1" t="s">
        <v>1286</v>
      </c>
      <c r="C528" s="2">
        <v>263.236</v>
      </c>
      <c r="D528" s="2">
        <v>263.236</v>
      </c>
      <c r="E528" s="2">
        <v>262.5</v>
      </c>
      <c r="F528" s="46" t="s">
        <v>1062</v>
      </c>
      <c r="G528" s="47" t="s">
        <v>467</v>
      </c>
      <c r="H528" s="2">
        <v>228.926</v>
      </c>
      <c r="I528" s="80">
        <v>241</v>
      </c>
      <c r="J528" s="80">
        <f>I528-H528</f>
        <v>12.074000000000012</v>
      </c>
      <c r="K528" s="80">
        <v>0</v>
      </c>
      <c r="L528" s="21" t="s">
        <v>1120</v>
      </c>
      <c r="M528" s="1" t="s">
        <v>1293</v>
      </c>
      <c r="N528" s="1" t="s">
        <v>82</v>
      </c>
      <c r="O528" s="1" t="s">
        <v>434</v>
      </c>
      <c r="P528" s="12" t="s">
        <v>1142</v>
      </c>
      <c r="Q528" s="1" t="s">
        <v>1249</v>
      </c>
      <c r="R528" s="10" t="s">
        <v>533</v>
      </c>
      <c r="S528" s="58" t="s">
        <v>145</v>
      </c>
      <c r="T528" s="23"/>
    </row>
    <row r="529" spans="1:20" ht="120" customHeight="1" thickBot="1">
      <c r="A529" s="17" t="s">
        <v>885</v>
      </c>
      <c r="B529" s="1" t="s">
        <v>1287</v>
      </c>
      <c r="C529" s="2">
        <v>134.966</v>
      </c>
      <c r="D529" s="2">
        <v>134.966</v>
      </c>
      <c r="E529" s="2">
        <v>134.868091</v>
      </c>
      <c r="F529" s="46" t="s">
        <v>1062</v>
      </c>
      <c r="G529" s="47" t="s">
        <v>467</v>
      </c>
      <c r="H529" s="2">
        <v>94.22</v>
      </c>
      <c r="I529" s="80">
        <v>137</v>
      </c>
      <c r="J529" s="80">
        <f>I529-H529</f>
        <v>42.78</v>
      </c>
      <c r="K529" s="80">
        <v>0</v>
      </c>
      <c r="L529" s="21" t="s">
        <v>1120</v>
      </c>
      <c r="M529" s="1" t="s">
        <v>1293</v>
      </c>
      <c r="N529" s="1" t="s">
        <v>83</v>
      </c>
      <c r="O529" s="1" t="s">
        <v>465</v>
      </c>
      <c r="P529" s="12" t="s">
        <v>1142</v>
      </c>
      <c r="Q529" s="1" t="s">
        <v>1249</v>
      </c>
      <c r="R529" s="10" t="s">
        <v>533</v>
      </c>
      <c r="S529" s="58" t="s">
        <v>145</v>
      </c>
      <c r="T529" s="23"/>
    </row>
    <row r="530" spans="1:20" ht="33" customHeight="1" thickTop="1">
      <c r="A530" s="117" t="s">
        <v>698</v>
      </c>
      <c r="B530" s="118"/>
      <c r="C530" s="20">
        <v>6273674.062999999</v>
      </c>
      <c r="D530" s="20">
        <v>6006880.397237</v>
      </c>
      <c r="E530" s="20">
        <v>5839228.632966001</v>
      </c>
      <c r="F530" s="121" t="s">
        <v>1082</v>
      </c>
      <c r="G530" s="122"/>
      <c r="H530" s="20">
        <v>5107428.919000002</v>
      </c>
      <c r="I530" s="20">
        <v>5212377.087</v>
      </c>
      <c r="J530" s="20">
        <v>104948.16799999867</v>
      </c>
      <c r="K530" s="20">
        <v>-35360.101</v>
      </c>
      <c r="L530" s="111"/>
      <c r="M530" s="111"/>
      <c r="N530" s="109"/>
      <c r="O530" s="109"/>
      <c r="P530" s="109"/>
      <c r="Q530" s="109"/>
      <c r="R530" s="137"/>
      <c r="S530" s="136"/>
      <c r="T530" s="68"/>
    </row>
    <row r="531" spans="1:20" ht="33" customHeight="1">
      <c r="A531" s="119"/>
      <c r="B531" s="120"/>
      <c r="C531" s="19">
        <v>0</v>
      </c>
      <c r="D531" s="19">
        <v>0</v>
      </c>
      <c r="E531" s="19">
        <v>0</v>
      </c>
      <c r="F531" s="93" t="s">
        <v>832</v>
      </c>
      <c r="G531" s="129"/>
      <c r="H531" s="19">
        <v>147147.01499999998</v>
      </c>
      <c r="I531" s="19">
        <v>360751.02200000006</v>
      </c>
      <c r="J531" s="19">
        <v>213604.00700000007</v>
      </c>
      <c r="K531" s="19">
        <v>-39.5</v>
      </c>
      <c r="L531" s="112"/>
      <c r="M531" s="112"/>
      <c r="N531" s="110"/>
      <c r="O531" s="110"/>
      <c r="P531" s="110"/>
      <c r="Q531" s="110"/>
      <c r="R531" s="134"/>
      <c r="S531" s="131"/>
      <c r="T531" s="68"/>
    </row>
    <row r="532" spans="1:20" ht="33" customHeight="1" thickBot="1">
      <c r="A532" s="119"/>
      <c r="B532" s="120"/>
      <c r="C532" s="6">
        <v>138684.23</v>
      </c>
      <c r="D532" s="6">
        <v>136867.222327</v>
      </c>
      <c r="E532" s="6">
        <v>132135.457832</v>
      </c>
      <c r="F532" s="93" t="s">
        <v>1311</v>
      </c>
      <c r="G532" s="94"/>
      <c r="H532" s="6">
        <v>124441.572</v>
      </c>
      <c r="I532" s="6">
        <v>127514.64</v>
      </c>
      <c r="J532" s="6">
        <v>3073.0679999999847</v>
      </c>
      <c r="K532" s="6">
        <v>-1341.66</v>
      </c>
      <c r="L532" s="112"/>
      <c r="M532" s="112"/>
      <c r="N532" s="110"/>
      <c r="O532" s="110"/>
      <c r="P532" s="110"/>
      <c r="Q532" s="110"/>
      <c r="R532" s="134"/>
      <c r="S532" s="131"/>
      <c r="T532" s="68"/>
    </row>
    <row r="533" spans="1:20" ht="33" customHeight="1">
      <c r="A533" s="123" t="s">
        <v>699</v>
      </c>
      <c r="B533" s="124"/>
      <c r="C533" s="15">
        <v>274165.781</v>
      </c>
      <c r="D533" s="30">
        <v>274221.51000000007</v>
      </c>
      <c r="E533" s="15">
        <v>272384.9228260001</v>
      </c>
      <c r="F533" s="127" t="s">
        <v>1082</v>
      </c>
      <c r="G533" s="128"/>
      <c r="H533" s="15">
        <v>235822.625</v>
      </c>
      <c r="I533" s="15">
        <v>246067.41500000004</v>
      </c>
      <c r="J533" s="52">
        <v>10244.79</v>
      </c>
      <c r="K533" s="104"/>
      <c r="L533" s="113"/>
      <c r="M533" s="113"/>
      <c r="N533" s="115"/>
      <c r="O533" s="115"/>
      <c r="P533" s="115"/>
      <c r="Q533" s="115"/>
      <c r="R533" s="133"/>
      <c r="S533" s="130"/>
      <c r="T533" s="68"/>
    </row>
    <row r="534" spans="1:20" ht="33" customHeight="1">
      <c r="A534" s="119"/>
      <c r="B534" s="120"/>
      <c r="C534" s="19">
        <v>0</v>
      </c>
      <c r="D534" s="19">
        <v>0</v>
      </c>
      <c r="E534" s="19">
        <v>0</v>
      </c>
      <c r="F534" s="93" t="s">
        <v>832</v>
      </c>
      <c r="G534" s="129"/>
      <c r="H534" s="19">
        <v>177.26</v>
      </c>
      <c r="I534" s="19">
        <v>284.411</v>
      </c>
      <c r="J534" s="6">
        <v>107.15100000000001</v>
      </c>
      <c r="K534" s="105"/>
      <c r="L534" s="112"/>
      <c r="M534" s="112"/>
      <c r="N534" s="110"/>
      <c r="O534" s="110"/>
      <c r="P534" s="110"/>
      <c r="Q534" s="110"/>
      <c r="R534" s="134"/>
      <c r="S534" s="131"/>
      <c r="T534" s="68"/>
    </row>
    <row r="535" spans="1:20" ht="33" customHeight="1" thickBot="1">
      <c r="A535" s="125"/>
      <c r="B535" s="126"/>
      <c r="C535" s="13">
        <v>126.521</v>
      </c>
      <c r="D535" s="31">
        <v>121.521</v>
      </c>
      <c r="E535" s="13">
        <v>44.044612</v>
      </c>
      <c r="F535" s="107" t="s">
        <v>1311</v>
      </c>
      <c r="G535" s="108"/>
      <c r="H535" s="13">
        <v>59.741</v>
      </c>
      <c r="I535" s="13">
        <v>48.071999999999996</v>
      </c>
      <c r="J535" s="13">
        <v>-11.669000000000004</v>
      </c>
      <c r="K535" s="106"/>
      <c r="L535" s="114"/>
      <c r="M535" s="114"/>
      <c r="N535" s="116"/>
      <c r="O535" s="116"/>
      <c r="P535" s="116"/>
      <c r="Q535" s="116"/>
      <c r="R535" s="135"/>
      <c r="S535" s="132"/>
      <c r="T535" s="68"/>
    </row>
    <row r="536" spans="1:20" ht="33" customHeight="1">
      <c r="A536" s="123" t="s">
        <v>700</v>
      </c>
      <c r="B536" s="124"/>
      <c r="C536" s="15">
        <v>6547839.844</v>
      </c>
      <c r="D536" s="30">
        <v>6281101.907237</v>
      </c>
      <c r="E536" s="15">
        <v>6111613.555792001</v>
      </c>
      <c r="F536" s="127" t="s">
        <v>1082</v>
      </c>
      <c r="G536" s="128"/>
      <c r="H536" s="15">
        <v>5343251.544000002</v>
      </c>
      <c r="I536" s="15">
        <v>5458444.502</v>
      </c>
      <c r="J536" s="15">
        <v>115192.9579999987</v>
      </c>
      <c r="K536" s="104"/>
      <c r="L536" s="113"/>
      <c r="M536" s="113"/>
      <c r="N536" s="115"/>
      <c r="O536" s="115"/>
      <c r="P536" s="115"/>
      <c r="Q536" s="115"/>
      <c r="R536" s="133"/>
      <c r="S536" s="130"/>
      <c r="T536" s="68"/>
    </row>
    <row r="537" spans="1:20" ht="33" customHeight="1">
      <c r="A537" s="119"/>
      <c r="B537" s="120"/>
      <c r="C537" s="19">
        <v>0</v>
      </c>
      <c r="D537" s="29">
        <v>0</v>
      </c>
      <c r="E537" s="19">
        <v>0</v>
      </c>
      <c r="F537" s="93" t="s">
        <v>832</v>
      </c>
      <c r="G537" s="129"/>
      <c r="H537" s="19">
        <v>147324.275</v>
      </c>
      <c r="I537" s="19">
        <v>361035.4330000001</v>
      </c>
      <c r="J537" s="19">
        <v>213711.15800000008</v>
      </c>
      <c r="K537" s="105"/>
      <c r="L537" s="112"/>
      <c r="M537" s="112"/>
      <c r="N537" s="110"/>
      <c r="O537" s="110"/>
      <c r="P537" s="110"/>
      <c r="Q537" s="110"/>
      <c r="R537" s="134"/>
      <c r="S537" s="131"/>
      <c r="T537" s="68"/>
    </row>
    <row r="538" spans="1:20" ht="33" customHeight="1" thickBot="1">
      <c r="A538" s="125"/>
      <c r="B538" s="126"/>
      <c r="C538" s="13">
        <v>138810.75100000002</v>
      </c>
      <c r="D538" s="31">
        <v>136988.743327</v>
      </c>
      <c r="E538" s="13">
        <v>132179.50244399998</v>
      </c>
      <c r="F538" s="107" t="s">
        <v>1311</v>
      </c>
      <c r="G538" s="108"/>
      <c r="H538" s="13">
        <v>124501.313</v>
      </c>
      <c r="I538" s="13">
        <v>127562.71199999998</v>
      </c>
      <c r="J538" s="13">
        <v>3061.3989999999903</v>
      </c>
      <c r="K538" s="106"/>
      <c r="L538" s="114"/>
      <c r="M538" s="114"/>
      <c r="N538" s="116"/>
      <c r="O538" s="116"/>
      <c r="P538" s="116"/>
      <c r="Q538" s="116"/>
      <c r="R538" s="135"/>
      <c r="S538" s="132"/>
      <c r="T538" s="68"/>
    </row>
  </sheetData>
  <sheetProtection/>
  <autoFilter ref="A8:V538"/>
  <mergeCells count="345">
    <mergeCell ref="D518:D519"/>
    <mergeCell ref="E518:E519"/>
    <mergeCell ref="A522:A523"/>
    <mergeCell ref="A510:A511"/>
    <mergeCell ref="A513:A514"/>
    <mergeCell ref="C513:C514"/>
    <mergeCell ref="D513:D514"/>
    <mergeCell ref="E513:E514"/>
    <mergeCell ref="C522:C523"/>
    <mergeCell ref="D522:D523"/>
    <mergeCell ref="E522:E523"/>
    <mergeCell ref="A518:A519"/>
    <mergeCell ref="C518:C519"/>
    <mergeCell ref="Q368:Q369"/>
    <mergeCell ref="C490:C491"/>
    <mergeCell ref="D490:D491"/>
    <mergeCell ref="E490:E491"/>
    <mergeCell ref="C510:C511"/>
    <mergeCell ref="D510:D511"/>
    <mergeCell ref="E510:E511"/>
    <mergeCell ref="H510:H511"/>
    <mergeCell ref="O361:O362"/>
    <mergeCell ref="P361:P362"/>
    <mergeCell ref="Q361:Q362"/>
    <mergeCell ref="A368:A369"/>
    <mergeCell ref="B368:B369"/>
    <mergeCell ref="L368:L369"/>
    <mergeCell ref="M368:M369"/>
    <mergeCell ref="N368:N369"/>
    <mergeCell ref="O368:O369"/>
    <mergeCell ref="P368:P369"/>
    <mergeCell ref="O358:O359"/>
    <mergeCell ref="P358:P359"/>
    <mergeCell ref="Q358:Q359"/>
    <mergeCell ref="A361:A362"/>
    <mergeCell ref="B361:B362"/>
    <mergeCell ref="F361:F362"/>
    <mergeCell ref="G361:G362"/>
    <mergeCell ref="L361:L362"/>
    <mergeCell ref="M361:M362"/>
    <mergeCell ref="N361:N362"/>
    <mergeCell ref="N350:N351"/>
    <mergeCell ref="O350:O351"/>
    <mergeCell ref="P350:P351"/>
    <mergeCell ref="Q350:Q351"/>
    <mergeCell ref="A358:A359"/>
    <mergeCell ref="B358:B359"/>
    <mergeCell ref="F358:F359"/>
    <mergeCell ref="G358:G359"/>
    <mergeCell ref="L358:L359"/>
    <mergeCell ref="M358:M359"/>
    <mergeCell ref="N346:N347"/>
    <mergeCell ref="O346:O347"/>
    <mergeCell ref="P346:P347"/>
    <mergeCell ref="Q346:Q347"/>
    <mergeCell ref="A350:A351"/>
    <mergeCell ref="B350:B351"/>
    <mergeCell ref="F350:F351"/>
    <mergeCell ref="G350:G351"/>
    <mergeCell ref="L350:L351"/>
    <mergeCell ref="M350:M351"/>
    <mergeCell ref="N344:N345"/>
    <mergeCell ref="O344:O345"/>
    <mergeCell ref="P344:P345"/>
    <mergeCell ref="Q344:Q345"/>
    <mergeCell ref="A346:A347"/>
    <mergeCell ref="B346:B347"/>
    <mergeCell ref="F346:F347"/>
    <mergeCell ref="G346:G347"/>
    <mergeCell ref="L346:L347"/>
    <mergeCell ref="M346:M347"/>
    <mergeCell ref="N341:N342"/>
    <mergeCell ref="O341:O342"/>
    <mergeCell ref="P341:P342"/>
    <mergeCell ref="Q341:Q342"/>
    <mergeCell ref="A344:A345"/>
    <mergeCell ref="B344:B345"/>
    <mergeCell ref="F344:F345"/>
    <mergeCell ref="G344:G345"/>
    <mergeCell ref="L344:L345"/>
    <mergeCell ref="M344:M345"/>
    <mergeCell ref="N330:N331"/>
    <mergeCell ref="O330:O331"/>
    <mergeCell ref="P330:P331"/>
    <mergeCell ref="Q330:Q331"/>
    <mergeCell ref="A341:A342"/>
    <mergeCell ref="B341:B342"/>
    <mergeCell ref="F341:F342"/>
    <mergeCell ref="G341:G342"/>
    <mergeCell ref="L341:L342"/>
    <mergeCell ref="M341:M342"/>
    <mergeCell ref="A330:A331"/>
    <mergeCell ref="B330:B331"/>
    <mergeCell ref="F330:F331"/>
    <mergeCell ref="G330:G331"/>
    <mergeCell ref="L330:L331"/>
    <mergeCell ref="M330:M331"/>
    <mergeCell ref="N311:N312"/>
    <mergeCell ref="F303:F304"/>
    <mergeCell ref="G303:G304"/>
    <mergeCell ref="P311:P312"/>
    <mergeCell ref="Q311:Q312"/>
    <mergeCell ref="C326:C327"/>
    <mergeCell ref="D326:D327"/>
    <mergeCell ref="E326:E327"/>
    <mergeCell ref="H326:H327"/>
    <mergeCell ref="D253:D254"/>
    <mergeCell ref="C255:C256"/>
    <mergeCell ref="D255:D256"/>
    <mergeCell ref="N303:N304"/>
    <mergeCell ref="A311:A312"/>
    <mergeCell ref="B311:B312"/>
    <mergeCell ref="F311:F312"/>
    <mergeCell ref="G311:G312"/>
    <mergeCell ref="L311:L312"/>
    <mergeCell ref="M311:M312"/>
    <mergeCell ref="L215:L216"/>
    <mergeCell ref="M215:M216"/>
    <mergeCell ref="L220:L221"/>
    <mergeCell ref="M220:M221"/>
    <mergeCell ref="N220:N221"/>
    <mergeCell ref="L303:L304"/>
    <mergeCell ref="M303:M304"/>
    <mergeCell ref="A220:A221"/>
    <mergeCell ref="B220:B221"/>
    <mergeCell ref="F220:F221"/>
    <mergeCell ref="G220:G221"/>
    <mergeCell ref="E253:E254"/>
    <mergeCell ref="O311:O312"/>
    <mergeCell ref="E255:E256"/>
    <mergeCell ref="A303:A304"/>
    <mergeCell ref="B303:B304"/>
    <mergeCell ref="C253:C254"/>
    <mergeCell ref="M211:M212"/>
    <mergeCell ref="A215:A216"/>
    <mergeCell ref="B215:B216"/>
    <mergeCell ref="F215:F216"/>
    <mergeCell ref="G215:G216"/>
    <mergeCell ref="A211:A212"/>
    <mergeCell ref="F211:F212"/>
    <mergeCell ref="G211:G212"/>
    <mergeCell ref="L211:L212"/>
    <mergeCell ref="B211:B212"/>
    <mergeCell ref="N209:N210"/>
    <mergeCell ref="O209:O210"/>
    <mergeCell ref="P209:P210"/>
    <mergeCell ref="Q209:Q210"/>
    <mergeCell ref="A209:A210"/>
    <mergeCell ref="B209:B210"/>
    <mergeCell ref="F209:F210"/>
    <mergeCell ref="G209:G210"/>
    <mergeCell ref="L209:L210"/>
    <mergeCell ref="M209:M210"/>
    <mergeCell ref="A199:A200"/>
    <mergeCell ref="B199:B200"/>
    <mergeCell ref="F199:F200"/>
    <mergeCell ref="G199:G200"/>
    <mergeCell ref="L199:L200"/>
    <mergeCell ref="M199:M200"/>
    <mergeCell ref="A202:A204"/>
    <mergeCell ref="B202:B204"/>
    <mergeCell ref="O195:O196"/>
    <mergeCell ref="P195:P196"/>
    <mergeCell ref="F202:F204"/>
    <mergeCell ref="G202:G204"/>
    <mergeCell ref="L195:L196"/>
    <mergeCell ref="B195:B196"/>
    <mergeCell ref="M195:M196"/>
    <mergeCell ref="N195:N196"/>
    <mergeCell ref="Q195:Q196"/>
    <mergeCell ref="N199:N200"/>
    <mergeCell ref="L202:L204"/>
    <mergeCell ref="M202:M204"/>
    <mergeCell ref="N191:N192"/>
    <mergeCell ref="A187:A188"/>
    <mergeCell ref="B187:B188"/>
    <mergeCell ref="A195:A196"/>
    <mergeCell ref="F195:F196"/>
    <mergeCell ref="G195:G196"/>
    <mergeCell ref="A191:A192"/>
    <mergeCell ref="B191:B192"/>
    <mergeCell ref="F191:F192"/>
    <mergeCell ref="G191:G192"/>
    <mergeCell ref="L191:L192"/>
    <mergeCell ref="M191:M192"/>
    <mergeCell ref="F187:F188"/>
    <mergeCell ref="G187:G188"/>
    <mergeCell ref="L187:L188"/>
    <mergeCell ref="M187:M188"/>
    <mergeCell ref="O155:O156"/>
    <mergeCell ref="P155:P156"/>
    <mergeCell ref="N187:N188"/>
    <mergeCell ref="Q155:Q156"/>
    <mergeCell ref="A183:A184"/>
    <mergeCell ref="B183:B184"/>
    <mergeCell ref="F183:F184"/>
    <mergeCell ref="G183:G184"/>
    <mergeCell ref="L183:L184"/>
    <mergeCell ref="M183:M184"/>
    <mergeCell ref="N183:N184"/>
    <mergeCell ref="N146:N147"/>
    <mergeCell ref="A155:A156"/>
    <mergeCell ref="B155:B156"/>
    <mergeCell ref="F155:F156"/>
    <mergeCell ref="G155:G156"/>
    <mergeCell ref="L155:L156"/>
    <mergeCell ref="M155:M156"/>
    <mergeCell ref="N155:N156"/>
    <mergeCell ref="A146:A147"/>
    <mergeCell ref="B146:B147"/>
    <mergeCell ref="F146:F147"/>
    <mergeCell ref="G146:G147"/>
    <mergeCell ref="L146:L147"/>
    <mergeCell ref="M146:M147"/>
    <mergeCell ref="Q87:Q88"/>
    <mergeCell ref="A122:A123"/>
    <mergeCell ref="B122:B123"/>
    <mergeCell ref="F122:F123"/>
    <mergeCell ref="G122:G123"/>
    <mergeCell ref="L122:L123"/>
    <mergeCell ref="M122:M123"/>
    <mergeCell ref="N122:N123"/>
    <mergeCell ref="M87:M88"/>
    <mergeCell ref="N87:N88"/>
    <mergeCell ref="O87:O88"/>
    <mergeCell ref="P87:P88"/>
    <mergeCell ref="B87:B88"/>
    <mergeCell ref="F87:F88"/>
    <mergeCell ref="G87:G88"/>
    <mergeCell ref="L87:L88"/>
    <mergeCell ref="L78:L79"/>
    <mergeCell ref="M78:M79"/>
    <mergeCell ref="N78:N79"/>
    <mergeCell ref="A80:A81"/>
    <mergeCell ref="B80:B81"/>
    <mergeCell ref="F80:F81"/>
    <mergeCell ref="G80:G81"/>
    <mergeCell ref="L80:L81"/>
    <mergeCell ref="M80:M81"/>
    <mergeCell ref="N80:N81"/>
    <mergeCell ref="P45:P46"/>
    <mergeCell ref="Q45:Q46"/>
    <mergeCell ref="A48:A49"/>
    <mergeCell ref="B48:B49"/>
    <mergeCell ref="F48:F49"/>
    <mergeCell ref="G48:G49"/>
    <mergeCell ref="L48:L49"/>
    <mergeCell ref="M48:M49"/>
    <mergeCell ref="N48:N49"/>
    <mergeCell ref="P42:P43"/>
    <mergeCell ref="Q42:Q43"/>
    <mergeCell ref="A45:A46"/>
    <mergeCell ref="B45:B46"/>
    <mergeCell ref="F45:F46"/>
    <mergeCell ref="G45:G46"/>
    <mergeCell ref="L45:L46"/>
    <mergeCell ref="M45:M46"/>
    <mergeCell ref="N45:N46"/>
    <mergeCell ref="O45:O46"/>
    <mergeCell ref="P39:P40"/>
    <mergeCell ref="Q39:Q40"/>
    <mergeCell ref="A42:A43"/>
    <mergeCell ref="B42:B43"/>
    <mergeCell ref="F42:F43"/>
    <mergeCell ref="G42:G43"/>
    <mergeCell ref="L42:L43"/>
    <mergeCell ref="M42:M43"/>
    <mergeCell ref="N42:N43"/>
    <mergeCell ref="O42:O43"/>
    <mergeCell ref="A39:A40"/>
    <mergeCell ref="B39:B40"/>
    <mergeCell ref="F39:F40"/>
    <mergeCell ref="G39:G40"/>
    <mergeCell ref="L39:L40"/>
    <mergeCell ref="M39:M40"/>
    <mergeCell ref="O533:O535"/>
    <mergeCell ref="P530:P532"/>
    <mergeCell ref="O530:O532"/>
    <mergeCell ref="K533:K535"/>
    <mergeCell ref="L533:L535"/>
    <mergeCell ref="L31:L32"/>
    <mergeCell ref="M31:M32"/>
    <mergeCell ref="N31:N32"/>
    <mergeCell ref="N39:N40"/>
    <mergeCell ref="O39:O40"/>
    <mergeCell ref="Q536:Q538"/>
    <mergeCell ref="M536:M538"/>
    <mergeCell ref="N536:N538"/>
    <mergeCell ref="O536:O538"/>
    <mergeCell ref="P536:P538"/>
    <mergeCell ref="F531:G531"/>
    <mergeCell ref="F534:G534"/>
    <mergeCell ref="P533:P535"/>
    <mergeCell ref="Q533:Q535"/>
    <mergeCell ref="Q530:Q532"/>
    <mergeCell ref="S6:S7"/>
    <mergeCell ref="R6:R7"/>
    <mergeCell ref="N5:N7"/>
    <mergeCell ref="P6:Q6"/>
    <mergeCell ref="O6:O7"/>
    <mergeCell ref="A5:A7"/>
    <mergeCell ref="D5:E5"/>
    <mergeCell ref="F6:F7"/>
    <mergeCell ref="B5:B7"/>
    <mergeCell ref="E6:E7"/>
    <mergeCell ref="L6:M7"/>
    <mergeCell ref="C5:C7"/>
    <mergeCell ref="D6:D7"/>
    <mergeCell ref="G6:G7"/>
    <mergeCell ref="K6:K7"/>
    <mergeCell ref="J5:J6"/>
    <mergeCell ref="F5:G5"/>
    <mergeCell ref="S536:S538"/>
    <mergeCell ref="R533:R535"/>
    <mergeCell ref="S533:S535"/>
    <mergeCell ref="S530:S532"/>
    <mergeCell ref="R530:R532"/>
    <mergeCell ref="R536:R538"/>
    <mergeCell ref="A533:B535"/>
    <mergeCell ref="F533:G533"/>
    <mergeCell ref="F535:G535"/>
    <mergeCell ref="L536:L538"/>
    <mergeCell ref="A536:B538"/>
    <mergeCell ref="F536:G536"/>
    <mergeCell ref="F537:G537"/>
    <mergeCell ref="A3:S3"/>
    <mergeCell ref="K536:K538"/>
    <mergeCell ref="F538:G538"/>
    <mergeCell ref="N530:N532"/>
    <mergeCell ref="M530:M532"/>
    <mergeCell ref="M533:M535"/>
    <mergeCell ref="N533:N535"/>
    <mergeCell ref="A530:B532"/>
    <mergeCell ref="F530:G530"/>
    <mergeCell ref="L530:L532"/>
    <mergeCell ref="F532:G532"/>
    <mergeCell ref="A31:A32"/>
    <mergeCell ref="B31:B32"/>
    <mergeCell ref="F31:F32"/>
    <mergeCell ref="G31:G32"/>
    <mergeCell ref="A78:A79"/>
    <mergeCell ref="B78:B79"/>
    <mergeCell ref="F78:F79"/>
    <mergeCell ref="G78:G79"/>
    <mergeCell ref="A87:A88"/>
  </mergeCells>
  <dataValidations count="2">
    <dataValidation type="list" allowBlank="1" showInputMessage="1" showErrorMessage="1" sqref="L9:L31 L33:L39 L222:L303 L197:L199 L193:L195 L189:L191 L157:L183 L148:L155 L89:L122 L82:L87 L50:L78 L41:L42 L44:L45 L47:L48 L80 L124:L146 L185:L187 L201:L203 L205:L209 L211 L213:L215 L217:L220 L305:L311 L313:L330 L332:L341 L343:L344 L346 L348:L350 L352:L358 L360:L361 L363:L368 L370:L529">
      <formula1>$V$2:$V$11</formula1>
    </dataValidation>
    <dataValidation type="list" allowBlank="1" showInputMessage="1" showErrorMessage="1" sqref="F9:F31 F33:F39 F222:F303 F197:F199 F193:F195 F189:F191 F157:F183 F148:F155 F89:F122 F82:F87 F50:F78 F41:F42 F44:F45 F47:F48 F80 F124:F146 F185:F187 F201:F203 F205:F209 F211 F213:F215 F217:F220 F305:F311 F313:F330 F332:F341 F343:F344 F346 F348:F350 F352:F358 F360:F361 F363:F529">
      <formula1>$U$2:$U$9</formula1>
    </dataValidation>
  </dataValidations>
  <printOptions horizontalCentered="1"/>
  <pageMargins left="0.1968503937007874" right="0.1968503937007874" top="0.5905511811023623" bottom="0.3937007874015748" header="0.5118110236220472" footer="0.3937007874015748"/>
  <pageSetup cellComments="asDisplayed" horizontalDpi="600" verticalDpi="600" orientation="landscape" paperSize="9" scale="40" r:id="rId1"/>
  <headerFooter alignWithMargins="0">
    <oddHeader xml:space="preserve">&amp;L&amp;18様式１&amp;R&amp;"ＭＳ Ｐゴシック,太字"&amp;16&amp;D </oddHeader>
    <oddFooter>&amp;C&amp;P/&amp;N</oddFooter>
  </headerFooter>
  <rowBreaks count="3" manualBreakCount="3">
    <brk id="77" max="18" man="1"/>
    <brk id="174" max="18" man="1"/>
    <brk id="194"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文部科学省</cp:lastModifiedBy>
  <cp:lastPrinted>2013-03-27T16:05:00Z</cp:lastPrinted>
  <dcterms:created xsi:type="dcterms:W3CDTF">2010-04-08T08:09:34Z</dcterms:created>
  <dcterms:modified xsi:type="dcterms:W3CDTF">2013-03-27T16:05:48Z</dcterms:modified>
  <cp:category/>
  <cp:version/>
  <cp:contentType/>
  <cp:contentStatus/>
</cp:coreProperties>
</file>